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teve\Documents\MonOver50Web\"/>
    </mc:Choice>
  </mc:AlternateContent>
  <xr:revisionPtr revIDLastSave="0" documentId="13_ncr:1_{F0C25F02-18C7-4529-B088-B1955CFBFAE6}" xr6:coauthVersionLast="47" xr6:coauthVersionMax="47" xr10:uidLastSave="{00000000-0000-0000-0000-000000000000}"/>
  <bookViews>
    <workbookView xWindow="3120" yWindow="210" windowWidth="24810" windowHeight="14700" xr2:uid="{421C5457-0AAE-4670-8A8D-86B339B6392B}"/>
  </bookViews>
  <sheets>
    <sheet name="Wk30 PO8" sheetId="62" r:id="rId1"/>
    <sheet name="Wk29 PO7" sheetId="61" r:id="rId2"/>
    <sheet name="Wk28 PO6" sheetId="60" r:id="rId3"/>
    <sheet name="Wk27 PO5" sheetId="59" r:id="rId4"/>
    <sheet name="Wk26 PO4" sheetId="58" r:id="rId5"/>
    <sheet name="Wk25 PO3" sheetId="57" r:id="rId6"/>
    <sheet name="Wk24 PO2" sheetId="56" r:id="rId7"/>
    <sheet name="Wk23 PO1" sheetId="55" r:id="rId8"/>
    <sheet name="Wk22" sheetId="54" r:id="rId9"/>
    <sheet name="Wk21" sheetId="53" r:id="rId10"/>
    <sheet name="Wk20" sheetId="52" r:id="rId11"/>
    <sheet name="Wk19" sheetId="51" r:id="rId12"/>
    <sheet name="Wk18" sheetId="50" r:id="rId13"/>
    <sheet name="Wk17" sheetId="49" r:id="rId14"/>
    <sheet name="Wk16" sheetId="48" r:id="rId15"/>
    <sheet name="Wk15" sheetId="47" r:id="rId16"/>
    <sheet name="Wk14" sheetId="46" r:id="rId17"/>
    <sheet name="Wk13" sheetId="45" r:id="rId18"/>
    <sheet name="Wk12" sheetId="44" r:id="rId19"/>
    <sheet name="Wk11" sheetId="43" r:id="rId20"/>
    <sheet name="Wk10" sheetId="42" r:id="rId21"/>
    <sheet name="Wk9" sheetId="41" r:id="rId22"/>
    <sheet name="Wk8" sheetId="40" r:id="rId23"/>
    <sheet name="Wk7" sheetId="39" r:id="rId24"/>
    <sheet name="Wk6" sheetId="38" r:id="rId25"/>
    <sheet name="Wk5" sheetId="36" r:id="rId26"/>
    <sheet name="Wk4" sheetId="37" r:id="rId27"/>
    <sheet name="Wk3" sheetId="35" r:id="rId28"/>
    <sheet name="Wk2" sheetId="34" r:id="rId29"/>
    <sheet name="Wk1" sheetId="33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17" i="62" l="1"/>
  <c r="L216" i="62"/>
  <c r="L215" i="62"/>
  <c r="L214" i="62"/>
  <c r="L213" i="62"/>
  <c r="AJ14" i="62"/>
  <c r="AC91" i="62" l="1"/>
  <c r="AD91" i="62"/>
  <c r="AE91" i="62"/>
  <c r="AF91" i="62"/>
  <c r="AI91" i="62"/>
  <c r="AJ91" i="62"/>
  <c r="AK91" i="62"/>
  <c r="AK101" i="62"/>
  <c r="AK31" i="62" s="1"/>
  <c r="AK32" i="62" s="1"/>
  <c r="AJ101" i="62"/>
  <c r="AJ31" i="62" s="1"/>
  <c r="AJ32" i="62" s="1"/>
  <c r="AI101" i="62"/>
  <c r="AI31" i="62" s="1"/>
  <c r="AG100" i="62"/>
  <c r="AL100" i="62"/>
  <c r="AD101" i="62"/>
  <c r="AD31" i="62" s="1"/>
  <c r="AC101" i="62"/>
  <c r="AC31" i="62" s="1"/>
  <c r="M157" i="62"/>
  <c r="I157" i="62"/>
  <c r="H157" i="62"/>
  <c r="G157" i="62"/>
  <c r="M154" i="62"/>
  <c r="I154" i="62"/>
  <c r="H154" i="62"/>
  <c r="G154" i="62"/>
  <c r="M156" i="62"/>
  <c r="I156" i="62"/>
  <c r="H156" i="62"/>
  <c r="G156" i="62"/>
  <c r="M155" i="62"/>
  <c r="I155" i="62"/>
  <c r="H155" i="62"/>
  <c r="G155" i="62"/>
  <c r="M153" i="62"/>
  <c r="I153" i="62"/>
  <c r="H153" i="62"/>
  <c r="G153" i="62"/>
  <c r="M152" i="62"/>
  <c r="I152" i="62"/>
  <c r="H152" i="62"/>
  <c r="G152" i="62"/>
  <c r="M151" i="62"/>
  <c r="I151" i="62"/>
  <c r="H151" i="62"/>
  <c r="G151" i="62"/>
  <c r="M150" i="62"/>
  <c r="I150" i="62"/>
  <c r="H150" i="62"/>
  <c r="G150" i="62"/>
  <c r="C148" i="62"/>
  <c r="C188" i="62" s="1"/>
  <c r="BO130" i="62"/>
  <c r="BM130" i="62"/>
  <c r="BL130" i="62"/>
  <c r="BK130" i="62"/>
  <c r="BE130" i="62"/>
  <c r="BC130" i="62"/>
  <c r="N9" i="62" s="1"/>
  <c r="N156" i="62" s="1"/>
  <c r="BB130" i="62"/>
  <c r="L9" i="62" s="1"/>
  <c r="L156" i="62" s="1"/>
  <c r="BA130" i="62"/>
  <c r="BN129" i="62"/>
  <c r="BI129" i="62" s="1"/>
  <c r="BJ129" i="62"/>
  <c r="BH129" i="62"/>
  <c r="BG129" i="62"/>
  <c r="BF129" i="62"/>
  <c r="BN128" i="62"/>
  <c r="BJ128" i="62"/>
  <c r="BH128" i="62"/>
  <c r="BG128" i="62"/>
  <c r="BF128" i="62"/>
  <c r="BD128" i="62"/>
  <c r="BN127" i="62"/>
  <c r="BJ127" i="62"/>
  <c r="BH127" i="62"/>
  <c r="BG127" i="62"/>
  <c r="BF127" i="62"/>
  <c r="BD127" i="62"/>
  <c r="BN126" i="62"/>
  <c r="BJ126" i="62"/>
  <c r="BH126" i="62"/>
  <c r="BG126" i="62"/>
  <c r="BF126" i="62"/>
  <c r="BD126" i="62"/>
  <c r="BN125" i="62"/>
  <c r="BJ125" i="62"/>
  <c r="BH125" i="62"/>
  <c r="BG125" i="62"/>
  <c r="BF125" i="62"/>
  <c r="BD125" i="62"/>
  <c r="AK125" i="62"/>
  <c r="AK46" i="62" s="1"/>
  <c r="AJ125" i="62"/>
  <c r="AJ46" i="62" s="1"/>
  <c r="AJ47" i="62" s="1"/>
  <c r="AI125" i="62"/>
  <c r="AI46" i="62" s="1"/>
  <c r="AI47" i="62" s="1"/>
  <c r="AF125" i="62"/>
  <c r="AF46" i="62" s="1"/>
  <c r="AF47" i="62" s="1"/>
  <c r="AE125" i="62"/>
  <c r="AD125" i="62"/>
  <c r="AD46" i="62" s="1"/>
  <c r="AC125" i="62"/>
  <c r="BN124" i="62"/>
  <c r="BJ124" i="62"/>
  <c r="BH124" i="62"/>
  <c r="BG124" i="62"/>
  <c r="BF124" i="62"/>
  <c r="BD124" i="62"/>
  <c r="AL124" i="62"/>
  <c r="AG124" i="62"/>
  <c r="BN123" i="62"/>
  <c r="BJ123" i="62"/>
  <c r="BH123" i="62"/>
  <c r="BG123" i="62"/>
  <c r="BF123" i="62"/>
  <c r="BD123" i="62"/>
  <c r="AL123" i="62"/>
  <c r="AG123" i="62"/>
  <c r="BN122" i="62"/>
  <c r="BJ122" i="62"/>
  <c r="BH122" i="62"/>
  <c r="BG122" i="62"/>
  <c r="BF122" i="62"/>
  <c r="BD122" i="62"/>
  <c r="AL122" i="62"/>
  <c r="AG122" i="62"/>
  <c r="BN121" i="62"/>
  <c r="BJ121" i="62"/>
  <c r="BH121" i="62"/>
  <c r="BG121" i="62"/>
  <c r="BF121" i="62"/>
  <c r="BD121" i="62"/>
  <c r="AL121" i="62"/>
  <c r="AG121" i="62"/>
  <c r="BN120" i="62"/>
  <c r="BJ120" i="62"/>
  <c r="BH120" i="62"/>
  <c r="BG120" i="62"/>
  <c r="BF120" i="62"/>
  <c r="BD120" i="62"/>
  <c r="AL120" i="62"/>
  <c r="AG120" i="62"/>
  <c r="BN119" i="62"/>
  <c r="BJ119" i="62"/>
  <c r="BH119" i="62"/>
  <c r="BG119" i="62"/>
  <c r="BF119" i="62"/>
  <c r="BD119" i="62"/>
  <c r="AL119" i="62"/>
  <c r="AG119" i="62"/>
  <c r="BN118" i="62"/>
  <c r="BJ118" i="62"/>
  <c r="BH118" i="62"/>
  <c r="BG118" i="62"/>
  <c r="BF118" i="62"/>
  <c r="BD118" i="62"/>
  <c r="AL118" i="62"/>
  <c r="AG118" i="62"/>
  <c r="BO117" i="62"/>
  <c r="BM117" i="62"/>
  <c r="BL117" i="62"/>
  <c r="BK117" i="62"/>
  <c r="BE117" i="62"/>
  <c r="O10" i="62" s="1"/>
  <c r="O157" i="62" s="1"/>
  <c r="BC117" i="62"/>
  <c r="BB117" i="62"/>
  <c r="L10" i="62" s="1"/>
  <c r="L157" i="62" s="1"/>
  <c r="BA117" i="62"/>
  <c r="AL117" i="62"/>
  <c r="AG117" i="62"/>
  <c r="BN116" i="62"/>
  <c r="BJ116" i="62"/>
  <c r="BH116" i="62"/>
  <c r="BG116" i="62"/>
  <c r="BF116" i="62"/>
  <c r="BD116" i="62"/>
  <c r="AL116" i="62"/>
  <c r="AG116" i="62"/>
  <c r="BN115" i="62"/>
  <c r="BI115" i="62" s="1"/>
  <c r="BJ115" i="62"/>
  <c r="BH115" i="62"/>
  <c r="BG115" i="62"/>
  <c r="BF115" i="62"/>
  <c r="BD115" i="62"/>
  <c r="AL115" i="62"/>
  <c r="AG115" i="62"/>
  <c r="BN114" i="62"/>
  <c r="BI114" i="62" s="1"/>
  <c r="BJ114" i="62"/>
  <c r="BH114" i="62"/>
  <c r="BG114" i="62"/>
  <c r="BF114" i="62"/>
  <c r="BD114" i="62"/>
  <c r="AL114" i="62"/>
  <c r="AG114" i="62"/>
  <c r="BN113" i="62"/>
  <c r="BI113" i="62" s="1"/>
  <c r="BJ113" i="62"/>
  <c r="BH113" i="62"/>
  <c r="BG113" i="62"/>
  <c r="BF113" i="62"/>
  <c r="BN112" i="62"/>
  <c r="BJ112" i="62"/>
  <c r="BH112" i="62"/>
  <c r="BG112" i="62"/>
  <c r="BF112" i="62"/>
  <c r="BD112" i="62"/>
  <c r="BN111" i="62"/>
  <c r="BJ111" i="62"/>
  <c r="BH111" i="62"/>
  <c r="BG111" i="62"/>
  <c r="BF111" i="62"/>
  <c r="BD111" i="62"/>
  <c r="BI111" i="62" s="1"/>
  <c r="CM110" i="62"/>
  <c r="CK110" i="62"/>
  <c r="CJ110" i="62"/>
  <c r="CI110" i="62"/>
  <c r="CC110" i="62"/>
  <c r="CA110" i="62"/>
  <c r="BZ110" i="62"/>
  <c r="BY110" i="62"/>
  <c r="BN110" i="62"/>
  <c r="BJ110" i="62"/>
  <c r="BH110" i="62"/>
  <c r="BG110" i="62"/>
  <c r="BF110" i="62"/>
  <c r="BD110" i="62"/>
  <c r="BN109" i="62"/>
  <c r="BJ109" i="62"/>
  <c r="BH109" i="62"/>
  <c r="BG109" i="62"/>
  <c r="BF109" i="62"/>
  <c r="BD109" i="62"/>
  <c r="BN108" i="62"/>
  <c r="BJ108" i="62"/>
  <c r="BH108" i="62"/>
  <c r="BG108" i="62"/>
  <c r="BF108" i="62"/>
  <c r="BD108" i="62"/>
  <c r="CM107" i="62"/>
  <c r="CK107" i="62"/>
  <c r="CJ107" i="62"/>
  <c r="CI107" i="62"/>
  <c r="CC107" i="62"/>
  <c r="CA107" i="62"/>
  <c r="BZ107" i="62"/>
  <c r="BY107" i="62"/>
  <c r="BN107" i="62"/>
  <c r="BJ107" i="62"/>
  <c r="BH107" i="62"/>
  <c r="BG107" i="62"/>
  <c r="BF107" i="62"/>
  <c r="BD107" i="62"/>
  <c r="CL106" i="62"/>
  <c r="CG106" i="62" s="1"/>
  <c r="CH106" i="62"/>
  <c r="CF106" i="62"/>
  <c r="CE106" i="62"/>
  <c r="CD106" i="62"/>
  <c r="BN106" i="62"/>
  <c r="BJ106" i="62"/>
  <c r="BH106" i="62"/>
  <c r="BG106" i="62"/>
  <c r="BF106" i="62"/>
  <c r="BD106" i="62"/>
  <c r="CH105" i="62"/>
  <c r="CF105" i="62"/>
  <c r="CE105" i="62"/>
  <c r="CD105" i="62"/>
  <c r="CB105" i="62"/>
  <c r="CG105" i="62" s="1"/>
  <c r="BN105" i="62"/>
  <c r="BJ105" i="62"/>
  <c r="BH105" i="62"/>
  <c r="BG105" i="62"/>
  <c r="BF105" i="62"/>
  <c r="BD105" i="62"/>
  <c r="CL104" i="62"/>
  <c r="CG104" i="62" s="1"/>
  <c r="CH104" i="62"/>
  <c r="CF104" i="62"/>
  <c r="CE104" i="62"/>
  <c r="CD104" i="62"/>
  <c r="BO104" i="62"/>
  <c r="BM104" i="62"/>
  <c r="BL104" i="62"/>
  <c r="BK104" i="62"/>
  <c r="BE104" i="62"/>
  <c r="BC104" i="62"/>
  <c r="N4" i="62" s="1"/>
  <c r="N151" i="62" s="1"/>
  <c r="BB104" i="62"/>
  <c r="L4" i="62" s="1"/>
  <c r="BA104" i="62"/>
  <c r="CL103" i="62"/>
  <c r="CG103" i="62" s="1"/>
  <c r="CH103" i="62"/>
  <c r="CF103" i="62"/>
  <c r="CE103" i="62"/>
  <c r="CD103" i="62"/>
  <c r="BN103" i="62"/>
  <c r="BJ103" i="62"/>
  <c r="BH103" i="62"/>
  <c r="BG103" i="62"/>
  <c r="BF103" i="62"/>
  <c r="BD103" i="62"/>
  <c r="CL102" i="62"/>
  <c r="CG102" i="62" s="1"/>
  <c r="CH102" i="62"/>
  <c r="CF102" i="62"/>
  <c r="CE102" i="62"/>
  <c r="CD102" i="62"/>
  <c r="BN102" i="62"/>
  <c r="BJ102" i="62"/>
  <c r="BH102" i="62"/>
  <c r="BG102" i="62"/>
  <c r="BF102" i="62"/>
  <c r="BD102" i="62"/>
  <c r="CL101" i="62"/>
  <c r="CG101" i="62" s="1"/>
  <c r="CH101" i="62"/>
  <c r="CF101" i="62"/>
  <c r="CE101" i="62"/>
  <c r="CD101" i="62"/>
  <c r="BN101" i="62"/>
  <c r="BJ101" i="62"/>
  <c r="BH101" i="62"/>
  <c r="BG101" i="62"/>
  <c r="BF101" i="62"/>
  <c r="BD101" i="62"/>
  <c r="CH100" i="62"/>
  <c r="CF100" i="62"/>
  <c r="CE100" i="62"/>
  <c r="CD100" i="62"/>
  <c r="CB100" i="62"/>
  <c r="CG100" i="62" s="1"/>
  <c r="BN100" i="62"/>
  <c r="BJ100" i="62"/>
  <c r="BH100" i="62"/>
  <c r="BG100" i="62"/>
  <c r="BF100" i="62"/>
  <c r="BD100" i="62"/>
  <c r="CL99" i="62"/>
  <c r="CH99" i="62"/>
  <c r="CF99" i="62"/>
  <c r="CE99" i="62"/>
  <c r="CD99" i="62"/>
  <c r="CB99" i="62"/>
  <c r="BN99" i="62"/>
  <c r="BJ99" i="62"/>
  <c r="BH99" i="62"/>
  <c r="BG99" i="62"/>
  <c r="BF99" i="62"/>
  <c r="BD99" i="62"/>
  <c r="CL98" i="62"/>
  <c r="CG98" i="62" s="1"/>
  <c r="CH98" i="62"/>
  <c r="CF98" i="62"/>
  <c r="CE98" i="62"/>
  <c r="CD98" i="62"/>
  <c r="BN98" i="62"/>
  <c r="BJ98" i="62"/>
  <c r="BH98" i="62"/>
  <c r="BG98" i="62"/>
  <c r="BF98" i="62"/>
  <c r="BD98" i="62"/>
  <c r="CL97" i="62"/>
  <c r="CH97" i="62"/>
  <c r="CF97" i="62"/>
  <c r="CE97" i="62"/>
  <c r="CD97" i="62"/>
  <c r="CB97" i="62"/>
  <c r="BN97" i="62"/>
  <c r="BJ97" i="62"/>
  <c r="BH97" i="62"/>
  <c r="BG97" i="62"/>
  <c r="BF97" i="62"/>
  <c r="BD97" i="62"/>
  <c r="AL98" i="62"/>
  <c r="AG98" i="62"/>
  <c r="CL96" i="62"/>
  <c r="CG96" i="62" s="1"/>
  <c r="CH96" i="62"/>
  <c r="CF96" i="62"/>
  <c r="CE96" i="62"/>
  <c r="CD96" i="62"/>
  <c r="BN96" i="62"/>
  <c r="BJ96" i="62"/>
  <c r="BH96" i="62"/>
  <c r="BG96" i="62"/>
  <c r="BF96" i="62"/>
  <c r="BD96" i="62"/>
  <c r="CH95" i="62"/>
  <c r="CF95" i="62"/>
  <c r="CE95" i="62"/>
  <c r="CD95" i="62"/>
  <c r="CB95" i="62"/>
  <c r="CG95" i="62" s="1"/>
  <c r="BN95" i="62"/>
  <c r="BJ95" i="62"/>
  <c r="BH95" i="62"/>
  <c r="BG95" i="62"/>
  <c r="BF95" i="62"/>
  <c r="BD95" i="62"/>
  <c r="CL94" i="62"/>
  <c r="CG94" i="62" s="1"/>
  <c r="CH94" i="62"/>
  <c r="CF94" i="62"/>
  <c r="CE94" i="62"/>
  <c r="CD94" i="62"/>
  <c r="BN94" i="62"/>
  <c r="BJ94" i="62"/>
  <c r="BH94" i="62"/>
  <c r="BG94" i="62"/>
  <c r="BF94" i="62"/>
  <c r="BD94" i="62"/>
  <c r="CL93" i="62"/>
  <c r="CH93" i="62"/>
  <c r="CF93" i="62"/>
  <c r="CE93" i="62"/>
  <c r="CD93" i="62"/>
  <c r="CB93" i="62"/>
  <c r="BN93" i="62"/>
  <c r="BJ93" i="62"/>
  <c r="BH93" i="62"/>
  <c r="BG93" i="62"/>
  <c r="BF93" i="62"/>
  <c r="BD93" i="62"/>
  <c r="CH92" i="62"/>
  <c r="CF92" i="62"/>
  <c r="CE92" i="62"/>
  <c r="CD92" i="62"/>
  <c r="CB92" i="62"/>
  <c r="CG92" i="62" s="1"/>
  <c r="BN92" i="62"/>
  <c r="BJ92" i="62"/>
  <c r="BH92" i="62"/>
  <c r="BG92" i="62"/>
  <c r="BF92" i="62"/>
  <c r="BD92" i="62"/>
  <c r="CL91" i="62"/>
  <c r="CH91" i="62"/>
  <c r="CF91" i="62"/>
  <c r="CE91" i="62"/>
  <c r="CD91" i="62"/>
  <c r="CB91" i="62"/>
  <c r="BO91" i="62"/>
  <c r="BM91" i="62"/>
  <c r="BL91" i="62"/>
  <c r="BK91" i="62"/>
  <c r="BE91" i="62"/>
  <c r="BC91" i="62"/>
  <c r="BB91" i="62"/>
  <c r="L8" i="62" s="1"/>
  <c r="L153" i="62" s="1"/>
  <c r="BA91" i="62"/>
  <c r="CL90" i="62"/>
  <c r="CG90" i="62" s="1"/>
  <c r="CH90" i="62"/>
  <c r="CF90" i="62"/>
  <c r="CE90" i="62"/>
  <c r="CD90" i="62"/>
  <c r="BN90" i="62"/>
  <c r="BJ90" i="62"/>
  <c r="BH90" i="62"/>
  <c r="BG90" i="62"/>
  <c r="BF90" i="62"/>
  <c r="BD90" i="62"/>
  <c r="AK90" i="62"/>
  <c r="AJ90" i="62"/>
  <c r="AI90" i="62"/>
  <c r="AF90" i="62"/>
  <c r="AE90" i="62"/>
  <c r="AD90" i="62"/>
  <c r="AC90" i="62"/>
  <c r="CL89" i="62"/>
  <c r="CH89" i="62"/>
  <c r="CF89" i="62"/>
  <c r="CE89" i="62"/>
  <c r="CD89" i="62"/>
  <c r="CB89" i="62"/>
  <c r="BN89" i="62"/>
  <c r="BJ89" i="62"/>
  <c r="BH89" i="62"/>
  <c r="BG89" i="62"/>
  <c r="BF89" i="62"/>
  <c r="BD89" i="62"/>
  <c r="CL88" i="62"/>
  <c r="CH88" i="62"/>
  <c r="CF88" i="62"/>
  <c r="CE88" i="62"/>
  <c r="CD88" i="62"/>
  <c r="CB88" i="62"/>
  <c r="BN88" i="62"/>
  <c r="BJ88" i="62"/>
  <c r="BH88" i="62"/>
  <c r="BG88" i="62"/>
  <c r="BF88" i="62"/>
  <c r="BD88" i="62"/>
  <c r="AK88" i="62"/>
  <c r="AJ88" i="62"/>
  <c r="AI88" i="62"/>
  <c r="AF88" i="62"/>
  <c r="AE88" i="62"/>
  <c r="AD88" i="62"/>
  <c r="AC88" i="62"/>
  <c r="CL87" i="62"/>
  <c r="CG87" i="62" s="1"/>
  <c r="CH87" i="62"/>
  <c r="CF87" i="62"/>
  <c r="CE87" i="62"/>
  <c r="CD87" i="62"/>
  <c r="BN87" i="62"/>
  <c r="BJ87" i="62"/>
  <c r="BH87" i="62"/>
  <c r="BG87" i="62"/>
  <c r="BF87" i="62"/>
  <c r="BD87" i="62"/>
  <c r="AK87" i="62"/>
  <c r="AJ87" i="62"/>
  <c r="AI87" i="62"/>
  <c r="AF87" i="62"/>
  <c r="AE87" i="62"/>
  <c r="AD87" i="62"/>
  <c r="AC87" i="62"/>
  <c r="CL86" i="62"/>
  <c r="CG86" i="62" s="1"/>
  <c r="CH86" i="62"/>
  <c r="CF86" i="62"/>
  <c r="CE86" i="62"/>
  <c r="CD86" i="62"/>
  <c r="BN86" i="62"/>
  <c r="BJ86" i="62"/>
  <c r="BH86" i="62"/>
  <c r="BG86" i="62"/>
  <c r="BF86" i="62"/>
  <c r="BD86" i="62"/>
  <c r="AK86" i="62"/>
  <c r="AJ86" i="62"/>
  <c r="AI86" i="62"/>
  <c r="AF86" i="62"/>
  <c r="AE86" i="62"/>
  <c r="AD86" i="62"/>
  <c r="AC86" i="62"/>
  <c r="CH85" i="62"/>
  <c r="CF85" i="62"/>
  <c r="CE85" i="62"/>
  <c r="CD85" i="62"/>
  <c r="CB85" i="62"/>
  <c r="CG85" i="62" s="1"/>
  <c r="BN85" i="62"/>
  <c r="BJ85" i="62"/>
  <c r="BH85" i="62"/>
  <c r="BG85" i="62"/>
  <c r="BF85" i="62"/>
  <c r="BD85" i="62"/>
  <c r="AK85" i="62"/>
  <c r="AJ85" i="62"/>
  <c r="AI85" i="62"/>
  <c r="AF85" i="62"/>
  <c r="AE85" i="62"/>
  <c r="AD85" i="62"/>
  <c r="AC85" i="62"/>
  <c r="CL84" i="62"/>
  <c r="CH84" i="62"/>
  <c r="CF84" i="62"/>
  <c r="CE84" i="62"/>
  <c r="CD84" i="62"/>
  <c r="CB84" i="62"/>
  <c r="BN84" i="62"/>
  <c r="BJ84" i="62"/>
  <c r="BH84" i="62"/>
  <c r="BG84" i="62"/>
  <c r="BF84" i="62"/>
  <c r="BD84" i="62"/>
  <c r="AK84" i="62"/>
  <c r="AJ84" i="62"/>
  <c r="AI84" i="62"/>
  <c r="AF84" i="62"/>
  <c r="AE84" i="62"/>
  <c r="AD84" i="62"/>
  <c r="AC84" i="62"/>
  <c r="CL83" i="62"/>
  <c r="CG83" i="62" s="1"/>
  <c r="CH83" i="62"/>
  <c r="CF83" i="62"/>
  <c r="CE83" i="62"/>
  <c r="CD83" i="62"/>
  <c r="BN83" i="62"/>
  <c r="BJ83" i="62"/>
  <c r="BH83" i="62"/>
  <c r="BG83" i="62"/>
  <c r="BF83" i="62"/>
  <c r="BD83" i="62"/>
  <c r="AK83" i="62"/>
  <c r="AJ83" i="62"/>
  <c r="AI83" i="62"/>
  <c r="AF83" i="62"/>
  <c r="AE83" i="62"/>
  <c r="AD83" i="62"/>
  <c r="AC83" i="62"/>
  <c r="CL82" i="62"/>
  <c r="CG82" i="62" s="1"/>
  <c r="CH82" i="62"/>
  <c r="CF82" i="62"/>
  <c r="CE82" i="62"/>
  <c r="CD82" i="62"/>
  <c r="BN82" i="62"/>
  <c r="BJ82" i="62"/>
  <c r="BH82" i="62"/>
  <c r="BG82" i="62"/>
  <c r="BF82" i="62"/>
  <c r="BD82" i="62"/>
  <c r="AK82" i="62"/>
  <c r="AJ82" i="62"/>
  <c r="AI82" i="62"/>
  <c r="AF82" i="62"/>
  <c r="AE82" i="62"/>
  <c r="AD82" i="62"/>
  <c r="AC82" i="62"/>
  <c r="CL81" i="62"/>
  <c r="CH81" i="62"/>
  <c r="CF81" i="62"/>
  <c r="CE81" i="62"/>
  <c r="CD81" i="62"/>
  <c r="CB81" i="62"/>
  <c r="BN81" i="62"/>
  <c r="BJ81" i="62"/>
  <c r="BH81" i="62"/>
  <c r="BG81" i="62"/>
  <c r="BF81" i="62"/>
  <c r="BD81" i="62"/>
  <c r="AK81" i="62"/>
  <c r="AJ81" i="62"/>
  <c r="AI81" i="62"/>
  <c r="AF81" i="62"/>
  <c r="AE81" i="62"/>
  <c r="AD81" i="62"/>
  <c r="AC81" i="62"/>
  <c r="CL80" i="62"/>
  <c r="CG80" i="62" s="1"/>
  <c r="CH80" i="62"/>
  <c r="CF80" i="62"/>
  <c r="CE80" i="62"/>
  <c r="CD80" i="62"/>
  <c r="BN80" i="62"/>
  <c r="BJ80" i="62"/>
  <c r="BH80" i="62"/>
  <c r="BG80" i="62"/>
  <c r="BF80" i="62"/>
  <c r="BD80" i="62"/>
  <c r="AK80" i="62"/>
  <c r="AJ80" i="62"/>
  <c r="AI80" i="62"/>
  <c r="AF80" i="62"/>
  <c r="AE80" i="62"/>
  <c r="AD80" i="62"/>
  <c r="AC80" i="62"/>
  <c r="CL79" i="62"/>
  <c r="CH79" i="62"/>
  <c r="CF79" i="62"/>
  <c r="CE79" i="62"/>
  <c r="CD79" i="62"/>
  <c r="CB79" i="62"/>
  <c r="BN79" i="62"/>
  <c r="BJ79" i="62"/>
  <c r="BH79" i="62"/>
  <c r="BG79" i="62"/>
  <c r="BF79" i="62"/>
  <c r="BD79" i="62"/>
  <c r="C74" i="62"/>
  <c r="BO57" i="62"/>
  <c r="BM57" i="62"/>
  <c r="BL57" i="62"/>
  <c r="BK57" i="62"/>
  <c r="BE57" i="62"/>
  <c r="O6" i="62" s="1"/>
  <c r="O152" i="62" s="1"/>
  <c r="BC57" i="62"/>
  <c r="BB57" i="62"/>
  <c r="L6" i="62" s="1"/>
  <c r="L152" i="62" s="1"/>
  <c r="BA57" i="62"/>
  <c r="BN56" i="62"/>
  <c r="BJ56" i="62"/>
  <c r="BH56" i="62"/>
  <c r="BG56" i="62"/>
  <c r="BF56" i="62"/>
  <c r="BD56" i="62"/>
  <c r="BN55" i="62"/>
  <c r="BJ55" i="62"/>
  <c r="BH55" i="62"/>
  <c r="BG55" i="62"/>
  <c r="BF55" i="62"/>
  <c r="BD55" i="62"/>
  <c r="G57" i="62"/>
  <c r="BN54" i="62"/>
  <c r="BJ54" i="62"/>
  <c r="BH54" i="62"/>
  <c r="BG54" i="62"/>
  <c r="BF54" i="62"/>
  <c r="BD54" i="62"/>
  <c r="L56" i="62"/>
  <c r="O56" i="62" s="1"/>
  <c r="G56" i="62"/>
  <c r="BN53" i="62"/>
  <c r="BJ53" i="62"/>
  <c r="BH53" i="62"/>
  <c r="BG53" i="62"/>
  <c r="BF53" i="62"/>
  <c r="BD53" i="62"/>
  <c r="CM52" i="62"/>
  <c r="CK52" i="62"/>
  <c r="CJ52" i="62"/>
  <c r="CI52" i="62"/>
  <c r="CC52" i="62"/>
  <c r="CA52" i="62"/>
  <c r="BZ52" i="62"/>
  <c r="BY52" i="62"/>
  <c r="BN52" i="62"/>
  <c r="BJ52" i="62"/>
  <c r="BH52" i="62"/>
  <c r="BG52" i="62"/>
  <c r="BF52" i="62"/>
  <c r="BD52" i="62"/>
  <c r="CL51" i="62"/>
  <c r="CH51" i="62"/>
  <c r="CF51" i="62"/>
  <c r="CE51" i="62"/>
  <c r="CD51" i="62"/>
  <c r="CB51" i="62"/>
  <c r="BN51" i="62"/>
  <c r="BI51" i="62" s="1"/>
  <c r="BJ51" i="62"/>
  <c r="BH51" i="62"/>
  <c r="BG51" i="62"/>
  <c r="BF51" i="62"/>
  <c r="CL50" i="62"/>
  <c r="CG50" i="62" s="1"/>
  <c r="CH50" i="62"/>
  <c r="CF50" i="62"/>
  <c r="CE50" i="62"/>
  <c r="CD50" i="62"/>
  <c r="BN50" i="62"/>
  <c r="BJ50" i="62"/>
  <c r="BH50" i="62"/>
  <c r="BG50" i="62"/>
  <c r="BF50" i="62"/>
  <c r="BD50" i="62"/>
  <c r="CL49" i="62"/>
  <c r="CG49" i="62" s="1"/>
  <c r="CH49" i="62"/>
  <c r="CF49" i="62"/>
  <c r="CE49" i="62"/>
  <c r="CD49" i="62"/>
  <c r="BN49" i="62"/>
  <c r="BJ49" i="62"/>
  <c r="BH49" i="62"/>
  <c r="BG49" i="62"/>
  <c r="BF49" i="62"/>
  <c r="BD49" i="62"/>
  <c r="CL48" i="62"/>
  <c r="CG48" i="62" s="1"/>
  <c r="CH48" i="62"/>
  <c r="CF48" i="62"/>
  <c r="CE48" i="62"/>
  <c r="CD48" i="62"/>
  <c r="BN48" i="62"/>
  <c r="BJ48" i="62"/>
  <c r="BH48" i="62"/>
  <c r="BG48" i="62"/>
  <c r="BF48" i="62"/>
  <c r="BD48" i="62"/>
  <c r="CL47" i="62"/>
  <c r="CH47" i="62"/>
  <c r="CF47" i="62"/>
  <c r="CE47" i="62"/>
  <c r="CD47" i="62"/>
  <c r="CB47" i="62"/>
  <c r="BN47" i="62"/>
  <c r="BJ47" i="62"/>
  <c r="BH47" i="62"/>
  <c r="BG47" i="62"/>
  <c r="BF47" i="62"/>
  <c r="BD47" i="62"/>
  <c r="CL46" i="62"/>
  <c r="CG46" i="62" s="1"/>
  <c r="CH46" i="62"/>
  <c r="CF46" i="62"/>
  <c r="CE46" i="62"/>
  <c r="CD46" i="62"/>
  <c r="BN46" i="62"/>
  <c r="BJ46" i="62"/>
  <c r="BH46" i="62"/>
  <c r="BG46" i="62"/>
  <c r="BF46" i="62"/>
  <c r="BD46" i="62"/>
  <c r="AE46" i="62"/>
  <c r="AE47" i="62" s="1"/>
  <c r="AC46" i="62"/>
  <c r="AC47" i="62" s="1"/>
  <c r="CL45" i="62"/>
  <c r="CG45" i="62" s="1"/>
  <c r="CH45" i="62"/>
  <c r="CF45" i="62"/>
  <c r="CE45" i="62"/>
  <c r="CD45" i="62"/>
  <c r="BN45" i="62"/>
  <c r="BJ45" i="62"/>
  <c r="BH45" i="62"/>
  <c r="BG45" i="62"/>
  <c r="BF45" i="62"/>
  <c r="BD45" i="62"/>
  <c r="AL45" i="62"/>
  <c r="AG45" i="62"/>
  <c r="CL44" i="62"/>
  <c r="CG44" i="62" s="1"/>
  <c r="CH44" i="62"/>
  <c r="CF44" i="62"/>
  <c r="CE44" i="62"/>
  <c r="CD44" i="62"/>
  <c r="BO44" i="62"/>
  <c r="BM44" i="62"/>
  <c r="BL44" i="62"/>
  <c r="BK44" i="62"/>
  <c r="BE44" i="62"/>
  <c r="O11" i="62" s="1"/>
  <c r="O155" i="62" s="1"/>
  <c r="BC44" i="62"/>
  <c r="N11" i="62" s="1"/>
  <c r="N155" i="62" s="1"/>
  <c r="BB44" i="62"/>
  <c r="L11" i="62" s="1"/>
  <c r="L155" i="62" s="1"/>
  <c r="BA44" i="62"/>
  <c r="AL44" i="62"/>
  <c r="AG44" i="62"/>
  <c r="CL43" i="62"/>
  <c r="CG43" i="62" s="1"/>
  <c r="CH43" i="62"/>
  <c r="CF43" i="62"/>
  <c r="CE43" i="62"/>
  <c r="CD43" i="62"/>
  <c r="BN43" i="62"/>
  <c r="BJ43" i="62"/>
  <c r="BH43" i="62"/>
  <c r="BG43" i="62"/>
  <c r="BF43" i="62"/>
  <c r="BD43" i="62"/>
  <c r="AL43" i="62"/>
  <c r="AG43" i="62"/>
  <c r="CL42" i="62"/>
  <c r="CH42" i="62"/>
  <c r="CF42" i="62"/>
  <c r="CE42" i="62"/>
  <c r="CD42" i="62"/>
  <c r="CB42" i="62"/>
  <c r="BN42" i="62"/>
  <c r="BJ42" i="62"/>
  <c r="BH42" i="62"/>
  <c r="BG42" i="62"/>
  <c r="BF42" i="62"/>
  <c r="BD42" i="62"/>
  <c r="AL42" i="62"/>
  <c r="AG42" i="62"/>
  <c r="CL41" i="62"/>
  <c r="CH41" i="62"/>
  <c r="CF41" i="62"/>
  <c r="CE41" i="62"/>
  <c r="CD41" i="62"/>
  <c r="CB41" i="62"/>
  <c r="BN41" i="62"/>
  <c r="BJ41" i="62"/>
  <c r="BH41" i="62"/>
  <c r="BG41" i="62"/>
  <c r="BF41" i="62"/>
  <c r="BD41" i="62"/>
  <c r="AL41" i="62"/>
  <c r="AG41" i="62"/>
  <c r="CL40" i="62"/>
  <c r="CG40" i="62" s="1"/>
  <c r="CH40" i="62"/>
  <c r="CF40" i="62"/>
  <c r="CE40" i="62"/>
  <c r="CD40" i="62"/>
  <c r="BN40" i="62"/>
  <c r="BJ40" i="62"/>
  <c r="BH40" i="62"/>
  <c r="BG40" i="62"/>
  <c r="BF40" i="62"/>
  <c r="BD40" i="62"/>
  <c r="AL40" i="62"/>
  <c r="AG40" i="62"/>
  <c r="CL39" i="62"/>
  <c r="CH39" i="62"/>
  <c r="CF39" i="62"/>
  <c r="CE39" i="62"/>
  <c r="CD39" i="62"/>
  <c r="CB39" i="62"/>
  <c r="BN39" i="62"/>
  <c r="BJ39" i="62"/>
  <c r="BH39" i="62"/>
  <c r="BG39" i="62"/>
  <c r="BF39" i="62"/>
  <c r="BD39" i="62"/>
  <c r="AL39" i="62"/>
  <c r="AG39" i="62"/>
  <c r="CL38" i="62"/>
  <c r="CH38" i="62"/>
  <c r="CF38" i="62"/>
  <c r="CE38" i="62"/>
  <c r="CD38" i="62"/>
  <c r="CB38" i="62"/>
  <c r="BN38" i="62"/>
  <c r="BJ38" i="62"/>
  <c r="BH38" i="62"/>
  <c r="BG38" i="62"/>
  <c r="BF38" i="62"/>
  <c r="BD38" i="62"/>
  <c r="AL38" i="62"/>
  <c r="AG38" i="62"/>
  <c r="CL37" i="62"/>
  <c r="CG37" i="62" s="1"/>
  <c r="CH37" i="62"/>
  <c r="CF37" i="62"/>
  <c r="CE37" i="62"/>
  <c r="CD37" i="62"/>
  <c r="BN37" i="62"/>
  <c r="BJ37" i="62"/>
  <c r="BH37" i="62"/>
  <c r="BG37" i="62"/>
  <c r="BF37" i="62"/>
  <c r="BD37" i="62"/>
  <c r="CL36" i="62"/>
  <c r="CG36" i="62" s="1"/>
  <c r="CH36" i="62"/>
  <c r="CF36" i="62"/>
  <c r="CE36" i="62"/>
  <c r="CD36" i="62"/>
  <c r="BN36" i="62"/>
  <c r="BJ36" i="62"/>
  <c r="BH36" i="62"/>
  <c r="BG36" i="62"/>
  <c r="BF36" i="62"/>
  <c r="BD36" i="62"/>
  <c r="CL35" i="62"/>
  <c r="CG35" i="62" s="1"/>
  <c r="CH35" i="62"/>
  <c r="CF35" i="62"/>
  <c r="CE35" i="62"/>
  <c r="CD35" i="62"/>
  <c r="BN35" i="62"/>
  <c r="BJ35" i="62"/>
  <c r="BH35" i="62"/>
  <c r="BG35" i="62"/>
  <c r="BF35" i="62"/>
  <c r="BD35" i="62"/>
  <c r="CL34" i="62"/>
  <c r="CG34" i="62" s="1"/>
  <c r="CH34" i="62"/>
  <c r="CF34" i="62"/>
  <c r="CE34" i="62"/>
  <c r="CD34" i="62"/>
  <c r="BN34" i="62"/>
  <c r="BJ34" i="62"/>
  <c r="BH34" i="62"/>
  <c r="BG34" i="62"/>
  <c r="BF34" i="62"/>
  <c r="BD34" i="62"/>
  <c r="CL33" i="62"/>
  <c r="CG33" i="62" s="1"/>
  <c r="CH33" i="62"/>
  <c r="CF33" i="62"/>
  <c r="CE33" i="62"/>
  <c r="CD33" i="62"/>
  <c r="BN33" i="62"/>
  <c r="BJ33" i="62"/>
  <c r="BH33" i="62"/>
  <c r="BG33" i="62"/>
  <c r="BF33" i="62"/>
  <c r="BD33" i="62"/>
  <c r="CL32" i="62"/>
  <c r="CH32" i="62"/>
  <c r="CF32" i="62"/>
  <c r="CE32" i="62"/>
  <c r="CD32" i="62"/>
  <c r="CB32" i="62"/>
  <c r="BN32" i="62"/>
  <c r="BJ32" i="62"/>
  <c r="BH32" i="62"/>
  <c r="BG32" i="62"/>
  <c r="BF32" i="62"/>
  <c r="BD32" i="62"/>
  <c r="CL31" i="62"/>
  <c r="CG31" i="62" s="1"/>
  <c r="CH31" i="62"/>
  <c r="CF31" i="62"/>
  <c r="CE31" i="62"/>
  <c r="CD31" i="62"/>
  <c r="BO31" i="62"/>
  <c r="BM31" i="62"/>
  <c r="BL31" i="62"/>
  <c r="BK31" i="62"/>
  <c r="BE31" i="62"/>
  <c r="BC31" i="62"/>
  <c r="N7" i="62" s="1"/>
  <c r="N154" i="62" s="1"/>
  <c r="BB31" i="62"/>
  <c r="BA31" i="62"/>
  <c r="CL30" i="62"/>
  <c r="CG30" i="62" s="1"/>
  <c r="CH30" i="62"/>
  <c r="CF30" i="62"/>
  <c r="CE30" i="62"/>
  <c r="CD30" i="62"/>
  <c r="BN30" i="62"/>
  <c r="BJ30" i="62"/>
  <c r="BH30" i="62"/>
  <c r="BG30" i="62"/>
  <c r="BF30" i="62"/>
  <c r="BD30" i="62"/>
  <c r="AL30" i="62"/>
  <c r="AG30" i="62"/>
  <c r="CL29" i="62"/>
  <c r="CG29" i="62" s="1"/>
  <c r="CH29" i="62"/>
  <c r="CF29" i="62"/>
  <c r="CE29" i="62"/>
  <c r="CD29" i="62"/>
  <c r="BN29" i="62"/>
  <c r="BJ29" i="62"/>
  <c r="BH29" i="62"/>
  <c r="BG29" i="62"/>
  <c r="BF29" i="62"/>
  <c r="BD29" i="62"/>
  <c r="AL29" i="62"/>
  <c r="AG29" i="62"/>
  <c r="CL28" i="62"/>
  <c r="CG28" i="62" s="1"/>
  <c r="CH28" i="62"/>
  <c r="CF28" i="62"/>
  <c r="CE28" i="62"/>
  <c r="CD28" i="62"/>
  <c r="BN28" i="62"/>
  <c r="BJ28" i="62"/>
  <c r="BH28" i="62"/>
  <c r="BG28" i="62"/>
  <c r="BF28" i="62"/>
  <c r="BD28" i="62"/>
  <c r="AL28" i="62"/>
  <c r="AG28" i="62"/>
  <c r="CL27" i="62"/>
  <c r="CG27" i="62" s="1"/>
  <c r="CH27" i="62"/>
  <c r="CF27" i="62"/>
  <c r="CE27" i="62"/>
  <c r="CD27" i="62"/>
  <c r="BN27" i="62"/>
  <c r="BJ27" i="62"/>
  <c r="BH27" i="62"/>
  <c r="BG27" i="62"/>
  <c r="BF27" i="62"/>
  <c r="BD27" i="62"/>
  <c r="AL27" i="62"/>
  <c r="AG27" i="62"/>
  <c r="CL26" i="62"/>
  <c r="CG26" i="62" s="1"/>
  <c r="CH26" i="62"/>
  <c r="CF26" i="62"/>
  <c r="CE26" i="62"/>
  <c r="CD26" i="62"/>
  <c r="BN26" i="62"/>
  <c r="BJ26" i="62"/>
  <c r="BH26" i="62"/>
  <c r="BG26" i="62"/>
  <c r="BF26" i="62"/>
  <c r="BD26" i="62"/>
  <c r="AL26" i="62"/>
  <c r="AG26" i="62"/>
  <c r="CL25" i="62"/>
  <c r="CH25" i="62"/>
  <c r="CF25" i="62"/>
  <c r="CE25" i="62"/>
  <c r="CD25" i="62"/>
  <c r="CB25" i="62"/>
  <c r="BN25" i="62"/>
  <c r="BI25" i="62" s="1"/>
  <c r="BJ25" i="62"/>
  <c r="BH25" i="62"/>
  <c r="BG25" i="62"/>
  <c r="BF25" i="62"/>
  <c r="AL25" i="62"/>
  <c r="AG25" i="62"/>
  <c r="CL24" i="62"/>
  <c r="CH24" i="62"/>
  <c r="CF24" i="62"/>
  <c r="CE24" i="62"/>
  <c r="CD24" i="62"/>
  <c r="CB24" i="62"/>
  <c r="BN24" i="62"/>
  <c r="BJ24" i="62"/>
  <c r="BH24" i="62"/>
  <c r="BG24" i="62"/>
  <c r="BF24" i="62"/>
  <c r="BD24" i="62"/>
  <c r="AL24" i="62"/>
  <c r="AG24" i="62"/>
  <c r="CL23" i="62"/>
  <c r="CH23" i="62"/>
  <c r="CF23" i="62"/>
  <c r="CE23" i="62"/>
  <c r="CD23" i="62"/>
  <c r="CB23" i="62"/>
  <c r="BN23" i="62"/>
  <c r="BJ23" i="62"/>
  <c r="BH23" i="62"/>
  <c r="BG23" i="62"/>
  <c r="BF23" i="62"/>
  <c r="BD23" i="62"/>
  <c r="AL23" i="62"/>
  <c r="AG23" i="62"/>
  <c r="CL22" i="62"/>
  <c r="CH22" i="62"/>
  <c r="CF22" i="62"/>
  <c r="CE22" i="62"/>
  <c r="CD22" i="62"/>
  <c r="CB22" i="62"/>
  <c r="BN22" i="62"/>
  <c r="BJ22" i="62"/>
  <c r="BH22" i="62"/>
  <c r="BG22" i="62"/>
  <c r="BF22" i="62"/>
  <c r="BD22" i="62"/>
  <c r="CL21" i="62"/>
  <c r="CH21" i="62"/>
  <c r="CF21" i="62"/>
  <c r="CE21" i="62"/>
  <c r="CD21" i="62"/>
  <c r="CB21" i="62"/>
  <c r="BN21" i="62"/>
  <c r="BJ21" i="62"/>
  <c r="BH21" i="62"/>
  <c r="BG21" i="62"/>
  <c r="BF21" i="62"/>
  <c r="BD21" i="62"/>
  <c r="CL20" i="62"/>
  <c r="CH20" i="62"/>
  <c r="CF20" i="62"/>
  <c r="CE20" i="62"/>
  <c r="CD20" i="62"/>
  <c r="CB20" i="62"/>
  <c r="BN20" i="62"/>
  <c r="BJ20" i="62"/>
  <c r="BH20" i="62"/>
  <c r="BG20" i="62"/>
  <c r="BF20" i="62"/>
  <c r="BD20" i="62"/>
  <c r="CL19" i="62"/>
  <c r="CG19" i="62" s="1"/>
  <c r="CH19" i="62"/>
  <c r="CF19" i="62"/>
  <c r="CE19" i="62"/>
  <c r="CD19" i="62"/>
  <c r="BN19" i="62"/>
  <c r="BJ19" i="62"/>
  <c r="BH19" i="62"/>
  <c r="BG19" i="62"/>
  <c r="BF19" i="62"/>
  <c r="BD19" i="62"/>
  <c r="CL18" i="62"/>
  <c r="CG18" i="62" s="1"/>
  <c r="CH18" i="62"/>
  <c r="CF18" i="62"/>
  <c r="CE18" i="62"/>
  <c r="CD18" i="62"/>
  <c r="BO18" i="62"/>
  <c r="BM18" i="62"/>
  <c r="BL18" i="62"/>
  <c r="BK18" i="62"/>
  <c r="BE18" i="62"/>
  <c r="O5" i="62" s="1"/>
  <c r="O150" i="62" s="1"/>
  <c r="BC18" i="62"/>
  <c r="BB18" i="62"/>
  <c r="L5" i="62" s="1"/>
  <c r="L150" i="62" s="1"/>
  <c r="BA18" i="62"/>
  <c r="CL17" i="62"/>
  <c r="CH17" i="62"/>
  <c r="CF17" i="62"/>
  <c r="CE17" i="62"/>
  <c r="CD17" i="62"/>
  <c r="CB17" i="62"/>
  <c r="BN17" i="62"/>
  <c r="BJ17" i="62"/>
  <c r="BH17" i="62"/>
  <c r="BG17" i="62"/>
  <c r="BF17" i="62"/>
  <c r="BD17" i="62"/>
  <c r="CL16" i="62"/>
  <c r="CG16" i="62" s="1"/>
  <c r="CH16" i="62"/>
  <c r="CF16" i="62"/>
  <c r="CE16" i="62"/>
  <c r="CD16" i="62"/>
  <c r="BN16" i="62"/>
  <c r="BJ16" i="62"/>
  <c r="BH16" i="62"/>
  <c r="BG16" i="62"/>
  <c r="BF16" i="62"/>
  <c r="BD16" i="62"/>
  <c r="CL15" i="62"/>
  <c r="CG15" i="62" s="1"/>
  <c r="CH15" i="62"/>
  <c r="CF15" i="62"/>
  <c r="CE15" i="62"/>
  <c r="CD15" i="62"/>
  <c r="BN15" i="62"/>
  <c r="BJ15" i="62"/>
  <c r="BH15" i="62"/>
  <c r="BG15" i="62"/>
  <c r="BF15" i="62"/>
  <c r="BD15" i="62"/>
  <c r="AK15" i="62"/>
  <c r="AJ15" i="62"/>
  <c r="AI15" i="62"/>
  <c r="AF15" i="62"/>
  <c r="AE15" i="62"/>
  <c r="AD15" i="62"/>
  <c r="AC15" i="62"/>
  <c r="CL14" i="62"/>
  <c r="CH14" i="62"/>
  <c r="CF14" i="62"/>
  <c r="CE14" i="62"/>
  <c r="CD14" i="62"/>
  <c r="CB14" i="62"/>
  <c r="BN14" i="62"/>
  <c r="BJ14" i="62"/>
  <c r="BH14" i="62"/>
  <c r="BG14" i="62"/>
  <c r="BF14" i="62"/>
  <c r="BD14" i="62"/>
  <c r="AK14" i="62"/>
  <c r="AI14" i="62"/>
  <c r="AF14" i="62"/>
  <c r="AE14" i="62"/>
  <c r="AD14" i="62"/>
  <c r="AC14" i="62"/>
  <c r="B14" i="62"/>
  <c r="CL13" i="62"/>
  <c r="CG13" i="62" s="1"/>
  <c r="CH13" i="62"/>
  <c r="CF13" i="62"/>
  <c r="CE13" i="62"/>
  <c r="CD13" i="62"/>
  <c r="BN13" i="62"/>
  <c r="BJ13" i="62"/>
  <c r="BH13" i="62"/>
  <c r="BG13" i="62"/>
  <c r="BF13" i="62"/>
  <c r="BD13" i="62"/>
  <c r="AK13" i="62"/>
  <c r="AJ13" i="62"/>
  <c r="AI13" i="62"/>
  <c r="AF13" i="62"/>
  <c r="AE13" i="62"/>
  <c r="AD13" i="62"/>
  <c r="AC13" i="62"/>
  <c r="CL12" i="62"/>
  <c r="CG12" i="62" s="1"/>
  <c r="CH12" i="62"/>
  <c r="CF12" i="62"/>
  <c r="CE12" i="62"/>
  <c r="CD12" i="62"/>
  <c r="BN12" i="62"/>
  <c r="BI12" i="62" s="1"/>
  <c r="BJ12" i="62"/>
  <c r="BH12" i="62"/>
  <c r="BG12" i="62"/>
  <c r="BF12" i="62"/>
  <c r="AK12" i="62"/>
  <c r="AJ12" i="62"/>
  <c r="AI12" i="62"/>
  <c r="AF12" i="62"/>
  <c r="AE12" i="62"/>
  <c r="AD12" i="62"/>
  <c r="AC12" i="62"/>
  <c r="M12" i="62"/>
  <c r="I12" i="62"/>
  <c r="H12" i="62"/>
  <c r="G12" i="62"/>
  <c r="CL11" i="62"/>
  <c r="CH11" i="62"/>
  <c r="CF11" i="62"/>
  <c r="CE11" i="62"/>
  <c r="CD11" i="62"/>
  <c r="CB11" i="62"/>
  <c r="BN11" i="62"/>
  <c r="BJ11" i="62"/>
  <c r="BH11" i="62"/>
  <c r="BG11" i="62"/>
  <c r="BF11" i="62"/>
  <c r="BD11" i="62"/>
  <c r="AK10" i="62"/>
  <c r="AJ10" i="62"/>
  <c r="AI10" i="62"/>
  <c r="AF10" i="62"/>
  <c r="AE10" i="62"/>
  <c r="AD10" i="62"/>
  <c r="AC10" i="62"/>
  <c r="J11" i="62"/>
  <c r="K11" i="62" s="1"/>
  <c r="CL10" i="62"/>
  <c r="CG10" i="62" s="1"/>
  <c r="CH10" i="62"/>
  <c r="CF10" i="62"/>
  <c r="CE10" i="62"/>
  <c r="CD10" i="62"/>
  <c r="BN10" i="62"/>
  <c r="BJ10" i="62"/>
  <c r="BH10" i="62"/>
  <c r="BG10" i="62"/>
  <c r="BF10" i="62"/>
  <c r="BD10" i="62"/>
  <c r="AK11" i="62"/>
  <c r="AJ11" i="62"/>
  <c r="AI11" i="62"/>
  <c r="AF11" i="62"/>
  <c r="AE11" i="62"/>
  <c r="AD11" i="62"/>
  <c r="AC11" i="62"/>
  <c r="N10" i="62"/>
  <c r="N157" i="62" s="1"/>
  <c r="J10" i="62"/>
  <c r="K10" i="62" s="1"/>
  <c r="CL9" i="62"/>
  <c r="CH9" i="62"/>
  <c r="CF9" i="62"/>
  <c r="CE9" i="62"/>
  <c r="CD9" i="62"/>
  <c r="CB9" i="62"/>
  <c r="BN9" i="62"/>
  <c r="BI9" i="62" s="1"/>
  <c r="BJ9" i="62"/>
  <c r="BH9" i="62"/>
  <c r="BG9" i="62"/>
  <c r="BF9" i="62"/>
  <c r="AK9" i="62"/>
  <c r="AJ9" i="62"/>
  <c r="AI9" i="62"/>
  <c r="AF9" i="62"/>
  <c r="AE9" i="62"/>
  <c r="AD9" i="62"/>
  <c r="AC9" i="62"/>
  <c r="O8" i="62"/>
  <c r="O153" i="62" s="1"/>
  <c r="J8" i="62"/>
  <c r="K8" i="62" s="1"/>
  <c r="CL8" i="62"/>
  <c r="CG8" i="62" s="1"/>
  <c r="CH8" i="62"/>
  <c r="CF8" i="62"/>
  <c r="CE8" i="62"/>
  <c r="CD8" i="62"/>
  <c r="BN8" i="62"/>
  <c r="BJ8" i="62"/>
  <c r="BH8" i="62"/>
  <c r="BG8" i="62"/>
  <c r="BF8" i="62"/>
  <c r="BD8" i="62"/>
  <c r="AK8" i="62"/>
  <c r="AJ8" i="62"/>
  <c r="AI8" i="62"/>
  <c r="AF8" i="62"/>
  <c r="AE8" i="62"/>
  <c r="AD8" i="62"/>
  <c r="AC8" i="62"/>
  <c r="O9" i="62"/>
  <c r="O156" i="62" s="1"/>
  <c r="J9" i="62"/>
  <c r="K9" i="62" s="1"/>
  <c r="CL7" i="62"/>
  <c r="CH7" i="62"/>
  <c r="CF7" i="62"/>
  <c r="CE7" i="62"/>
  <c r="CD7" i="62"/>
  <c r="CB7" i="62"/>
  <c r="BN7" i="62"/>
  <c r="BJ7" i="62"/>
  <c r="BH7" i="62"/>
  <c r="BG7" i="62"/>
  <c r="BF7" i="62"/>
  <c r="BD7" i="62"/>
  <c r="O7" i="62"/>
  <c r="O154" i="62" s="1"/>
  <c r="L7" i="62"/>
  <c r="L154" i="62" s="1"/>
  <c r="J7" i="62"/>
  <c r="K7" i="62" s="1"/>
  <c r="CL6" i="62"/>
  <c r="CH6" i="62"/>
  <c r="CF6" i="62"/>
  <c r="CE6" i="62"/>
  <c r="CD6" i="62"/>
  <c r="CB6" i="62"/>
  <c r="BN6" i="62"/>
  <c r="BJ6" i="62"/>
  <c r="BH6" i="62"/>
  <c r="BG6" i="62"/>
  <c r="BF6" i="62"/>
  <c r="BD6" i="62"/>
  <c r="N5" i="62"/>
  <c r="N150" i="62" s="1"/>
  <c r="J5" i="62"/>
  <c r="K5" i="62" s="1"/>
  <c r="N6" i="62"/>
  <c r="N152" i="62" s="1"/>
  <c r="J6" i="62"/>
  <c r="K6" i="62" s="1"/>
  <c r="O4" i="62"/>
  <c r="O151" i="62" s="1"/>
  <c r="J4" i="62"/>
  <c r="K4" i="62" s="1"/>
  <c r="L216" i="61"/>
  <c r="L215" i="61"/>
  <c r="L214" i="61"/>
  <c r="L213" i="61"/>
  <c r="L212" i="61"/>
  <c r="CB84" i="61"/>
  <c r="M157" i="61"/>
  <c r="I157" i="61"/>
  <c r="H157" i="61"/>
  <c r="G157" i="61"/>
  <c r="M156" i="61"/>
  <c r="I156" i="61"/>
  <c r="H156" i="61"/>
  <c r="G156" i="61"/>
  <c r="M155" i="61"/>
  <c r="I155" i="61"/>
  <c r="H155" i="61"/>
  <c r="G155" i="61"/>
  <c r="M154" i="61"/>
  <c r="I154" i="61"/>
  <c r="H154" i="61"/>
  <c r="G154" i="61"/>
  <c r="M153" i="61"/>
  <c r="I153" i="61"/>
  <c r="H153" i="61"/>
  <c r="G153" i="61"/>
  <c r="M152" i="61"/>
  <c r="I152" i="61"/>
  <c r="H152" i="61"/>
  <c r="G152" i="61"/>
  <c r="M151" i="61"/>
  <c r="I151" i="61"/>
  <c r="H151" i="61"/>
  <c r="G151" i="61"/>
  <c r="M150" i="61"/>
  <c r="I150" i="61"/>
  <c r="H150" i="61"/>
  <c r="G150" i="61"/>
  <c r="C148" i="61"/>
  <c r="C188" i="61" s="1"/>
  <c r="BO130" i="61"/>
  <c r="BM130" i="61"/>
  <c r="BL130" i="61"/>
  <c r="BK130" i="61"/>
  <c r="BE130" i="61"/>
  <c r="BC130" i="61"/>
  <c r="N8" i="61" s="1"/>
  <c r="N155" i="61" s="1"/>
  <c r="BB130" i="61"/>
  <c r="L8" i="61" s="1"/>
  <c r="L155" i="61" s="1"/>
  <c r="BA130" i="61"/>
  <c r="BN129" i="61"/>
  <c r="BI129" i="61" s="1"/>
  <c r="BJ129" i="61"/>
  <c r="BH129" i="61"/>
  <c r="BG129" i="61"/>
  <c r="BF129" i="61"/>
  <c r="BN128" i="61"/>
  <c r="BJ128" i="61"/>
  <c r="BH128" i="61"/>
  <c r="BG128" i="61"/>
  <c r="BF128" i="61"/>
  <c r="BD128" i="61"/>
  <c r="BN127" i="61"/>
  <c r="BJ127" i="61"/>
  <c r="BH127" i="61"/>
  <c r="BG127" i="61"/>
  <c r="BF127" i="61"/>
  <c r="BD127" i="61"/>
  <c r="BI127" i="61" s="1"/>
  <c r="BN126" i="61"/>
  <c r="BJ126" i="61"/>
  <c r="BH126" i="61"/>
  <c r="BG126" i="61"/>
  <c r="BF126" i="61"/>
  <c r="BD126" i="61"/>
  <c r="BN125" i="61"/>
  <c r="BJ125" i="61"/>
  <c r="BH125" i="61"/>
  <c r="BG125" i="61"/>
  <c r="BF125" i="61"/>
  <c r="BD125" i="61"/>
  <c r="AK125" i="61"/>
  <c r="AK46" i="61" s="1"/>
  <c r="AJ125" i="61"/>
  <c r="AJ46" i="61" s="1"/>
  <c r="AI125" i="61"/>
  <c r="AI46" i="61" s="1"/>
  <c r="AI47" i="61" s="1"/>
  <c r="AF125" i="61"/>
  <c r="AF46" i="61" s="1"/>
  <c r="AF47" i="61" s="1"/>
  <c r="AE125" i="61"/>
  <c r="AE46" i="61" s="1"/>
  <c r="AE47" i="61" s="1"/>
  <c r="AD125" i="61"/>
  <c r="AD46" i="61" s="1"/>
  <c r="AD47" i="61" s="1"/>
  <c r="AC125" i="61"/>
  <c r="BN124" i="61"/>
  <c r="BJ124" i="61"/>
  <c r="BH124" i="61"/>
  <c r="BG124" i="61"/>
  <c r="BF124" i="61"/>
  <c r="BD124" i="61"/>
  <c r="AL124" i="61"/>
  <c r="AG124" i="61"/>
  <c r="BN123" i="61"/>
  <c r="BJ123" i="61"/>
  <c r="BH123" i="61"/>
  <c r="BG123" i="61"/>
  <c r="BF123" i="61"/>
  <c r="BD123" i="61"/>
  <c r="AL123" i="61"/>
  <c r="AG123" i="61"/>
  <c r="BN122" i="61"/>
  <c r="BJ122" i="61"/>
  <c r="BH122" i="61"/>
  <c r="BG122" i="61"/>
  <c r="BF122" i="61"/>
  <c r="BD122" i="61"/>
  <c r="AL122" i="61"/>
  <c r="AG122" i="61"/>
  <c r="BN121" i="61"/>
  <c r="BJ121" i="61"/>
  <c r="BH121" i="61"/>
  <c r="BG121" i="61"/>
  <c r="BF121" i="61"/>
  <c r="BD121" i="61"/>
  <c r="AL121" i="61"/>
  <c r="AG121" i="61"/>
  <c r="BN120" i="61"/>
  <c r="BJ120" i="61"/>
  <c r="BH120" i="61"/>
  <c r="BG120" i="61"/>
  <c r="BF120" i="61"/>
  <c r="BD120" i="61"/>
  <c r="AL120" i="61"/>
  <c r="AG120" i="61"/>
  <c r="BN119" i="61"/>
  <c r="BJ119" i="61"/>
  <c r="BH119" i="61"/>
  <c r="BG119" i="61"/>
  <c r="BF119" i="61"/>
  <c r="BD119" i="61"/>
  <c r="AL119" i="61"/>
  <c r="AG119" i="61"/>
  <c r="BN118" i="61"/>
  <c r="BJ118" i="61"/>
  <c r="BH118" i="61"/>
  <c r="BG118" i="61"/>
  <c r="BF118" i="61"/>
  <c r="BD118" i="61"/>
  <c r="AL118" i="61"/>
  <c r="AG118" i="61"/>
  <c r="BO117" i="61"/>
  <c r="BM117" i="61"/>
  <c r="BL117" i="61"/>
  <c r="BK117" i="61"/>
  <c r="BE117" i="61"/>
  <c r="O10" i="61" s="1"/>
  <c r="O157" i="61" s="1"/>
  <c r="BC117" i="61"/>
  <c r="N10" i="61" s="1"/>
  <c r="N157" i="61" s="1"/>
  <c r="BB117" i="61"/>
  <c r="L10" i="61" s="1"/>
  <c r="L157" i="61" s="1"/>
  <c r="BA117" i="61"/>
  <c r="AL117" i="61"/>
  <c r="AG117" i="61"/>
  <c r="BN116" i="61"/>
  <c r="BJ116" i="61"/>
  <c r="BH116" i="61"/>
  <c r="BG116" i="61"/>
  <c r="BF116" i="61"/>
  <c r="BD116" i="61"/>
  <c r="AL116" i="61"/>
  <c r="AG116" i="61"/>
  <c r="BN115" i="61"/>
  <c r="BJ115" i="61"/>
  <c r="BH115" i="61"/>
  <c r="BG115" i="61"/>
  <c r="BF115" i="61"/>
  <c r="BD115" i="61"/>
  <c r="AL115" i="61"/>
  <c r="AG115" i="61"/>
  <c r="BN114" i="61"/>
  <c r="BJ114" i="61"/>
  <c r="BH114" i="61"/>
  <c r="BG114" i="61"/>
  <c r="BF114" i="61"/>
  <c r="BD114" i="61"/>
  <c r="AL114" i="61"/>
  <c r="AG114" i="61"/>
  <c r="BN113" i="61"/>
  <c r="BI113" i="61" s="1"/>
  <c r="BJ113" i="61"/>
  <c r="BH113" i="61"/>
  <c r="BG113" i="61"/>
  <c r="BF113" i="61"/>
  <c r="BN112" i="61"/>
  <c r="BJ112" i="61"/>
  <c r="BH112" i="61"/>
  <c r="BG112" i="61"/>
  <c r="BF112" i="61"/>
  <c r="BD112" i="61"/>
  <c r="BN111" i="61"/>
  <c r="BJ111" i="61"/>
  <c r="BH111" i="61"/>
  <c r="BG111" i="61"/>
  <c r="BF111" i="61"/>
  <c r="BD111" i="61"/>
  <c r="CM110" i="61"/>
  <c r="CK110" i="61"/>
  <c r="CJ110" i="61"/>
  <c r="CI110" i="61"/>
  <c r="CC110" i="61"/>
  <c r="CA110" i="61"/>
  <c r="BZ110" i="61"/>
  <c r="BY110" i="61"/>
  <c r="BN110" i="61"/>
  <c r="BJ110" i="61"/>
  <c r="BH110" i="61"/>
  <c r="BG110" i="61"/>
  <c r="BF110" i="61"/>
  <c r="BD110" i="61"/>
  <c r="BN109" i="61"/>
  <c r="BJ109" i="61"/>
  <c r="BH109" i="61"/>
  <c r="BG109" i="61"/>
  <c r="BF109" i="61"/>
  <c r="BD109" i="61"/>
  <c r="BN108" i="61"/>
  <c r="BJ108" i="61"/>
  <c r="BH108" i="61"/>
  <c r="BG108" i="61"/>
  <c r="BF108" i="61"/>
  <c r="BD108" i="61"/>
  <c r="CM107" i="61"/>
  <c r="CK107" i="61"/>
  <c r="CJ107" i="61"/>
  <c r="CI107" i="61"/>
  <c r="CC107" i="61"/>
  <c r="CA107" i="61"/>
  <c r="BZ107" i="61"/>
  <c r="BY107" i="61"/>
  <c r="BN107" i="61"/>
  <c r="BJ107" i="61"/>
  <c r="BH107" i="61"/>
  <c r="BG107" i="61"/>
  <c r="BF107" i="61"/>
  <c r="BD107" i="61"/>
  <c r="CL106" i="61"/>
  <c r="CG106" i="61" s="1"/>
  <c r="CH106" i="61"/>
  <c r="CF106" i="61"/>
  <c r="CE106" i="61"/>
  <c r="CD106" i="61"/>
  <c r="BN106" i="61"/>
  <c r="BJ106" i="61"/>
  <c r="BH106" i="61"/>
  <c r="BG106" i="61"/>
  <c r="BF106" i="61"/>
  <c r="BD106" i="61"/>
  <c r="BI106" i="61" s="1"/>
  <c r="CH105" i="61"/>
  <c r="CF105" i="61"/>
  <c r="CE105" i="61"/>
  <c r="CD105" i="61"/>
  <c r="CB105" i="61"/>
  <c r="CG105" i="61" s="1"/>
  <c r="BN105" i="61"/>
  <c r="BJ105" i="61"/>
  <c r="BH105" i="61"/>
  <c r="BG105" i="61"/>
  <c r="BF105" i="61"/>
  <c r="BD105" i="61"/>
  <c r="CL104" i="61"/>
  <c r="CG104" i="61" s="1"/>
  <c r="CH104" i="61"/>
  <c r="CF104" i="61"/>
  <c r="CE104" i="61"/>
  <c r="CD104" i="61"/>
  <c r="BO104" i="61"/>
  <c r="BM104" i="61"/>
  <c r="BL104" i="61"/>
  <c r="BK104" i="61"/>
  <c r="BE104" i="61"/>
  <c r="BC104" i="61"/>
  <c r="N4" i="61" s="1"/>
  <c r="BB104" i="61"/>
  <c r="L4" i="61" s="1"/>
  <c r="L151" i="61" s="1"/>
  <c r="BA104" i="61"/>
  <c r="CL103" i="61"/>
  <c r="CG103" i="61" s="1"/>
  <c r="CH103" i="61"/>
  <c r="CF103" i="61"/>
  <c r="CE103" i="61"/>
  <c r="CD103" i="61"/>
  <c r="BN103" i="61"/>
  <c r="BI103" i="61" s="1"/>
  <c r="BJ103" i="61"/>
  <c r="BH103" i="61"/>
  <c r="BG103" i="61"/>
  <c r="BF103" i="61"/>
  <c r="BD103" i="61"/>
  <c r="CL102" i="61"/>
  <c r="CG102" i="61" s="1"/>
  <c r="CH102" i="61"/>
  <c r="CF102" i="61"/>
  <c r="CE102" i="61"/>
  <c r="CD102" i="61"/>
  <c r="BN102" i="61"/>
  <c r="BJ102" i="61"/>
  <c r="BH102" i="61"/>
  <c r="BG102" i="61"/>
  <c r="BF102" i="61"/>
  <c r="BD102" i="61"/>
  <c r="CL101" i="61"/>
  <c r="CG101" i="61" s="1"/>
  <c r="CH101" i="61"/>
  <c r="CF101" i="61"/>
  <c r="CE101" i="61"/>
  <c r="CD101" i="61"/>
  <c r="BN101" i="61"/>
  <c r="BJ101" i="61"/>
  <c r="BH101" i="61"/>
  <c r="BG101" i="61"/>
  <c r="BF101" i="61"/>
  <c r="BD101" i="61"/>
  <c r="CH100" i="61"/>
  <c r="CF100" i="61"/>
  <c r="CE100" i="61"/>
  <c r="CD100" i="61"/>
  <c r="CB100" i="61"/>
  <c r="CG100" i="61" s="1"/>
  <c r="BN100" i="61"/>
  <c r="BJ100" i="61"/>
  <c r="BH100" i="61"/>
  <c r="BG100" i="61"/>
  <c r="BF100" i="61"/>
  <c r="BD100" i="61"/>
  <c r="CL99" i="61"/>
  <c r="CG99" i="61" s="1"/>
  <c r="CH99" i="61"/>
  <c r="CF99" i="61"/>
  <c r="CE99" i="61"/>
  <c r="CD99" i="61"/>
  <c r="CB99" i="61"/>
  <c r="BN99" i="61"/>
  <c r="BJ99" i="61"/>
  <c r="BH99" i="61"/>
  <c r="BG99" i="61"/>
  <c r="BF99" i="61"/>
  <c r="BD99" i="61"/>
  <c r="CL98" i="61"/>
  <c r="CG98" i="61" s="1"/>
  <c r="CH98" i="61"/>
  <c r="CF98" i="61"/>
  <c r="CE98" i="61"/>
  <c r="CD98" i="61"/>
  <c r="BN98" i="61"/>
  <c r="BJ98" i="61"/>
  <c r="BH98" i="61"/>
  <c r="BG98" i="61"/>
  <c r="BF98" i="61"/>
  <c r="BD98" i="61"/>
  <c r="AK98" i="61"/>
  <c r="AJ98" i="61"/>
  <c r="AI98" i="61"/>
  <c r="AF98" i="61"/>
  <c r="AE98" i="61"/>
  <c r="AD98" i="61"/>
  <c r="AC98" i="61"/>
  <c r="CL97" i="61"/>
  <c r="CH97" i="61"/>
  <c r="CF97" i="61"/>
  <c r="CE97" i="61"/>
  <c r="CD97" i="61"/>
  <c r="CB97" i="61"/>
  <c r="BN97" i="61"/>
  <c r="BJ97" i="61"/>
  <c r="BH97" i="61"/>
  <c r="BG97" i="61"/>
  <c r="BF97" i="61"/>
  <c r="BD97" i="61"/>
  <c r="AL97" i="61"/>
  <c r="AG97" i="61"/>
  <c r="CL96" i="61"/>
  <c r="CG96" i="61" s="1"/>
  <c r="CH96" i="61"/>
  <c r="CF96" i="61"/>
  <c r="CE96" i="61"/>
  <c r="CD96" i="61"/>
  <c r="BN96" i="61"/>
  <c r="BJ96" i="61"/>
  <c r="BH96" i="61"/>
  <c r="BG96" i="61"/>
  <c r="BF96" i="61"/>
  <c r="BD96" i="61"/>
  <c r="CH95" i="61"/>
  <c r="CF95" i="61"/>
  <c r="CE95" i="61"/>
  <c r="CD95" i="61"/>
  <c r="CB95" i="61"/>
  <c r="CG95" i="61" s="1"/>
  <c r="BN95" i="61"/>
  <c r="BJ95" i="61"/>
  <c r="BH95" i="61"/>
  <c r="BG95" i="61"/>
  <c r="BF95" i="61"/>
  <c r="BD95" i="61"/>
  <c r="CL94" i="61"/>
  <c r="CG94" i="61" s="1"/>
  <c r="CH94" i="61"/>
  <c r="CF94" i="61"/>
  <c r="CE94" i="61"/>
  <c r="CD94" i="61"/>
  <c r="BN94" i="61"/>
  <c r="BJ94" i="61"/>
  <c r="BH94" i="61"/>
  <c r="BG94" i="61"/>
  <c r="BF94" i="61"/>
  <c r="BD94" i="61"/>
  <c r="CL93" i="61"/>
  <c r="CH93" i="61"/>
  <c r="CF93" i="61"/>
  <c r="CE93" i="61"/>
  <c r="CD93" i="61"/>
  <c r="CB93" i="61"/>
  <c r="CG93" i="61" s="1"/>
  <c r="BN93" i="61"/>
  <c r="BJ93" i="61"/>
  <c r="BH93" i="61"/>
  <c r="BG93" i="61"/>
  <c r="BF93" i="61"/>
  <c r="BD93" i="61"/>
  <c r="CH92" i="61"/>
  <c r="CG92" i="61"/>
  <c r="CF92" i="61"/>
  <c r="CE92" i="61"/>
  <c r="CD92" i="61"/>
  <c r="CB92" i="61"/>
  <c r="BN92" i="61"/>
  <c r="BJ92" i="61"/>
  <c r="BH92" i="61"/>
  <c r="BG92" i="61"/>
  <c r="BF92" i="61"/>
  <c r="BD92" i="61"/>
  <c r="CL91" i="61"/>
  <c r="CH91" i="61"/>
  <c r="CF91" i="61"/>
  <c r="CE91" i="61"/>
  <c r="CD91" i="61"/>
  <c r="CB91" i="61"/>
  <c r="BO91" i="61"/>
  <c r="BM91" i="61"/>
  <c r="BL91" i="61"/>
  <c r="BK91" i="61"/>
  <c r="BE91" i="61"/>
  <c r="O9" i="61" s="1"/>
  <c r="O153" i="61" s="1"/>
  <c r="BC91" i="61"/>
  <c r="N9" i="61" s="1"/>
  <c r="N153" i="61" s="1"/>
  <c r="BB91" i="61"/>
  <c r="BA91" i="61"/>
  <c r="CL90" i="61"/>
  <c r="CG90" i="61" s="1"/>
  <c r="CH90" i="61"/>
  <c r="CF90" i="61"/>
  <c r="CE90" i="61"/>
  <c r="CD90" i="61"/>
  <c r="BN90" i="61"/>
  <c r="BJ90" i="61"/>
  <c r="BH90" i="61"/>
  <c r="BG90" i="61"/>
  <c r="BF90" i="61"/>
  <c r="BD90" i="61"/>
  <c r="AK90" i="61"/>
  <c r="AJ90" i="61"/>
  <c r="AI90" i="61"/>
  <c r="AF90" i="61"/>
  <c r="AE90" i="61"/>
  <c r="AD90" i="61"/>
  <c r="AC90" i="61"/>
  <c r="CL89" i="61"/>
  <c r="CH89" i="61"/>
  <c r="CF89" i="61"/>
  <c r="CE89" i="61"/>
  <c r="CD89" i="61"/>
  <c r="CB89" i="61"/>
  <c r="CG89" i="61" s="1"/>
  <c r="BN89" i="61"/>
  <c r="BJ89" i="61"/>
  <c r="BH89" i="61"/>
  <c r="BG89" i="61"/>
  <c r="BF89" i="61"/>
  <c r="BD89" i="61"/>
  <c r="AK89" i="61"/>
  <c r="AJ89" i="61"/>
  <c r="AI89" i="61"/>
  <c r="AF89" i="61"/>
  <c r="AE89" i="61"/>
  <c r="AD89" i="61"/>
  <c r="AC89" i="61"/>
  <c r="CL88" i="61"/>
  <c r="CH88" i="61"/>
  <c r="CF88" i="61"/>
  <c r="CE88" i="61"/>
  <c r="CD88" i="61"/>
  <c r="CB88" i="61"/>
  <c r="BN88" i="61"/>
  <c r="BJ88" i="61"/>
  <c r="BH88" i="61"/>
  <c r="BG88" i="61"/>
  <c r="BF88" i="61"/>
  <c r="BD88" i="61"/>
  <c r="AK88" i="61"/>
  <c r="AJ88" i="61"/>
  <c r="AI88" i="61"/>
  <c r="AF88" i="61"/>
  <c r="AE88" i="61"/>
  <c r="AD88" i="61"/>
  <c r="AC88" i="61"/>
  <c r="CL87" i="61"/>
  <c r="CG87" i="61" s="1"/>
  <c r="CH87" i="61"/>
  <c r="CF87" i="61"/>
  <c r="CE87" i="61"/>
  <c r="CD87" i="61"/>
  <c r="BN87" i="61"/>
  <c r="BJ87" i="61"/>
  <c r="BH87" i="61"/>
  <c r="BG87" i="61"/>
  <c r="BF87" i="61"/>
  <c r="BD87" i="61"/>
  <c r="AK87" i="61"/>
  <c r="AJ87" i="61"/>
  <c r="AI87" i="61"/>
  <c r="AF87" i="61"/>
  <c r="AE87" i="61"/>
  <c r="AD87" i="61"/>
  <c r="AC87" i="61"/>
  <c r="CL86" i="61"/>
  <c r="CH86" i="61"/>
  <c r="CG86" i="61"/>
  <c r="CF86" i="61"/>
  <c r="CE86" i="61"/>
  <c r="CD86" i="61"/>
  <c r="BN86" i="61"/>
  <c r="BJ86" i="61"/>
  <c r="BH86" i="61"/>
  <c r="BG86" i="61"/>
  <c r="BF86" i="61"/>
  <c r="BD86" i="61"/>
  <c r="AK86" i="61"/>
  <c r="AJ86" i="61"/>
  <c r="AI86" i="61"/>
  <c r="AF86" i="61"/>
  <c r="AE86" i="61"/>
  <c r="AD86" i="61"/>
  <c r="AC86" i="61"/>
  <c r="CH85" i="61"/>
  <c r="CF85" i="61"/>
  <c r="CE85" i="61"/>
  <c r="CD85" i="61"/>
  <c r="CB85" i="61"/>
  <c r="CG85" i="61" s="1"/>
  <c r="BN85" i="61"/>
  <c r="BJ85" i="61"/>
  <c r="BH85" i="61"/>
  <c r="BG85" i="61"/>
  <c r="BF85" i="61"/>
  <c r="BD85" i="61"/>
  <c r="BI85" i="61" s="1"/>
  <c r="AK85" i="61"/>
  <c r="AJ85" i="61"/>
  <c r="AI85" i="61"/>
  <c r="AF85" i="61"/>
  <c r="AE85" i="61"/>
  <c r="AD85" i="61"/>
  <c r="AC85" i="61"/>
  <c r="AL85" i="61" s="1"/>
  <c r="CL84" i="61"/>
  <c r="CH84" i="61"/>
  <c r="CF84" i="61"/>
  <c r="CE84" i="61"/>
  <c r="CD84" i="61"/>
  <c r="BN84" i="61"/>
  <c r="BJ84" i="61"/>
  <c r="BH84" i="61"/>
  <c r="BG84" i="61"/>
  <c r="BF84" i="61"/>
  <c r="BD84" i="61"/>
  <c r="AK84" i="61"/>
  <c r="AJ84" i="61"/>
  <c r="AI84" i="61"/>
  <c r="AF84" i="61"/>
  <c r="AE84" i="61"/>
  <c r="AD84" i="61"/>
  <c r="AC84" i="61"/>
  <c r="CL83" i="61"/>
  <c r="CG83" i="61" s="1"/>
  <c r="CH83" i="61"/>
  <c r="CF83" i="61"/>
  <c r="CE83" i="61"/>
  <c r="CD83" i="61"/>
  <c r="BN83" i="61"/>
  <c r="BJ83" i="61"/>
  <c r="BH83" i="61"/>
  <c r="BG83" i="61"/>
  <c r="BF83" i="61"/>
  <c r="BD83" i="61"/>
  <c r="AK83" i="61"/>
  <c r="AJ83" i="61"/>
  <c r="AI83" i="61"/>
  <c r="AF83" i="61"/>
  <c r="AE83" i="61"/>
  <c r="AD83" i="61"/>
  <c r="AC83" i="61"/>
  <c r="CL82" i="61"/>
  <c r="CG82" i="61" s="1"/>
  <c r="CH82" i="61"/>
  <c r="CF82" i="61"/>
  <c r="CE82" i="61"/>
  <c r="CD82" i="61"/>
  <c r="BN82" i="61"/>
  <c r="BJ82" i="61"/>
  <c r="BH82" i="61"/>
  <c r="BG82" i="61"/>
  <c r="BF82" i="61"/>
  <c r="BD82" i="61"/>
  <c r="AK82" i="61"/>
  <c r="AJ82" i="61"/>
  <c r="AI82" i="61"/>
  <c r="AF82" i="61"/>
  <c r="AE82" i="61"/>
  <c r="AD82" i="61"/>
  <c r="AC82" i="61"/>
  <c r="CL81" i="61"/>
  <c r="CH81" i="61"/>
  <c r="CF81" i="61"/>
  <c r="CE81" i="61"/>
  <c r="CD81" i="61"/>
  <c r="CB81" i="61"/>
  <c r="BN81" i="61"/>
  <c r="BJ81" i="61"/>
  <c r="BH81" i="61"/>
  <c r="BG81" i="61"/>
  <c r="BF81" i="61"/>
  <c r="BD81" i="61"/>
  <c r="AK81" i="61"/>
  <c r="AJ81" i="61"/>
  <c r="AI81" i="61"/>
  <c r="AF81" i="61"/>
  <c r="AE81" i="61"/>
  <c r="AD81" i="61"/>
  <c r="AC81" i="61"/>
  <c r="CL80" i="61"/>
  <c r="CG80" i="61" s="1"/>
  <c r="CH80" i="61"/>
  <c r="CF80" i="61"/>
  <c r="CE80" i="61"/>
  <c r="CD80" i="61"/>
  <c r="BN80" i="61"/>
  <c r="BJ80" i="61"/>
  <c r="BH80" i="61"/>
  <c r="BG80" i="61"/>
  <c r="BF80" i="61"/>
  <c r="BD80" i="61"/>
  <c r="AK80" i="61"/>
  <c r="AJ80" i="61"/>
  <c r="AI80" i="61"/>
  <c r="AF80" i="61"/>
  <c r="AE80" i="61"/>
  <c r="AD80" i="61"/>
  <c r="AC80" i="61"/>
  <c r="CL79" i="61"/>
  <c r="CH79" i="61"/>
  <c r="CF79" i="61"/>
  <c r="CE79" i="61"/>
  <c r="CD79" i="61"/>
  <c r="CB79" i="61"/>
  <c r="BN79" i="61"/>
  <c r="BJ79" i="61"/>
  <c r="BH79" i="61"/>
  <c r="BG79" i="61"/>
  <c r="BF79" i="61"/>
  <c r="BD79" i="61"/>
  <c r="C74" i="61"/>
  <c r="BO57" i="61"/>
  <c r="BM57" i="61"/>
  <c r="BL57" i="61"/>
  <c r="BK57" i="61"/>
  <c r="BE57" i="61"/>
  <c r="O5" i="61" s="1"/>
  <c r="O152" i="61" s="1"/>
  <c r="BC57" i="61"/>
  <c r="N5" i="61" s="1"/>
  <c r="N152" i="61" s="1"/>
  <c r="BB57" i="61"/>
  <c r="L5" i="61" s="1"/>
  <c r="L152" i="61" s="1"/>
  <c r="BA57" i="61"/>
  <c r="BN56" i="61"/>
  <c r="BJ56" i="61"/>
  <c r="BH56" i="61"/>
  <c r="BG56" i="61"/>
  <c r="BF56" i="61"/>
  <c r="BD56" i="61"/>
  <c r="BN55" i="61"/>
  <c r="BI55" i="61" s="1"/>
  <c r="BJ55" i="61"/>
  <c r="BH55" i="61"/>
  <c r="BG55" i="61"/>
  <c r="BF55" i="61"/>
  <c r="BD55" i="61"/>
  <c r="BN54" i="61"/>
  <c r="BI54" i="61" s="1"/>
  <c r="BJ54" i="61"/>
  <c r="BH54" i="61"/>
  <c r="BG54" i="61"/>
  <c r="BF54" i="61"/>
  <c r="BD54" i="61"/>
  <c r="BN53" i="61"/>
  <c r="BJ53" i="61"/>
  <c r="BH53" i="61"/>
  <c r="BG53" i="61"/>
  <c r="BF53" i="61"/>
  <c r="BD53" i="61"/>
  <c r="CM52" i="61"/>
  <c r="CM108" i="61" s="1"/>
  <c r="CK52" i="61"/>
  <c r="CJ52" i="61"/>
  <c r="CI52" i="61"/>
  <c r="CI108" i="61" s="1"/>
  <c r="CC52" i="61"/>
  <c r="CA52" i="61"/>
  <c r="BZ52" i="61"/>
  <c r="BY52" i="61"/>
  <c r="BN52" i="61"/>
  <c r="BJ52" i="61"/>
  <c r="BH52" i="61"/>
  <c r="BG52" i="61"/>
  <c r="BF52" i="61"/>
  <c r="BD52" i="61"/>
  <c r="CL51" i="61"/>
  <c r="CH51" i="61"/>
  <c r="CF51" i="61"/>
  <c r="CE51" i="61"/>
  <c r="CD51" i="61"/>
  <c r="CB51" i="61"/>
  <c r="BN51" i="61"/>
  <c r="BI51" i="61" s="1"/>
  <c r="BJ51" i="61"/>
  <c r="BH51" i="61"/>
  <c r="BG51" i="61"/>
  <c r="BF51" i="61"/>
  <c r="CL50" i="61"/>
  <c r="CG50" i="61" s="1"/>
  <c r="CH50" i="61"/>
  <c r="CF50" i="61"/>
  <c r="CE50" i="61"/>
  <c r="CD50" i="61"/>
  <c r="BN50" i="61"/>
  <c r="BJ50" i="61"/>
  <c r="BH50" i="61"/>
  <c r="BG50" i="61"/>
  <c r="BF50" i="61"/>
  <c r="BD50" i="61"/>
  <c r="CL49" i="61"/>
  <c r="CG49" i="61" s="1"/>
  <c r="CH49" i="61"/>
  <c r="CF49" i="61"/>
  <c r="CE49" i="61"/>
  <c r="CD49" i="61"/>
  <c r="BN49" i="61"/>
  <c r="BJ49" i="61"/>
  <c r="BH49" i="61"/>
  <c r="BG49" i="61"/>
  <c r="BF49" i="61"/>
  <c r="BD49" i="61"/>
  <c r="CL48" i="61"/>
  <c r="CG48" i="61" s="1"/>
  <c r="CH48" i="61"/>
  <c r="CF48" i="61"/>
  <c r="CE48" i="61"/>
  <c r="CD48" i="61"/>
  <c r="BN48" i="61"/>
  <c r="BJ48" i="61"/>
  <c r="BH48" i="61"/>
  <c r="BG48" i="61"/>
  <c r="BF48" i="61"/>
  <c r="BD48" i="61"/>
  <c r="CL47" i="61"/>
  <c r="CH47" i="61"/>
  <c r="CF47" i="61"/>
  <c r="CE47" i="61"/>
  <c r="CD47" i="61"/>
  <c r="CB47" i="61"/>
  <c r="BN47" i="61"/>
  <c r="BJ47" i="61"/>
  <c r="BH47" i="61"/>
  <c r="BG47" i="61"/>
  <c r="BF47" i="61"/>
  <c r="BD47" i="61"/>
  <c r="CL46" i="61"/>
  <c r="CG46" i="61" s="1"/>
  <c r="CH46" i="61"/>
  <c r="CF46" i="61"/>
  <c r="CE46" i="61"/>
  <c r="CD46" i="61"/>
  <c r="BN46" i="61"/>
  <c r="BJ46" i="61"/>
  <c r="BH46" i="61"/>
  <c r="BG46" i="61"/>
  <c r="BF46" i="61"/>
  <c r="BD46" i="61"/>
  <c r="AC46" i="61"/>
  <c r="AC47" i="61" s="1"/>
  <c r="G55" i="61"/>
  <c r="CL45" i="61"/>
  <c r="CG45" i="61" s="1"/>
  <c r="CH45" i="61"/>
  <c r="CF45" i="61"/>
  <c r="CE45" i="61"/>
  <c r="CD45" i="61"/>
  <c r="BN45" i="61"/>
  <c r="BJ45" i="61"/>
  <c r="BH45" i="61"/>
  <c r="BG45" i="61"/>
  <c r="BF45" i="61"/>
  <c r="BD45" i="61"/>
  <c r="AL45" i="61"/>
  <c r="AG45" i="61"/>
  <c r="L54" i="61"/>
  <c r="O54" i="61" s="1"/>
  <c r="G54" i="61"/>
  <c r="CL44" i="61"/>
  <c r="CG44" i="61" s="1"/>
  <c r="CH44" i="61"/>
  <c r="CF44" i="61"/>
  <c r="CE44" i="61"/>
  <c r="CD44" i="61"/>
  <c r="BO44" i="61"/>
  <c r="BM44" i="61"/>
  <c r="BL44" i="61"/>
  <c r="BK44" i="61"/>
  <c r="BE44" i="61"/>
  <c r="O11" i="61" s="1"/>
  <c r="O154" i="61" s="1"/>
  <c r="BC44" i="61"/>
  <c r="N11" i="61" s="1"/>
  <c r="N154" i="61" s="1"/>
  <c r="BB44" i="61"/>
  <c r="BA44" i="61"/>
  <c r="AL44" i="61"/>
  <c r="AG44" i="61"/>
  <c r="CL43" i="61"/>
  <c r="CG43" i="61" s="1"/>
  <c r="CH43" i="61"/>
  <c r="CF43" i="61"/>
  <c r="CE43" i="61"/>
  <c r="CD43" i="61"/>
  <c r="BN43" i="61"/>
  <c r="BJ43" i="61"/>
  <c r="BH43" i="61"/>
  <c r="BG43" i="61"/>
  <c r="BF43" i="61"/>
  <c r="BD43" i="61"/>
  <c r="AL43" i="61"/>
  <c r="AG43" i="61"/>
  <c r="CL42" i="61"/>
  <c r="CH42" i="61"/>
  <c r="CF42" i="61"/>
  <c r="CE42" i="61"/>
  <c r="CD42" i="61"/>
  <c r="CB42" i="61"/>
  <c r="BN42" i="61"/>
  <c r="BJ42" i="61"/>
  <c r="BH42" i="61"/>
  <c r="BG42" i="61"/>
  <c r="BF42" i="61"/>
  <c r="BD42" i="61"/>
  <c r="AL42" i="61"/>
  <c r="AG42" i="61"/>
  <c r="CL41" i="61"/>
  <c r="CH41" i="61"/>
  <c r="CF41" i="61"/>
  <c r="CE41" i="61"/>
  <c r="CD41" i="61"/>
  <c r="CB41" i="61"/>
  <c r="BN41" i="61"/>
  <c r="BJ41" i="61"/>
  <c r="BH41" i="61"/>
  <c r="BG41" i="61"/>
  <c r="BF41" i="61"/>
  <c r="BD41" i="61"/>
  <c r="AL41" i="61"/>
  <c r="AG41" i="61"/>
  <c r="CL40" i="61"/>
  <c r="CG40" i="61" s="1"/>
  <c r="CH40" i="61"/>
  <c r="CF40" i="61"/>
  <c r="CE40" i="61"/>
  <c r="CD40" i="61"/>
  <c r="BN40" i="61"/>
  <c r="BJ40" i="61"/>
  <c r="BH40" i="61"/>
  <c r="BG40" i="61"/>
  <c r="BF40" i="61"/>
  <c r="BD40" i="61"/>
  <c r="AL40" i="61"/>
  <c r="AG40" i="61"/>
  <c r="CL39" i="61"/>
  <c r="CH39" i="61"/>
  <c r="CF39" i="61"/>
  <c r="CE39" i="61"/>
  <c r="CD39" i="61"/>
  <c r="CB39" i="61"/>
  <c r="BN39" i="61"/>
  <c r="BJ39" i="61"/>
  <c r="BH39" i="61"/>
  <c r="BG39" i="61"/>
  <c r="BF39" i="61"/>
  <c r="BD39" i="61"/>
  <c r="AL39" i="61"/>
  <c r="AG39" i="61"/>
  <c r="CL38" i="61"/>
  <c r="CH38" i="61"/>
  <c r="CF38" i="61"/>
  <c r="CE38" i="61"/>
  <c r="CD38" i="61"/>
  <c r="CB38" i="61"/>
  <c r="BN38" i="61"/>
  <c r="BJ38" i="61"/>
  <c r="BH38" i="61"/>
  <c r="BG38" i="61"/>
  <c r="BF38" i="61"/>
  <c r="BD38" i="61"/>
  <c r="AL38" i="61"/>
  <c r="AG38" i="61"/>
  <c r="CL37" i="61"/>
  <c r="CG37" i="61" s="1"/>
  <c r="CH37" i="61"/>
  <c r="CF37" i="61"/>
  <c r="CE37" i="61"/>
  <c r="CD37" i="61"/>
  <c r="BN37" i="61"/>
  <c r="BJ37" i="61"/>
  <c r="BH37" i="61"/>
  <c r="BG37" i="61"/>
  <c r="BF37" i="61"/>
  <c r="BD37" i="61"/>
  <c r="CL36" i="61"/>
  <c r="CG36" i="61" s="1"/>
  <c r="CH36" i="61"/>
  <c r="CF36" i="61"/>
  <c r="CE36" i="61"/>
  <c r="CD36" i="61"/>
  <c r="BN36" i="61"/>
  <c r="BJ36" i="61"/>
  <c r="BH36" i="61"/>
  <c r="BG36" i="61"/>
  <c r="BF36" i="61"/>
  <c r="BD36" i="61"/>
  <c r="CL35" i="61"/>
  <c r="CG35" i="61" s="1"/>
  <c r="CH35" i="61"/>
  <c r="CF35" i="61"/>
  <c r="CE35" i="61"/>
  <c r="CD35" i="61"/>
  <c r="BN35" i="61"/>
  <c r="BJ35" i="61"/>
  <c r="BH35" i="61"/>
  <c r="BG35" i="61"/>
  <c r="BF35" i="61"/>
  <c r="BD35" i="61"/>
  <c r="CL34" i="61"/>
  <c r="CG34" i="61" s="1"/>
  <c r="CH34" i="61"/>
  <c r="CF34" i="61"/>
  <c r="CE34" i="61"/>
  <c r="CD34" i="61"/>
  <c r="BN34" i="61"/>
  <c r="BJ34" i="61"/>
  <c r="BH34" i="61"/>
  <c r="BG34" i="61"/>
  <c r="BF34" i="61"/>
  <c r="BD34" i="61"/>
  <c r="CL33" i="61"/>
  <c r="CG33" i="61" s="1"/>
  <c r="CH33" i="61"/>
  <c r="CF33" i="61"/>
  <c r="CE33" i="61"/>
  <c r="CD33" i="61"/>
  <c r="BN33" i="61"/>
  <c r="BJ33" i="61"/>
  <c r="BH33" i="61"/>
  <c r="BG33" i="61"/>
  <c r="BF33" i="61"/>
  <c r="BD33" i="61"/>
  <c r="CL32" i="61"/>
  <c r="CH32" i="61"/>
  <c r="CF32" i="61"/>
  <c r="CE32" i="61"/>
  <c r="CD32" i="61"/>
  <c r="CB32" i="61"/>
  <c r="BN32" i="61"/>
  <c r="BJ32" i="61"/>
  <c r="BH32" i="61"/>
  <c r="BG32" i="61"/>
  <c r="BF32" i="61"/>
  <c r="BD32" i="61"/>
  <c r="CL31" i="61"/>
  <c r="CG31" i="61" s="1"/>
  <c r="CH31" i="61"/>
  <c r="CF31" i="61"/>
  <c r="CE31" i="61"/>
  <c r="CD31" i="61"/>
  <c r="BO31" i="61"/>
  <c r="BM31" i="61"/>
  <c r="BL31" i="61"/>
  <c r="BK31" i="61"/>
  <c r="BE31" i="61"/>
  <c r="O7" i="61" s="1"/>
  <c r="BC31" i="61"/>
  <c r="N7" i="61" s="1"/>
  <c r="N156" i="61" s="1"/>
  <c r="BB31" i="61"/>
  <c r="L7" i="61" s="1"/>
  <c r="L156" i="61" s="1"/>
  <c r="BA31" i="61"/>
  <c r="AL31" i="61"/>
  <c r="AK31" i="61"/>
  <c r="AK32" i="61" s="1"/>
  <c r="AJ31" i="61"/>
  <c r="AJ32" i="61" s="1"/>
  <c r="AI31" i="61"/>
  <c r="AF31" i="61"/>
  <c r="AE31" i="61"/>
  <c r="AE32" i="61" s="1"/>
  <c r="AD31" i="61"/>
  <c r="AD32" i="61" s="1"/>
  <c r="AC31" i="61"/>
  <c r="AC32" i="61" s="1"/>
  <c r="CL30" i="61"/>
  <c r="CG30" i="61" s="1"/>
  <c r="CH30" i="61"/>
  <c r="CF30" i="61"/>
  <c r="CE30" i="61"/>
  <c r="CD30" i="61"/>
  <c r="BN30" i="61"/>
  <c r="BJ30" i="61"/>
  <c r="BH30" i="61"/>
  <c r="BG30" i="61"/>
  <c r="BF30" i="61"/>
  <c r="BD30" i="61"/>
  <c r="AL30" i="61"/>
  <c r="AG30" i="61"/>
  <c r="CL29" i="61"/>
  <c r="CG29" i="61" s="1"/>
  <c r="CH29" i="61"/>
  <c r="CF29" i="61"/>
  <c r="CE29" i="61"/>
  <c r="CD29" i="61"/>
  <c r="BN29" i="61"/>
  <c r="BJ29" i="61"/>
  <c r="BH29" i="61"/>
  <c r="BG29" i="61"/>
  <c r="BF29" i="61"/>
  <c r="BD29" i="61"/>
  <c r="AL29" i="61"/>
  <c r="AG29" i="61"/>
  <c r="CL28" i="61"/>
  <c r="CG28" i="61" s="1"/>
  <c r="CH28" i="61"/>
  <c r="CF28" i="61"/>
  <c r="CE28" i="61"/>
  <c r="CD28" i="61"/>
  <c r="BN28" i="61"/>
  <c r="BJ28" i="61"/>
  <c r="BH28" i="61"/>
  <c r="BG28" i="61"/>
  <c r="BF28" i="61"/>
  <c r="BD28" i="61"/>
  <c r="AL28" i="61"/>
  <c r="AG28" i="61"/>
  <c r="CL27" i="61"/>
  <c r="CG27" i="61" s="1"/>
  <c r="CH27" i="61"/>
  <c r="CF27" i="61"/>
  <c r="CE27" i="61"/>
  <c r="CD27" i="61"/>
  <c r="BN27" i="61"/>
  <c r="BJ27" i="61"/>
  <c r="BH27" i="61"/>
  <c r="BG27" i="61"/>
  <c r="BF27" i="61"/>
  <c r="BD27" i="61"/>
  <c r="AL25" i="61"/>
  <c r="AG25" i="61"/>
  <c r="CL26" i="61"/>
  <c r="CG26" i="61" s="1"/>
  <c r="CH26" i="61"/>
  <c r="CF26" i="61"/>
  <c r="CE26" i="61"/>
  <c r="CD26" i="61"/>
  <c r="BN26" i="61"/>
  <c r="BJ26" i="61"/>
  <c r="BH26" i="61"/>
  <c r="BG26" i="61"/>
  <c r="BF26" i="61"/>
  <c r="BD26" i="61"/>
  <c r="AL26" i="61"/>
  <c r="AG26" i="61"/>
  <c r="CL25" i="61"/>
  <c r="CH25" i="61"/>
  <c r="CF25" i="61"/>
  <c r="CE25" i="61"/>
  <c r="CD25" i="61"/>
  <c r="CB25" i="61"/>
  <c r="BN25" i="61"/>
  <c r="BI25" i="61" s="1"/>
  <c r="BJ25" i="61"/>
  <c r="BH25" i="61"/>
  <c r="BG25" i="61"/>
  <c r="BF25" i="61"/>
  <c r="AL24" i="61"/>
  <c r="AG24" i="61"/>
  <c r="CL24" i="61"/>
  <c r="CH24" i="61"/>
  <c r="CF24" i="61"/>
  <c r="CE24" i="61"/>
  <c r="CD24" i="61"/>
  <c r="CB24" i="61"/>
  <c r="BN24" i="61"/>
  <c r="BJ24" i="61"/>
  <c r="BH24" i="61"/>
  <c r="BG24" i="61"/>
  <c r="BF24" i="61"/>
  <c r="BD24" i="61"/>
  <c r="AL27" i="61"/>
  <c r="AG27" i="61"/>
  <c r="CL23" i="61"/>
  <c r="CH23" i="61"/>
  <c r="CF23" i="61"/>
  <c r="CE23" i="61"/>
  <c r="CD23" i="61"/>
  <c r="CB23" i="61"/>
  <c r="BN23" i="61"/>
  <c r="BJ23" i="61"/>
  <c r="BH23" i="61"/>
  <c r="BG23" i="61"/>
  <c r="BF23" i="61"/>
  <c r="BD23" i="61"/>
  <c r="AL23" i="61"/>
  <c r="AG23" i="61"/>
  <c r="CL22" i="61"/>
  <c r="CH22" i="61"/>
  <c r="CF22" i="61"/>
  <c r="CE22" i="61"/>
  <c r="CD22" i="61"/>
  <c r="CB22" i="61"/>
  <c r="BN22" i="61"/>
  <c r="BJ22" i="61"/>
  <c r="BH22" i="61"/>
  <c r="BG22" i="61"/>
  <c r="BF22" i="61"/>
  <c r="BD22" i="61"/>
  <c r="CL21" i="61"/>
  <c r="CH21" i="61"/>
  <c r="CF21" i="61"/>
  <c r="CE21" i="61"/>
  <c r="CD21" i="61"/>
  <c r="CB21" i="61"/>
  <c r="BN21" i="61"/>
  <c r="BJ21" i="61"/>
  <c r="BH21" i="61"/>
  <c r="BG21" i="61"/>
  <c r="BF21" i="61"/>
  <c r="BD21" i="61"/>
  <c r="CL20" i="61"/>
  <c r="CH20" i="61"/>
  <c r="CF20" i="61"/>
  <c r="CE20" i="61"/>
  <c r="CD20" i="61"/>
  <c r="CB20" i="61"/>
  <c r="BN20" i="61"/>
  <c r="BJ20" i="61"/>
  <c r="BH20" i="61"/>
  <c r="BG20" i="61"/>
  <c r="BF20" i="61"/>
  <c r="BD20" i="61"/>
  <c r="CL19" i="61"/>
  <c r="CG19" i="61" s="1"/>
  <c r="CH19" i="61"/>
  <c r="CF19" i="61"/>
  <c r="CE19" i="61"/>
  <c r="CD19" i="61"/>
  <c r="BN19" i="61"/>
  <c r="BJ19" i="61"/>
  <c r="BH19" i="61"/>
  <c r="BG19" i="61"/>
  <c r="BF19" i="61"/>
  <c r="BD19" i="61"/>
  <c r="CL18" i="61"/>
  <c r="CG18" i="61" s="1"/>
  <c r="CH18" i="61"/>
  <c r="CF18" i="61"/>
  <c r="CE18" i="61"/>
  <c r="CD18" i="61"/>
  <c r="BO18" i="61"/>
  <c r="BM18" i="61"/>
  <c r="BL18" i="61"/>
  <c r="BK18" i="61"/>
  <c r="BE18" i="61"/>
  <c r="BC18" i="61"/>
  <c r="BB18" i="61"/>
  <c r="L6" i="61" s="1"/>
  <c r="L150" i="61" s="1"/>
  <c r="BA18" i="61"/>
  <c r="CL17" i="61"/>
  <c r="CH17" i="61"/>
  <c r="CF17" i="61"/>
  <c r="CE17" i="61"/>
  <c r="CD17" i="61"/>
  <c r="CB17" i="61"/>
  <c r="BN17" i="61"/>
  <c r="BJ17" i="61"/>
  <c r="BH17" i="61"/>
  <c r="BG17" i="61"/>
  <c r="BF17" i="61"/>
  <c r="BD17" i="61"/>
  <c r="CL16" i="61"/>
  <c r="CG16" i="61" s="1"/>
  <c r="CH16" i="61"/>
  <c r="CF16" i="61"/>
  <c r="CE16" i="61"/>
  <c r="CD16" i="61"/>
  <c r="BN16" i="61"/>
  <c r="BJ16" i="61"/>
  <c r="BH16" i="61"/>
  <c r="BG16" i="61"/>
  <c r="BF16" i="61"/>
  <c r="BD16" i="61"/>
  <c r="CL15" i="61"/>
  <c r="CG15" i="61" s="1"/>
  <c r="CH15" i="61"/>
  <c r="CF15" i="61"/>
  <c r="CE15" i="61"/>
  <c r="CD15" i="61"/>
  <c r="BN15" i="61"/>
  <c r="BJ15" i="61"/>
  <c r="BH15" i="61"/>
  <c r="BG15" i="61"/>
  <c r="BF15" i="61"/>
  <c r="BD15" i="61"/>
  <c r="AK15" i="61"/>
  <c r="AJ15" i="61"/>
  <c r="AI15" i="61"/>
  <c r="AF15" i="61"/>
  <c r="AE15" i="61"/>
  <c r="AD15" i="61"/>
  <c r="AC15" i="61"/>
  <c r="CL14" i="61"/>
  <c r="CH14" i="61"/>
  <c r="CF14" i="61"/>
  <c r="CE14" i="61"/>
  <c r="CD14" i="61"/>
  <c r="CB14" i="61"/>
  <c r="BN14" i="61"/>
  <c r="BJ14" i="61"/>
  <c r="BH14" i="61"/>
  <c r="BG14" i="61"/>
  <c r="BF14" i="61"/>
  <c r="BD14" i="61"/>
  <c r="AK14" i="61"/>
  <c r="AJ14" i="61"/>
  <c r="AI14" i="61"/>
  <c r="AF14" i="61"/>
  <c r="AE14" i="61"/>
  <c r="AD14" i="61"/>
  <c r="AC14" i="61"/>
  <c r="B14" i="61"/>
  <c r="CL13" i="61"/>
  <c r="CG13" i="61" s="1"/>
  <c r="CH13" i="61"/>
  <c r="CF13" i="61"/>
  <c r="CE13" i="61"/>
  <c r="CD13" i="61"/>
  <c r="BN13" i="61"/>
  <c r="BJ13" i="61"/>
  <c r="BH13" i="61"/>
  <c r="BG13" i="61"/>
  <c r="BF13" i="61"/>
  <c r="BD13" i="61"/>
  <c r="AK13" i="61"/>
  <c r="AJ13" i="61"/>
  <c r="AI13" i="61"/>
  <c r="AF13" i="61"/>
  <c r="AE13" i="61"/>
  <c r="AD13" i="61"/>
  <c r="AC13" i="61"/>
  <c r="CL12" i="61"/>
  <c r="CG12" i="61" s="1"/>
  <c r="CH12" i="61"/>
  <c r="CF12" i="61"/>
  <c r="CE12" i="61"/>
  <c r="CD12" i="61"/>
  <c r="BN12" i="61"/>
  <c r="BI12" i="61" s="1"/>
  <c r="BJ12" i="61"/>
  <c r="BH12" i="61"/>
  <c r="BG12" i="61"/>
  <c r="BF12" i="61"/>
  <c r="AK11" i="61"/>
  <c r="AJ11" i="61"/>
  <c r="AI11" i="61"/>
  <c r="AF11" i="61"/>
  <c r="AE11" i="61"/>
  <c r="AD11" i="61"/>
  <c r="AC11" i="61"/>
  <c r="M12" i="61"/>
  <c r="I12" i="61"/>
  <c r="H12" i="61"/>
  <c r="G12" i="61"/>
  <c r="CL11" i="61"/>
  <c r="CH11" i="61"/>
  <c r="CF11" i="61"/>
  <c r="CE11" i="61"/>
  <c r="CD11" i="61"/>
  <c r="CB11" i="61"/>
  <c r="BN11" i="61"/>
  <c r="BJ11" i="61"/>
  <c r="BH11" i="61"/>
  <c r="BG11" i="61"/>
  <c r="BF11" i="61"/>
  <c r="BD11" i="61"/>
  <c r="AK12" i="61"/>
  <c r="AJ12" i="61"/>
  <c r="AI12" i="61"/>
  <c r="AF12" i="61"/>
  <c r="AE12" i="61"/>
  <c r="AD12" i="61"/>
  <c r="AC12" i="61"/>
  <c r="J11" i="61"/>
  <c r="K11" i="61" s="1"/>
  <c r="CL10" i="61"/>
  <c r="CG10" i="61" s="1"/>
  <c r="CH10" i="61"/>
  <c r="CF10" i="61"/>
  <c r="CE10" i="61"/>
  <c r="CD10" i="61"/>
  <c r="BN10" i="61"/>
  <c r="BJ10" i="61"/>
  <c r="BH10" i="61"/>
  <c r="BG10" i="61"/>
  <c r="BF10" i="61"/>
  <c r="BD10" i="61"/>
  <c r="AK10" i="61"/>
  <c r="AJ10" i="61"/>
  <c r="AI10" i="61"/>
  <c r="AF10" i="61"/>
  <c r="AE10" i="61"/>
  <c r="AD10" i="61"/>
  <c r="AC10" i="61"/>
  <c r="L9" i="61"/>
  <c r="L153" i="61" s="1"/>
  <c r="J9" i="61"/>
  <c r="K9" i="61" s="1"/>
  <c r="CL9" i="61"/>
  <c r="CH9" i="61"/>
  <c r="CF9" i="61"/>
  <c r="CE9" i="61"/>
  <c r="CD9" i="61"/>
  <c r="CB9" i="61"/>
  <c r="BN9" i="61"/>
  <c r="BI9" i="61" s="1"/>
  <c r="BJ9" i="61"/>
  <c r="BH9" i="61"/>
  <c r="BG9" i="61"/>
  <c r="BF9" i="61"/>
  <c r="AK9" i="61"/>
  <c r="AJ9" i="61"/>
  <c r="AI9" i="61"/>
  <c r="AF9" i="61"/>
  <c r="AE9" i="61"/>
  <c r="AD9" i="61"/>
  <c r="AC9" i="61"/>
  <c r="O8" i="61"/>
  <c r="O155" i="61" s="1"/>
  <c r="J8" i="61"/>
  <c r="K8" i="61" s="1"/>
  <c r="CL8" i="61"/>
  <c r="CG8" i="61" s="1"/>
  <c r="CH8" i="61"/>
  <c r="CF8" i="61"/>
  <c r="CE8" i="61"/>
  <c r="CD8" i="61"/>
  <c r="BN8" i="61"/>
  <c r="BJ8" i="61"/>
  <c r="BH8" i="61"/>
  <c r="BG8" i="61"/>
  <c r="BF8" i="61"/>
  <c r="BD8" i="61"/>
  <c r="AK8" i="61"/>
  <c r="AJ8" i="61"/>
  <c r="AI8" i="61"/>
  <c r="AF8" i="61"/>
  <c r="AE8" i="61"/>
  <c r="AD8" i="61"/>
  <c r="AC8" i="61"/>
  <c r="J5" i="61"/>
  <c r="K5" i="61" s="1"/>
  <c r="CL7" i="61"/>
  <c r="CH7" i="61"/>
  <c r="CF7" i="61"/>
  <c r="CE7" i="61"/>
  <c r="CD7" i="61"/>
  <c r="CB7" i="61"/>
  <c r="BN7" i="61"/>
  <c r="BJ7" i="61"/>
  <c r="BH7" i="61"/>
  <c r="BG7" i="61"/>
  <c r="BF7" i="61"/>
  <c r="BD7" i="61"/>
  <c r="J10" i="61"/>
  <c r="K10" i="61" s="1"/>
  <c r="CL6" i="61"/>
  <c r="CH6" i="61"/>
  <c r="CF6" i="61"/>
  <c r="CE6" i="61"/>
  <c r="CD6" i="61"/>
  <c r="CB6" i="61"/>
  <c r="BN6" i="61"/>
  <c r="BJ6" i="61"/>
  <c r="BH6" i="61"/>
  <c r="BG6" i="61"/>
  <c r="BF6" i="61"/>
  <c r="BD6" i="61"/>
  <c r="J7" i="61"/>
  <c r="K7" i="61" s="1"/>
  <c r="O6" i="61"/>
  <c r="O150" i="61" s="1"/>
  <c r="J6" i="61"/>
  <c r="K6" i="61" s="1"/>
  <c r="O4" i="61"/>
  <c r="O151" i="61" s="1"/>
  <c r="J4" i="61"/>
  <c r="K4" i="61" s="1"/>
  <c r="P3" i="61"/>
  <c r="AC8" i="60"/>
  <c r="AC9" i="60"/>
  <c r="CH95" i="60"/>
  <c r="CF95" i="60"/>
  <c r="CE95" i="60"/>
  <c r="CD95" i="60"/>
  <c r="CB95" i="60"/>
  <c r="CG95" i="60" s="1"/>
  <c r="CB97" i="60"/>
  <c r="CB38" i="60"/>
  <c r="CB93" i="60"/>
  <c r="M157" i="60"/>
  <c r="I157" i="60"/>
  <c r="H157" i="60"/>
  <c r="G157" i="60"/>
  <c r="M155" i="60"/>
  <c r="I155" i="60"/>
  <c r="H155" i="60"/>
  <c r="G155" i="60"/>
  <c r="M156" i="60"/>
  <c r="I156" i="60"/>
  <c r="H156" i="60"/>
  <c r="G156" i="60"/>
  <c r="M154" i="60"/>
  <c r="I154" i="60"/>
  <c r="H154" i="60"/>
  <c r="G154" i="60"/>
  <c r="M153" i="60"/>
  <c r="I153" i="60"/>
  <c r="H153" i="60"/>
  <c r="G153" i="60"/>
  <c r="M152" i="60"/>
  <c r="I152" i="60"/>
  <c r="H152" i="60"/>
  <c r="G152" i="60"/>
  <c r="M151" i="60"/>
  <c r="I151" i="60"/>
  <c r="H151" i="60"/>
  <c r="G151" i="60"/>
  <c r="M150" i="60"/>
  <c r="I150" i="60"/>
  <c r="H150" i="60"/>
  <c r="G150" i="60"/>
  <c r="C148" i="60"/>
  <c r="C175" i="60" s="1"/>
  <c r="BO130" i="60"/>
  <c r="BM130" i="60"/>
  <c r="BL130" i="60"/>
  <c r="BK130" i="60"/>
  <c r="BE130" i="60"/>
  <c r="O9" i="60" s="1"/>
  <c r="O155" i="60" s="1"/>
  <c r="BC130" i="60"/>
  <c r="BB130" i="60"/>
  <c r="BA130" i="60"/>
  <c r="BN129" i="60"/>
  <c r="BI129" i="60" s="1"/>
  <c r="BJ129" i="60"/>
  <c r="BH129" i="60"/>
  <c r="BG129" i="60"/>
  <c r="BF129" i="60"/>
  <c r="BN128" i="60"/>
  <c r="BJ128" i="60"/>
  <c r="BH128" i="60"/>
  <c r="BG128" i="60"/>
  <c r="BF128" i="60"/>
  <c r="BD128" i="60"/>
  <c r="BN127" i="60"/>
  <c r="BJ127" i="60"/>
  <c r="BH127" i="60"/>
  <c r="BG127" i="60"/>
  <c r="BF127" i="60"/>
  <c r="BD127" i="60"/>
  <c r="BN126" i="60"/>
  <c r="BJ126" i="60"/>
  <c r="BH126" i="60"/>
  <c r="BG126" i="60"/>
  <c r="BF126" i="60"/>
  <c r="BD126" i="60"/>
  <c r="BN125" i="60"/>
  <c r="BJ125" i="60"/>
  <c r="BH125" i="60"/>
  <c r="BG125" i="60"/>
  <c r="BF125" i="60"/>
  <c r="BD125" i="60"/>
  <c r="AK125" i="60"/>
  <c r="AJ125" i="60"/>
  <c r="AJ46" i="60" s="1"/>
  <c r="AI125" i="60"/>
  <c r="AI46" i="60" s="1"/>
  <c r="AI47" i="60" s="1"/>
  <c r="AF125" i="60"/>
  <c r="AF46" i="60" s="1"/>
  <c r="AF47" i="60" s="1"/>
  <c r="AE125" i="60"/>
  <c r="AE46" i="60" s="1"/>
  <c r="AE47" i="60" s="1"/>
  <c r="AD125" i="60"/>
  <c r="AC125" i="60"/>
  <c r="BN124" i="60"/>
  <c r="BJ124" i="60"/>
  <c r="BH124" i="60"/>
  <c r="BG124" i="60"/>
  <c r="BF124" i="60"/>
  <c r="BD124" i="60"/>
  <c r="AL124" i="60"/>
  <c r="AG124" i="60"/>
  <c r="BN123" i="60"/>
  <c r="BJ123" i="60"/>
  <c r="BH123" i="60"/>
  <c r="BG123" i="60"/>
  <c r="BF123" i="60"/>
  <c r="BD123" i="60"/>
  <c r="AL123" i="60"/>
  <c r="AG123" i="60"/>
  <c r="BN122" i="60"/>
  <c r="BJ122" i="60"/>
  <c r="BH122" i="60"/>
  <c r="BG122" i="60"/>
  <c r="BF122" i="60"/>
  <c r="BD122" i="60"/>
  <c r="AL122" i="60"/>
  <c r="AG122" i="60"/>
  <c r="BN121" i="60"/>
  <c r="BJ121" i="60"/>
  <c r="BH121" i="60"/>
  <c r="BG121" i="60"/>
  <c r="BF121" i="60"/>
  <c r="BD121" i="60"/>
  <c r="AL121" i="60"/>
  <c r="AG121" i="60"/>
  <c r="BN120" i="60"/>
  <c r="BJ120" i="60"/>
  <c r="BH120" i="60"/>
  <c r="BG120" i="60"/>
  <c r="BF120" i="60"/>
  <c r="BD120" i="60"/>
  <c r="AL120" i="60"/>
  <c r="AG120" i="60"/>
  <c r="BN119" i="60"/>
  <c r="BJ119" i="60"/>
  <c r="BH119" i="60"/>
  <c r="BG119" i="60"/>
  <c r="BF119" i="60"/>
  <c r="BD119" i="60"/>
  <c r="AL119" i="60"/>
  <c r="AG119" i="60"/>
  <c r="BN118" i="60"/>
  <c r="BJ118" i="60"/>
  <c r="BH118" i="60"/>
  <c r="BG118" i="60"/>
  <c r="BF118" i="60"/>
  <c r="BD118" i="60"/>
  <c r="AL118" i="60"/>
  <c r="AG118" i="60"/>
  <c r="BO117" i="60"/>
  <c r="BM117" i="60"/>
  <c r="BL117" i="60"/>
  <c r="BK117" i="60"/>
  <c r="BE117" i="60"/>
  <c r="O7" i="60" s="1"/>
  <c r="O157" i="60" s="1"/>
  <c r="BC117" i="60"/>
  <c r="N7" i="60" s="1"/>
  <c r="N157" i="60" s="1"/>
  <c r="BB117" i="60"/>
  <c r="BA117" i="60"/>
  <c r="AL117" i="60"/>
  <c r="AG117" i="60"/>
  <c r="BN116" i="60"/>
  <c r="BJ116" i="60"/>
  <c r="BH116" i="60"/>
  <c r="BG116" i="60"/>
  <c r="BF116" i="60"/>
  <c r="BD116" i="60"/>
  <c r="AL116" i="60"/>
  <c r="AG116" i="60"/>
  <c r="BN115" i="60"/>
  <c r="BJ115" i="60"/>
  <c r="BH115" i="60"/>
  <c r="BG115" i="60"/>
  <c r="BF115" i="60"/>
  <c r="BD115" i="60"/>
  <c r="AL115" i="60"/>
  <c r="AG115" i="60"/>
  <c r="BN114" i="60"/>
  <c r="BJ114" i="60"/>
  <c r="BH114" i="60"/>
  <c r="BG114" i="60"/>
  <c r="BF114" i="60"/>
  <c r="BD114" i="60"/>
  <c r="AL114" i="60"/>
  <c r="AG114" i="60"/>
  <c r="BN113" i="60"/>
  <c r="BI113" i="60" s="1"/>
  <c r="BJ113" i="60"/>
  <c r="BH113" i="60"/>
  <c r="BG113" i="60"/>
  <c r="BF113" i="60"/>
  <c r="BN112" i="60"/>
  <c r="BJ112" i="60"/>
  <c r="BH112" i="60"/>
  <c r="BG112" i="60"/>
  <c r="BF112" i="60"/>
  <c r="BD112" i="60"/>
  <c r="BN111" i="60"/>
  <c r="BI111" i="60" s="1"/>
  <c r="BJ111" i="60"/>
  <c r="BH111" i="60"/>
  <c r="BG111" i="60"/>
  <c r="BF111" i="60"/>
  <c r="BD111" i="60"/>
  <c r="BN110" i="60"/>
  <c r="BJ110" i="60"/>
  <c r="BH110" i="60"/>
  <c r="BG110" i="60"/>
  <c r="BF110" i="60"/>
  <c r="BD110" i="60"/>
  <c r="CM110" i="60"/>
  <c r="CK110" i="60"/>
  <c r="CJ110" i="60"/>
  <c r="CI110" i="60"/>
  <c r="CC110" i="60"/>
  <c r="CA110" i="60"/>
  <c r="BZ110" i="60"/>
  <c r="BY110" i="60"/>
  <c r="BN109" i="60"/>
  <c r="BJ109" i="60"/>
  <c r="BH109" i="60"/>
  <c r="BG109" i="60"/>
  <c r="BF109" i="60"/>
  <c r="BD109" i="60"/>
  <c r="BN108" i="60"/>
  <c r="BJ108" i="60"/>
  <c r="BH108" i="60"/>
  <c r="BG108" i="60"/>
  <c r="BF108" i="60"/>
  <c r="BD108" i="60"/>
  <c r="BN107" i="60"/>
  <c r="BJ107" i="60"/>
  <c r="BH107" i="60"/>
  <c r="BG107" i="60"/>
  <c r="BF107" i="60"/>
  <c r="BD107" i="60"/>
  <c r="CM107" i="60"/>
  <c r="CK107" i="60"/>
  <c r="CJ107" i="60"/>
  <c r="CI107" i="60"/>
  <c r="CC107" i="60"/>
  <c r="CA107" i="60"/>
  <c r="BZ107" i="60"/>
  <c r="BY107" i="60"/>
  <c r="BN106" i="60"/>
  <c r="BJ106" i="60"/>
  <c r="BH106" i="60"/>
  <c r="BG106" i="60"/>
  <c r="BF106" i="60"/>
  <c r="BD106" i="60"/>
  <c r="CL106" i="60"/>
  <c r="CH106" i="60"/>
  <c r="CG106" i="60"/>
  <c r="CF106" i="60"/>
  <c r="CE106" i="60"/>
  <c r="CD106" i="60"/>
  <c r="BN105" i="60"/>
  <c r="BJ105" i="60"/>
  <c r="BH105" i="60"/>
  <c r="BG105" i="60"/>
  <c r="BF105" i="60"/>
  <c r="BD105" i="60"/>
  <c r="CH105" i="60"/>
  <c r="CF105" i="60"/>
  <c r="CE105" i="60"/>
  <c r="CD105" i="60"/>
  <c r="CB105" i="60"/>
  <c r="CG105" i="60" s="1"/>
  <c r="BO104" i="60"/>
  <c r="BM104" i="60"/>
  <c r="BL104" i="60"/>
  <c r="BK104" i="60"/>
  <c r="BE104" i="60"/>
  <c r="BC104" i="60"/>
  <c r="N4" i="60" s="1"/>
  <c r="N151" i="60" s="1"/>
  <c r="BB104" i="60"/>
  <c r="BA104" i="60"/>
  <c r="CL104" i="60"/>
  <c r="CG104" i="60" s="1"/>
  <c r="CH104" i="60"/>
  <c r="CF104" i="60"/>
  <c r="CE104" i="60"/>
  <c r="CD104" i="60"/>
  <c r="BN103" i="60"/>
  <c r="BJ103" i="60"/>
  <c r="BH103" i="60"/>
  <c r="BG103" i="60"/>
  <c r="BF103" i="60"/>
  <c r="BD103" i="60"/>
  <c r="CL103" i="60"/>
  <c r="CG103" i="60" s="1"/>
  <c r="CH103" i="60"/>
  <c r="CF103" i="60"/>
  <c r="CE103" i="60"/>
  <c r="CD103" i="60"/>
  <c r="BN102" i="60"/>
  <c r="BJ102" i="60"/>
  <c r="BH102" i="60"/>
  <c r="BG102" i="60"/>
  <c r="BF102" i="60"/>
  <c r="BD102" i="60"/>
  <c r="CL102" i="60"/>
  <c r="CG102" i="60" s="1"/>
  <c r="CH102" i="60"/>
  <c r="CF102" i="60"/>
  <c r="CE102" i="60"/>
  <c r="CD102" i="60"/>
  <c r="BN101" i="60"/>
  <c r="BJ101" i="60"/>
  <c r="BH101" i="60"/>
  <c r="BG101" i="60"/>
  <c r="BF101" i="60"/>
  <c r="BD101" i="60"/>
  <c r="CL101" i="60"/>
  <c r="CG101" i="60" s="1"/>
  <c r="CH101" i="60"/>
  <c r="CF101" i="60"/>
  <c r="CE101" i="60"/>
  <c r="CD101" i="60"/>
  <c r="BN100" i="60"/>
  <c r="BJ100" i="60"/>
  <c r="BH100" i="60"/>
  <c r="BG100" i="60"/>
  <c r="BF100" i="60"/>
  <c r="BD100" i="60"/>
  <c r="CH100" i="60"/>
  <c r="CF100" i="60"/>
  <c r="CE100" i="60"/>
  <c r="CD100" i="60"/>
  <c r="CB100" i="60"/>
  <c r="CG100" i="60" s="1"/>
  <c r="BN99" i="60"/>
  <c r="BJ99" i="60"/>
  <c r="BH99" i="60"/>
  <c r="BG99" i="60"/>
  <c r="BF99" i="60"/>
  <c r="BD99" i="60"/>
  <c r="CL99" i="60"/>
  <c r="CH99" i="60"/>
  <c r="CF99" i="60"/>
  <c r="CE99" i="60"/>
  <c r="CD99" i="60"/>
  <c r="CB99" i="60"/>
  <c r="BN98" i="60"/>
  <c r="BJ98" i="60"/>
  <c r="BH98" i="60"/>
  <c r="BG98" i="60"/>
  <c r="BF98" i="60"/>
  <c r="BD98" i="60"/>
  <c r="AK98" i="60"/>
  <c r="AJ98" i="60"/>
  <c r="AI98" i="60"/>
  <c r="AF98" i="60"/>
  <c r="AE98" i="60"/>
  <c r="AD98" i="60"/>
  <c r="AC98" i="60"/>
  <c r="CL98" i="60"/>
  <c r="CG98" i="60" s="1"/>
  <c r="CH98" i="60"/>
  <c r="CF98" i="60"/>
  <c r="CE98" i="60"/>
  <c r="CD98" i="60"/>
  <c r="BN97" i="60"/>
  <c r="BJ97" i="60"/>
  <c r="BH97" i="60"/>
  <c r="BG97" i="60"/>
  <c r="BF97" i="60"/>
  <c r="BD97" i="60"/>
  <c r="AL97" i="60"/>
  <c r="AL31" i="60" s="1"/>
  <c r="AG97" i="60"/>
  <c r="CL97" i="60"/>
  <c r="CH97" i="60"/>
  <c r="CF97" i="60"/>
  <c r="CE97" i="60"/>
  <c r="CD97" i="60"/>
  <c r="BN96" i="60"/>
  <c r="BJ96" i="60"/>
  <c r="BH96" i="60"/>
  <c r="BG96" i="60"/>
  <c r="BF96" i="60"/>
  <c r="BD96" i="60"/>
  <c r="CL96" i="60"/>
  <c r="CG96" i="60" s="1"/>
  <c r="CH96" i="60"/>
  <c r="CF96" i="60"/>
  <c r="CE96" i="60"/>
  <c r="CD96" i="60"/>
  <c r="BN95" i="60"/>
  <c r="BJ95" i="60"/>
  <c r="BH95" i="60"/>
  <c r="BG95" i="60"/>
  <c r="BF95" i="60"/>
  <c r="BD95" i="60"/>
  <c r="CL94" i="60"/>
  <c r="CG94" i="60" s="1"/>
  <c r="CH94" i="60"/>
  <c r="CF94" i="60"/>
  <c r="CE94" i="60"/>
  <c r="CD94" i="60"/>
  <c r="BN94" i="60"/>
  <c r="BJ94" i="60"/>
  <c r="BH94" i="60"/>
  <c r="BG94" i="60"/>
  <c r="BF94" i="60"/>
  <c r="BD94" i="60"/>
  <c r="CL93" i="60"/>
  <c r="CH93" i="60"/>
  <c r="CF93" i="60"/>
  <c r="CE93" i="60"/>
  <c r="CD93" i="60"/>
  <c r="BN93" i="60"/>
  <c r="BJ93" i="60"/>
  <c r="BH93" i="60"/>
  <c r="BG93" i="60"/>
  <c r="BF93" i="60"/>
  <c r="BD93" i="60"/>
  <c r="CH92" i="60"/>
  <c r="CF92" i="60"/>
  <c r="CE92" i="60"/>
  <c r="CD92" i="60"/>
  <c r="CB92" i="60"/>
  <c r="CG92" i="60" s="1"/>
  <c r="BN92" i="60"/>
  <c r="BJ92" i="60"/>
  <c r="BH92" i="60"/>
  <c r="BG92" i="60"/>
  <c r="BF92" i="60"/>
  <c r="BD92" i="60"/>
  <c r="CL91" i="60"/>
  <c r="CH91" i="60"/>
  <c r="CF91" i="60"/>
  <c r="CE91" i="60"/>
  <c r="CD91" i="60"/>
  <c r="CB91" i="60"/>
  <c r="BO91" i="60"/>
  <c r="BM91" i="60"/>
  <c r="BL91" i="60"/>
  <c r="BK91" i="60"/>
  <c r="BE91" i="60"/>
  <c r="O10" i="60" s="1"/>
  <c r="O153" i="60" s="1"/>
  <c r="BC91" i="60"/>
  <c r="N10" i="60" s="1"/>
  <c r="N153" i="60" s="1"/>
  <c r="BB91" i="60"/>
  <c r="L10" i="60" s="1"/>
  <c r="L153" i="60" s="1"/>
  <c r="BA91" i="60"/>
  <c r="CL90" i="60"/>
  <c r="CG90" i="60" s="1"/>
  <c r="CH90" i="60"/>
  <c r="CF90" i="60"/>
  <c r="CE90" i="60"/>
  <c r="CD90" i="60"/>
  <c r="BN90" i="60"/>
  <c r="BJ90" i="60"/>
  <c r="BH90" i="60"/>
  <c r="BG90" i="60"/>
  <c r="BF90" i="60"/>
  <c r="BD90" i="60"/>
  <c r="AK90" i="60"/>
  <c r="AJ90" i="60"/>
  <c r="AI90" i="60"/>
  <c r="AF90" i="60"/>
  <c r="AE90" i="60"/>
  <c r="AD90" i="60"/>
  <c r="AC90" i="60"/>
  <c r="CL89" i="60"/>
  <c r="CH89" i="60"/>
  <c r="CF89" i="60"/>
  <c r="CE89" i="60"/>
  <c r="CD89" i="60"/>
  <c r="CB89" i="60"/>
  <c r="BN89" i="60"/>
  <c r="BJ89" i="60"/>
  <c r="BH89" i="60"/>
  <c r="BG89" i="60"/>
  <c r="BF89" i="60"/>
  <c r="BD89" i="60"/>
  <c r="BI89" i="60" s="1"/>
  <c r="AK89" i="60"/>
  <c r="AJ89" i="60"/>
  <c r="AI89" i="60"/>
  <c r="AF89" i="60"/>
  <c r="AE89" i="60"/>
  <c r="AD89" i="60"/>
  <c r="AC89" i="60"/>
  <c r="CL88" i="60"/>
  <c r="CH88" i="60"/>
  <c r="CF88" i="60"/>
  <c r="CE88" i="60"/>
  <c r="CD88" i="60"/>
  <c r="CB88" i="60"/>
  <c r="BN88" i="60"/>
  <c r="BJ88" i="60"/>
  <c r="BH88" i="60"/>
  <c r="BG88" i="60"/>
  <c r="BF88" i="60"/>
  <c r="BD88" i="60"/>
  <c r="AK88" i="60"/>
  <c r="AJ88" i="60"/>
  <c r="AI88" i="60"/>
  <c r="AF88" i="60"/>
  <c r="AE88" i="60"/>
  <c r="AD88" i="60"/>
  <c r="AC88" i="60"/>
  <c r="CL87" i="60"/>
  <c r="CG87" i="60" s="1"/>
  <c r="CH87" i="60"/>
  <c r="CF87" i="60"/>
  <c r="CE87" i="60"/>
  <c r="CD87" i="60"/>
  <c r="BN87" i="60"/>
  <c r="BJ87" i="60"/>
  <c r="BH87" i="60"/>
  <c r="BG87" i="60"/>
  <c r="BF87" i="60"/>
  <c r="BD87" i="60"/>
  <c r="AK87" i="60"/>
  <c r="AJ87" i="60"/>
  <c r="AI87" i="60"/>
  <c r="AF87" i="60"/>
  <c r="AE87" i="60"/>
  <c r="AD87" i="60"/>
  <c r="AC87" i="60"/>
  <c r="CL86" i="60"/>
  <c r="CG86" i="60" s="1"/>
  <c r="CH86" i="60"/>
  <c r="CF86" i="60"/>
  <c r="CE86" i="60"/>
  <c r="CD86" i="60"/>
  <c r="BN86" i="60"/>
  <c r="BJ86" i="60"/>
  <c r="BH86" i="60"/>
  <c r="BG86" i="60"/>
  <c r="BF86" i="60"/>
  <c r="BD86" i="60"/>
  <c r="AK86" i="60"/>
  <c r="AJ86" i="60"/>
  <c r="AI86" i="60"/>
  <c r="AF86" i="60"/>
  <c r="AE86" i="60"/>
  <c r="AD86" i="60"/>
  <c r="AC86" i="60"/>
  <c r="CH85" i="60"/>
  <c r="CF85" i="60"/>
  <c r="CE85" i="60"/>
  <c r="CD85" i="60"/>
  <c r="CB85" i="60"/>
  <c r="CG85" i="60" s="1"/>
  <c r="BN85" i="60"/>
  <c r="BJ85" i="60"/>
  <c r="BH85" i="60"/>
  <c r="BG85" i="60"/>
  <c r="BF85" i="60"/>
  <c r="BD85" i="60"/>
  <c r="AK85" i="60"/>
  <c r="AJ85" i="60"/>
  <c r="AI85" i="60"/>
  <c r="AF85" i="60"/>
  <c r="AE85" i="60"/>
  <c r="AD85" i="60"/>
  <c r="AC85" i="60"/>
  <c r="CL84" i="60"/>
  <c r="CG84" i="60" s="1"/>
  <c r="CH84" i="60"/>
  <c r="CF84" i="60"/>
  <c r="CE84" i="60"/>
  <c r="CD84" i="60"/>
  <c r="BN84" i="60"/>
  <c r="BJ84" i="60"/>
  <c r="BH84" i="60"/>
  <c r="BG84" i="60"/>
  <c r="BF84" i="60"/>
  <c r="BD84" i="60"/>
  <c r="AK84" i="60"/>
  <c r="AJ84" i="60"/>
  <c r="AI84" i="60"/>
  <c r="AF84" i="60"/>
  <c r="AE84" i="60"/>
  <c r="AD84" i="60"/>
  <c r="AC84" i="60"/>
  <c r="CL83" i="60"/>
  <c r="CG83" i="60" s="1"/>
  <c r="CH83" i="60"/>
  <c r="CF83" i="60"/>
  <c r="CE83" i="60"/>
  <c r="CD83" i="60"/>
  <c r="BN83" i="60"/>
  <c r="BJ83" i="60"/>
  <c r="BH83" i="60"/>
  <c r="BG83" i="60"/>
  <c r="BF83" i="60"/>
  <c r="BD83" i="60"/>
  <c r="AK83" i="60"/>
  <c r="AJ83" i="60"/>
  <c r="AI83" i="60"/>
  <c r="AF83" i="60"/>
  <c r="AE83" i="60"/>
  <c r="AD83" i="60"/>
  <c r="AC83" i="60"/>
  <c r="CL82" i="60"/>
  <c r="CG82" i="60" s="1"/>
  <c r="CH82" i="60"/>
  <c r="CF82" i="60"/>
  <c r="CE82" i="60"/>
  <c r="CD82" i="60"/>
  <c r="BN82" i="60"/>
  <c r="BJ82" i="60"/>
  <c r="BH82" i="60"/>
  <c r="BG82" i="60"/>
  <c r="BF82" i="60"/>
  <c r="BD82" i="60"/>
  <c r="AK82" i="60"/>
  <c r="AJ82" i="60"/>
  <c r="AI82" i="60"/>
  <c r="AF82" i="60"/>
  <c r="AE82" i="60"/>
  <c r="AD82" i="60"/>
  <c r="AC82" i="60"/>
  <c r="CL81" i="60"/>
  <c r="CH81" i="60"/>
  <c r="CF81" i="60"/>
  <c r="CE81" i="60"/>
  <c r="CD81" i="60"/>
  <c r="CB81" i="60"/>
  <c r="BN81" i="60"/>
  <c r="BJ81" i="60"/>
  <c r="BH81" i="60"/>
  <c r="BG81" i="60"/>
  <c r="BF81" i="60"/>
  <c r="BD81" i="60"/>
  <c r="AK81" i="60"/>
  <c r="AJ81" i="60"/>
  <c r="AI81" i="60"/>
  <c r="AF81" i="60"/>
  <c r="AE81" i="60"/>
  <c r="AD81" i="60"/>
  <c r="AC81" i="60"/>
  <c r="CL80" i="60"/>
  <c r="CG80" i="60" s="1"/>
  <c r="CH80" i="60"/>
  <c r="CF80" i="60"/>
  <c r="CE80" i="60"/>
  <c r="CD80" i="60"/>
  <c r="BN80" i="60"/>
  <c r="BJ80" i="60"/>
  <c r="BH80" i="60"/>
  <c r="BG80" i="60"/>
  <c r="BF80" i="60"/>
  <c r="BD80" i="60"/>
  <c r="AK80" i="60"/>
  <c r="AJ80" i="60"/>
  <c r="AI80" i="60"/>
  <c r="AF80" i="60"/>
  <c r="AE80" i="60"/>
  <c r="AD80" i="60"/>
  <c r="AC80" i="60"/>
  <c r="CL79" i="60"/>
  <c r="CH79" i="60"/>
  <c r="CF79" i="60"/>
  <c r="CE79" i="60"/>
  <c r="CD79" i="60"/>
  <c r="CB79" i="60"/>
  <c r="BN79" i="60"/>
  <c r="BJ79" i="60"/>
  <c r="BH79" i="60"/>
  <c r="BG79" i="60"/>
  <c r="BF79" i="60"/>
  <c r="BD79" i="60"/>
  <c r="C74" i="60"/>
  <c r="BO57" i="60"/>
  <c r="BM57" i="60"/>
  <c r="BL57" i="60"/>
  <c r="BK57" i="60"/>
  <c r="BE57" i="60"/>
  <c r="BC57" i="60"/>
  <c r="BB57" i="60"/>
  <c r="BA57" i="60"/>
  <c r="BN56" i="60"/>
  <c r="BJ56" i="60"/>
  <c r="BH56" i="60"/>
  <c r="BG56" i="60"/>
  <c r="BF56" i="60"/>
  <c r="BD56" i="60"/>
  <c r="BN55" i="60"/>
  <c r="BJ55" i="60"/>
  <c r="BH55" i="60"/>
  <c r="BG55" i="60"/>
  <c r="BF55" i="60"/>
  <c r="BD55" i="60"/>
  <c r="BN54" i="60"/>
  <c r="BJ54" i="60"/>
  <c r="BH54" i="60"/>
  <c r="BG54" i="60"/>
  <c r="BF54" i="60"/>
  <c r="BD54" i="60"/>
  <c r="BN53" i="60"/>
  <c r="BJ53" i="60"/>
  <c r="BH53" i="60"/>
  <c r="BG53" i="60"/>
  <c r="BF53" i="60"/>
  <c r="BD53" i="60"/>
  <c r="CM52" i="60"/>
  <c r="CK52" i="60"/>
  <c r="CJ52" i="60"/>
  <c r="CI52" i="60"/>
  <c r="CC52" i="60"/>
  <c r="CA52" i="60"/>
  <c r="BZ52" i="60"/>
  <c r="BY52" i="60"/>
  <c r="BN52" i="60"/>
  <c r="BJ52" i="60"/>
  <c r="BH52" i="60"/>
  <c r="BG52" i="60"/>
  <c r="BF52" i="60"/>
  <c r="BD52" i="60"/>
  <c r="CL51" i="60"/>
  <c r="CH51" i="60"/>
  <c r="CF51" i="60"/>
  <c r="CE51" i="60"/>
  <c r="CD51" i="60"/>
  <c r="CB51" i="60"/>
  <c r="BN51" i="60"/>
  <c r="BI51" i="60" s="1"/>
  <c r="BJ51" i="60"/>
  <c r="BH51" i="60"/>
  <c r="BG51" i="60"/>
  <c r="BF51" i="60"/>
  <c r="CL50" i="60"/>
  <c r="CG50" i="60" s="1"/>
  <c r="CH50" i="60"/>
  <c r="CF50" i="60"/>
  <c r="CE50" i="60"/>
  <c r="CD50" i="60"/>
  <c r="BN50" i="60"/>
  <c r="BJ50" i="60"/>
  <c r="BH50" i="60"/>
  <c r="BG50" i="60"/>
  <c r="BF50" i="60"/>
  <c r="BD50" i="60"/>
  <c r="CL49" i="60"/>
  <c r="CG49" i="60" s="1"/>
  <c r="CH49" i="60"/>
  <c r="CF49" i="60"/>
  <c r="CE49" i="60"/>
  <c r="CD49" i="60"/>
  <c r="BN49" i="60"/>
  <c r="BJ49" i="60"/>
  <c r="BH49" i="60"/>
  <c r="BG49" i="60"/>
  <c r="BF49" i="60"/>
  <c r="BD49" i="60"/>
  <c r="G46" i="60"/>
  <c r="CL48" i="60"/>
  <c r="CG48" i="60" s="1"/>
  <c r="CH48" i="60"/>
  <c r="CF48" i="60"/>
  <c r="CE48" i="60"/>
  <c r="CD48" i="60"/>
  <c r="BN48" i="60"/>
  <c r="BJ48" i="60"/>
  <c r="BH48" i="60"/>
  <c r="BG48" i="60"/>
  <c r="BF48" i="60"/>
  <c r="BD48" i="60"/>
  <c r="L45" i="60"/>
  <c r="O45" i="60" s="1"/>
  <c r="G45" i="60"/>
  <c r="CL47" i="60"/>
  <c r="CH47" i="60"/>
  <c r="CF47" i="60"/>
  <c r="CE47" i="60"/>
  <c r="CD47" i="60"/>
  <c r="CB47" i="60"/>
  <c r="BN47" i="60"/>
  <c r="BJ47" i="60"/>
  <c r="BH47" i="60"/>
  <c r="BG47" i="60"/>
  <c r="BF47" i="60"/>
  <c r="BD47" i="60"/>
  <c r="CL46" i="60"/>
  <c r="CG46" i="60" s="1"/>
  <c r="CH46" i="60"/>
  <c r="CF46" i="60"/>
  <c r="CE46" i="60"/>
  <c r="CD46" i="60"/>
  <c r="BN46" i="60"/>
  <c r="BJ46" i="60"/>
  <c r="BH46" i="60"/>
  <c r="BG46" i="60"/>
  <c r="BF46" i="60"/>
  <c r="BD46" i="60"/>
  <c r="AK46" i="60"/>
  <c r="AK47" i="60" s="1"/>
  <c r="AD46" i="60"/>
  <c r="AD47" i="60" s="1"/>
  <c r="CL45" i="60"/>
  <c r="CG45" i="60" s="1"/>
  <c r="CH45" i="60"/>
  <c r="CF45" i="60"/>
  <c r="CE45" i="60"/>
  <c r="CD45" i="60"/>
  <c r="BN45" i="60"/>
  <c r="BJ45" i="60"/>
  <c r="BH45" i="60"/>
  <c r="BG45" i="60"/>
  <c r="BF45" i="60"/>
  <c r="BD45" i="60"/>
  <c r="AL45" i="60"/>
  <c r="AG45" i="60"/>
  <c r="CL44" i="60"/>
  <c r="CG44" i="60" s="1"/>
  <c r="CH44" i="60"/>
  <c r="CF44" i="60"/>
  <c r="CE44" i="60"/>
  <c r="CD44" i="60"/>
  <c r="BO44" i="60"/>
  <c r="BM44" i="60"/>
  <c r="BL44" i="60"/>
  <c r="BK44" i="60"/>
  <c r="BE44" i="60"/>
  <c r="O11" i="60" s="1"/>
  <c r="O154" i="60" s="1"/>
  <c r="BC44" i="60"/>
  <c r="N11" i="60" s="1"/>
  <c r="N154" i="60" s="1"/>
  <c r="BB44" i="60"/>
  <c r="L11" i="60" s="1"/>
  <c r="L154" i="60" s="1"/>
  <c r="BA44" i="60"/>
  <c r="AL44" i="60"/>
  <c r="AG44" i="60"/>
  <c r="CL43" i="60"/>
  <c r="CG43" i="60" s="1"/>
  <c r="CH43" i="60"/>
  <c r="CF43" i="60"/>
  <c r="CE43" i="60"/>
  <c r="CD43" i="60"/>
  <c r="BN43" i="60"/>
  <c r="BJ43" i="60"/>
  <c r="BH43" i="60"/>
  <c r="BG43" i="60"/>
  <c r="BF43" i="60"/>
  <c r="BD43" i="60"/>
  <c r="AL43" i="60"/>
  <c r="AG43" i="60"/>
  <c r="CL42" i="60"/>
  <c r="CH42" i="60"/>
  <c r="CF42" i="60"/>
  <c r="CE42" i="60"/>
  <c r="CD42" i="60"/>
  <c r="CB42" i="60"/>
  <c r="BN42" i="60"/>
  <c r="BJ42" i="60"/>
  <c r="BH42" i="60"/>
  <c r="BG42" i="60"/>
  <c r="BF42" i="60"/>
  <c r="BD42" i="60"/>
  <c r="AL42" i="60"/>
  <c r="AG42" i="60"/>
  <c r="CL41" i="60"/>
  <c r="CH41" i="60"/>
  <c r="CF41" i="60"/>
  <c r="CE41" i="60"/>
  <c r="CD41" i="60"/>
  <c r="CB41" i="60"/>
  <c r="BN41" i="60"/>
  <c r="BJ41" i="60"/>
  <c r="BH41" i="60"/>
  <c r="BG41" i="60"/>
  <c r="BF41" i="60"/>
  <c r="BD41" i="60"/>
  <c r="AL41" i="60"/>
  <c r="AG41" i="60"/>
  <c r="CL40" i="60"/>
  <c r="CG40" i="60" s="1"/>
  <c r="CH40" i="60"/>
  <c r="CF40" i="60"/>
  <c r="CE40" i="60"/>
  <c r="CD40" i="60"/>
  <c r="BN40" i="60"/>
  <c r="BJ40" i="60"/>
  <c r="BH40" i="60"/>
  <c r="BG40" i="60"/>
  <c r="BF40" i="60"/>
  <c r="BD40" i="60"/>
  <c r="AL40" i="60"/>
  <c r="AG40" i="60"/>
  <c r="CL39" i="60"/>
  <c r="CH39" i="60"/>
  <c r="CF39" i="60"/>
  <c r="CE39" i="60"/>
  <c r="CD39" i="60"/>
  <c r="CB39" i="60"/>
  <c r="BN39" i="60"/>
  <c r="BJ39" i="60"/>
  <c r="BH39" i="60"/>
  <c r="BG39" i="60"/>
  <c r="BF39" i="60"/>
  <c r="BD39" i="60"/>
  <c r="AL39" i="60"/>
  <c r="AG39" i="60"/>
  <c r="CL38" i="60"/>
  <c r="CH38" i="60"/>
  <c r="CF38" i="60"/>
  <c r="CE38" i="60"/>
  <c r="CD38" i="60"/>
  <c r="BN38" i="60"/>
  <c r="BJ38" i="60"/>
  <c r="BH38" i="60"/>
  <c r="BG38" i="60"/>
  <c r="BF38" i="60"/>
  <c r="BD38" i="60"/>
  <c r="AL38" i="60"/>
  <c r="AG38" i="60"/>
  <c r="CL37" i="60"/>
  <c r="CG37" i="60" s="1"/>
  <c r="CH37" i="60"/>
  <c r="CF37" i="60"/>
  <c r="CE37" i="60"/>
  <c r="CD37" i="60"/>
  <c r="BN37" i="60"/>
  <c r="BJ37" i="60"/>
  <c r="BH37" i="60"/>
  <c r="BG37" i="60"/>
  <c r="BF37" i="60"/>
  <c r="BD37" i="60"/>
  <c r="CL36" i="60"/>
  <c r="CG36" i="60" s="1"/>
  <c r="CH36" i="60"/>
  <c r="CF36" i="60"/>
  <c r="CE36" i="60"/>
  <c r="CD36" i="60"/>
  <c r="BN36" i="60"/>
  <c r="BJ36" i="60"/>
  <c r="BH36" i="60"/>
  <c r="BG36" i="60"/>
  <c r="BF36" i="60"/>
  <c r="BD36" i="60"/>
  <c r="CL35" i="60"/>
  <c r="CG35" i="60" s="1"/>
  <c r="CH35" i="60"/>
  <c r="CF35" i="60"/>
  <c r="CE35" i="60"/>
  <c r="CD35" i="60"/>
  <c r="BN35" i="60"/>
  <c r="BJ35" i="60"/>
  <c r="BH35" i="60"/>
  <c r="BG35" i="60"/>
  <c r="BF35" i="60"/>
  <c r="BD35" i="60"/>
  <c r="CL34" i="60"/>
  <c r="CG34" i="60" s="1"/>
  <c r="CH34" i="60"/>
  <c r="CF34" i="60"/>
  <c r="CE34" i="60"/>
  <c r="CD34" i="60"/>
  <c r="BN34" i="60"/>
  <c r="BJ34" i="60"/>
  <c r="BH34" i="60"/>
  <c r="BG34" i="60"/>
  <c r="BF34" i="60"/>
  <c r="BD34" i="60"/>
  <c r="CL33" i="60"/>
  <c r="CG33" i="60" s="1"/>
  <c r="CH33" i="60"/>
  <c r="CF33" i="60"/>
  <c r="CE33" i="60"/>
  <c r="CD33" i="60"/>
  <c r="BN33" i="60"/>
  <c r="BI33" i="60" s="1"/>
  <c r="BJ33" i="60"/>
  <c r="BH33" i="60"/>
  <c r="BG33" i="60"/>
  <c r="BF33" i="60"/>
  <c r="BD33" i="60"/>
  <c r="CL32" i="60"/>
  <c r="CH32" i="60"/>
  <c r="CF32" i="60"/>
  <c r="CE32" i="60"/>
  <c r="CD32" i="60"/>
  <c r="CB32" i="60"/>
  <c r="BN32" i="60"/>
  <c r="BJ32" i="60"/>
  <c r="BH32" i="60"/>
  <c r="BG32" i="60"/>
  <c r="BF32" i="60"/>
  <c r="BD32" i="60"/>
  <c r="CL31" i="60"/>
  <c r="CG31" i="60" s="1"/>
  <c r="CH31" i="60"/>
  <c r="CF31" i="60"/>
  <c r="CE31" i="60"/>
  <c r="CD31" i="60"/>
  <c r="BO31" i="60"/>
  <c r="BM31" i="60"/>
  <c r="BL31" i="60"/>
  <c r="BK31" i="60"/>
  <c r="BE31" i="60"/>
  <c r="O6" i="60" s="1"/>
  <c r="O156" i="60" s="1"/>
  <c r="BC31" i="60"/>
  <c r="N6" i="60" s="1"/>
  <c r="N156" i="60" s="1"/>
  <c r="BB31" i="60"/>
  <c r="BA31" i="60"/>
  <c r="AK31" i="60"/>
  <c r="AK16" i="60" s="1"/>
  <c r="AJ31" i="60"/>
  <c r="AJ32" i="60" s="1"/>
  <c r="AI31" i="60"/>
  <c r="AI32" i="60" s="1"/>
  <c r="AF31" i="60"/>
  <c r="AF32" i="60" s="1"/>
  <c r="AE31" i="60"/>
  <c r="AE32" i="60" s="1"/>
  <c r="AD31" i="60"/>
  <c r="AD32" i="60" s="1"/>
  <c r="AC31" i="60"/>
  <c r="AC32" i="60" s="1"/>
  <c r="CL30" i="60"/>
  <c r="CG30" i="60" s="1"/>
  <c r="CH30" i="60"/>
  <c r="CF30" i="60"/>
  <c r="CE30" i="60"/>
  <c r="CD30" i="60"/>
  <c r="BN30" i="60"/>
  <c r="BJ30" i="60"/>
  <c r="BH30" i="60"/>
  <c r="BG30" i="60"/>
  <c r="BF30" i="60"/>
  <c r="BD30" i="60"/>
  <c r="AL30" i="60"/>
  <c r="AG30" i="60"/>
  <c r="CL29" i="60"/>
  <c r="CG29" i="60" s="1"/>
  <c r="CH29" i="60"/>
  <c r="CF29" i="60"/>
  <c r="CE29" i="60"/>
  <c r="CD29" i="60"/>
  <c r="BN29" i="60"/>
  <c r="BI29" i="60" s="1"/>
  <c r="BJ29" i="60"/>
  <c r="BH29" i="60"/>
  <c r="BG29" i="60"/>
  <c r="BF29" i="60"/>
  <c r="BD29" i="60"/>
  <c r="AL29" i="60"/>
  <c r="AG29" i="60"/>
  <c r="CL28" i="60"/>
  <c r="CG28" i="60" s="1"/>
  <c r="CH28" i="60"/>
  <c r="CF28" i="60"/>
  <c r="CE28" i="60"/>
  <c r="CD28" i="60"/>
  <c r="BN28" i="60"/>
  <c r="BJ28" i="60"/>
  <c r="BH28" i="60"/>
  <c r="BG28" i="60"/>
  <c r="BF28" i="60"/>
  <c r="BD28" i="60"/>
  <c r="AL28" i="60"/>
  <c r="AG28" i="60"/>
  <c r="CL27" i="60"/>
  <c r="CG27" i="60" s="1"/>
  <c r="CH27" i="60"/>
  <c r="CF27" i="60"/>
  <c r="CE27" i="60"/>
  <c r="CD27" i="60"/>
  <c r="BN27" i="60"/>
  <c r="BJ27" i="60"/>
  <c r="BH27" i="60"/>
  <c r="BG27" i="60"/>
  <c r="BF27" i="60"/>
  <c r="BD27" i="60"/>
  <c r="AL23" i="60"/>
  <c r="AG23" i="60"/>
  <c r="CL26" i="60"/>
  <c r="CG26" i="60" s="1"/>
  <c r="CH26" i="60"/>
  <c r="CF26" i="60"/>
  <c r="CE26" i="60"/>
  <c r="CD26" i="60"/>
  <c r="BN26" i="60"/>
  <c r="BJ26" i="60"/>
  <c r="BH26" i="60"/>
  <c r="BG26" i="60"/>
  <c r="BF26" i="60"/>
  <c r="BD26" i="60"/>
  <c r="AL27" i="60"/>
  <c r="AG27" i="60"/>
  <c r="CL25" i="60"/>
  <c r="CH25" i="60"/>
  <c r="CF25" i="60"/>
  <c r="CE25" i="60"/>
  <c r="CD25" i="60"/>
  <c r="CB25" i="60"/>
  <c r="BN25" i="60"/>
  <c r="BI25" i="60" s="1"/>
  <c r="BJ25" i="60"/>
  <c r="BH25" i="60"/>
  <c r="BG25" i="60"/>
  <c r="BF25" i="60"/>
  <c r="AL24" i="60"/>
  <c r="AG24" i="60"/>
  <c r="CL24" i="60"/>
  <c r="CH24" i="60"/>
  <c r="CF24" i="60"/>
  <c r="CE24" i="60"/>
  <c r="CD24" i="60"/>
  <c r="CB24" i="60"/>
  <c r="BN24" i="60"/>
  <c r="BJ24" i="60"/>
  <c r="BH24" i="60"/>
  <c r="BG24" i="60"/>
  <c r="BF24" i="60"/>
  <c r="BD24" i="60"/>
  <c r="AL26" i="60"/>
  <c r="AG26" i="60"/>
  <c r="CL23" i="60"/>
  <c r="CH23" i="60"/>
  <c r="CF23" i="60"/>
  <c r="CE23" i="60"/>
  <c r="CD23" i="60"/>
  <c r="CB23" i="60"/>
  <c r="BN23" i="60"/>
  <c r="BJ23" i="60"/>
  <c r="BH23" i="60"/>
  <c r="BG23" i="60"/>
  <c r="BF23" i="60"/>
  <c r="BD23" i="60"/>
  <c r="AL25" i="60"/>
  <c r="AG25" i="60"/>
  <c r="CL22" i="60"/>
  <c r="CH22" i="60"/>
  <c r="CF22" i="60"/>
  <c r="CE22" i="60"/>
  <c r="CD22" i="60"/>
  <c r="CB22" i="60"/>
  <c r="BN22" i="60"/>
  <c r="BJ22" i="60"/>
  <c r="BH22" i="60"/>
  <c r="BG22" i="60"/>
  <c r="BF22" i="60"/>
  <c r="BD22" i="60"/>
  <c r="CL21" i="60"/>
  <c r="CH21" i="60"/>
  <c r="CF21" i="60"/>
  <c r="CE21" i="60"/>
  <c r="CD21" i="60"/>
  <c r="CB21" i="60"/>
  <c r="BN21" i="60"/>
  <c r="BJ21" i="60"/>
  <c r="BH21" i="60"/>
  <c r="BG21" i="60"/>
  <c r="BF21" i="60"/>
  <c r="BD21" i="60"/>
  <c r="CL20" i="60"/>
  <c r="CH20" i="60"/>
  <c r="CF20" i="60"/>
  <c r="CE20" i="60"/>
  <c r="CD20" i="60"/>
  <c r="CB20" i="60"/>
  <c r="BN20" i="60"/>
  <c r="BJ20" i="60"/>
  <c r="BH20" i="60"/>
  <c r="BG20" i="60"/>
  <c r="BF20" i="60"/>
  <c r="BD20" i="60"/>
  <c r="CL19" i="60"/>
  <c r="CG19" i="60" s="1"/>
  <c r="CH19" i="60"/>
  <c r="CF19" i="60"/>
  <c r="CE19" i="60"/>
  <c r="CD19" i="60"/>
  <c r="BN19" i="60"/>
  <c r="BJ19" i="60"/>
  <c r="BH19" i="60"/>
  <c r="BG19" i="60"/>
  <c r="BF19" i="60"/>
  <c r="BD19" i="60"/>
  <c r="CL18" i="60"/>
  <c r="CG18" i="60" s="1"/>
  <c r="CH18" i="60"/>
  <c r="CF18" i="60"/>
  <c r="CE18" i="60"/>
  <c r="CD18" i="60"/>
  <c r="BO18" i="60"/>
  <c r="BM18" i="60"/>
  <c r="BL18" i="60"/>
  <c r="BK18" i="60"/>
  <c r="BE18" i="60"/>
  <c r="O5" i="60" s="1"/>
  <c r="BC18" i="60"/>
  <c r="N5" i="60" s="1"/>
  <c r="BB18" i="60"/>
  <c r="L5" i="60" s="1"/>
  <c r="L150" i="60" s="1"/>
  <c r="BA18" i="60"/>
  <c r="CL17" i="60"/>
  <c r="CH17" i="60"/>
  <c r="CF17" i="60"/>
  <c r="CE17" i="60"/>
  <c r="CD17" i="60"/>
  <c r="CB17" i="60"/>
  <c r="BN17" i="60"/>
  <c r="BJ17" i="60"/>
  <c r="BH17" i="60"/>
  <c r="BG17" i="60"/>
  <c r="BF17" i="60"/>
  <c r="BD17" i="60"/>
  <c r="CL16" i="60"/>
  <c r="CG16" i="60" s="1"/>
  <c r="CH16" i="60"/>
  <c r="CF16" i="60"/>
  <c r="CE16" i="60"/>
  <c r="CD16" i="60"/>
  <c r="BN16" i="60"/>
  <c r="BJ16" i="60"/>
  <c r="BH16" i="60"/>
  <c r="BG16" i="60"/>
  <c r="BF16" i="60"/>
  <c r="BD16" i="60"/>
  <c r="CL15" i="60"/>
  <c r="CG15" i="60" s="1"/>
  <c r="CH15" i="60"/>
  <c r="CF15" i="60"/>
  <c r="CE15" i="60"/>
  <c r="CD15" i="60"/>
  <c r="BN15" i="60"/>
  <c r="BJ15" i="60"/>
  <c r="BH15" i="60"/>
  <c r="BG15" i="60"/>
  <c r="BF15" i="60"/>
  <c r="BD15" i="60"/>
  <c r="AK15" i="60"/>
  <c r="AJ15" i="60"/>
  <c r="AI15" i="60"/>
  <c r="AF15" i="60"/>
  <c r="AE15" i="60"/>
  <c r="AD15" i="60"/>
  <c r="AC15" i="60"/>
  <c r="CL14" i="60"/>
  <c r="CH14" i="60"/>
  <c r="CF14" i="60"/>
  <c r="CE14" i="60"/>
  <c r="CD14" i="60"/>
  <c r="CB14" i="60"/>
  <c r="BN14" i="60"/>
  <c r="BJ14" i="60"/>
  <c r="BH14" i="60"/>
  <c r="BG14" i="60"/>
  <c r="BF14" i="60"/>
  <c r="BD14" i="60"/>
  <c r="AK14" i="60"/>
  <c r="AJ14" i="60"/>
  <c r="AI14" i="60"/>
  <c r="AF14" i="60"/>
  <c r="AE14" i="60"/>
  <c r="AD14" i="60"/>
  <c r="AC14" i="60"/>
  <c r="B14" i="60"/>
  <c r="CL13" i="60"/>
  <c r="CG13" i="60" s="1"/>
  <c r="CH13" i="60"/>
  <c r="CF13" i="60"/>
  <c r="CE13" i="60"/>
  <c r="CD13" i="60"/>
  <c r="BN13" i="60"/>
  <c r="BJ13" i="60"/>
  <c r="BH13" i="60"/>
  <c r="BG13" i="60"/>
  <c r="BF13" i="60"/>
  <c r="BD13" i="60"/>
  <c r="AK13" i="60"/>
  <c r="AJ13" i="60"/>
  <c r="AI13" i="60"/>
  <c r="AF13" i="60"/>
  <c r="AE13" i="60"/>
  <c r="AD13" i="60"/>
  <c r="AC13" i="60"/>
  <c r="CL12" i="60"/>
  <c r="CG12" i="60" s="1"/>
  <c r="CH12" i="60"/>
  <c r="CF12" i="60"/>
  <c r="CE12" i="60"/>
  <c r="CD12" i="60"/>
  <c r="BN12" i="60"/>
  <c r="BI12" i="60" s="1"/>
  <c r="BJ12" i="60"/>
  <c r="BH12" i="60"/>
  <c r="BG12" i="60"/>
  <c r="BF12" i="60"/>
  <c r="AK12" i="60"/>
  <c r="AJ12" i="60"/>
  <c r="AI12" i="60"/>
  <c r="AF12" i="60"/>
  <c r="AE12" i="60"/>
  <c r="AD12" i="60"/>
  <c r="AC12" i="60"/>
  <c r="M12" i="60"/>
  <c r="I12" i="60"/>
  <c r="H12" i="60"/>
  <c r="G12" i="60"/>
  <c r="CL11" i="60"/>
  <c r="CH11" i="60"/>
  <c r="CF11" i="60"/>
  <c r="CE11" i="60"/>
  <c r="CD11" i="60"/>
  <c r="CB11" i="60"/>
  <c r="BN11" i="60"/>
  <c r="BJ11" i="60"/>
  <c r="BH11" i="60"/>
  <c r="BG11" i="60"/>
  <c r="BF11" i="60"/>
  <c r="BD11" i="60"/>
  <c r="AK11" i="60"/>
  <c r="AJ11" i="60"/>
  <c r="AI11" i="60"/>
  <c r="AF11" i="60"/>
  <c r="AE11" i="60"/>
  <c r="AD11" i="60"/>
  <c r="AC11" i="60"/>
  <c r="K11" i="60"/>
  <c r="J11" i="60"/>
  <c r="CL10" i="60"/>
  <c r="CG10" i="60" s="1"/>
  <c r="CH10" i="60"/>
  <c r="CF10" i="60"/>
  <c r="CE10" i="60"/>
  <c r="CD10" i="60"/>
  <c r="BN10" i="60"/>
  <c r="BJ10" i="60"/>
  <c r="BH10" i="60"/>
  <c r="BG10" i="60"/>
  <c r="BF10" i="60"/>
  <c r="BD10" i="60"/>
  <c r="AK10" i="60"/>
  <c r="AJ10" i="60"/>
  <c r="AI10" i="60"/>
  <c r="AF10" i="60"/>
  <c r="AE10" i="60"/>
  <c r="AD10" i="60"/>
  <c r="AC10" i="60"/>
  <c r="N9" i="60"/>
  <c r="N155" i="60" s="1"/>
  <c r="L9" i="60"/>
  <c r="L155" i="60" s="1"/>
  <c r="J9" i="60"/>
  <c r="K9" i="60" s="1"/>
  <c r="CL9" i="60"/>
  <c r="CH9" i="60"/>
  <c r="CF9" i="60"/>
  <c r="CE9" i="60"/>
  <c r="CD9" i="60"/>
  <c r="CB9" i="60"/>
  <c r="BN9" i="60"/>
  <c r="BI9" i="60" s="1"/>
  <c r="BJ9" i="60"/>
  <c r="BH9" i="60"/>
  <c r="BG9" i="60"/>
  <c r="BF9" i="60"/>
  <c r="AK9" i="60"/>
  <c r="AJ9" i="60"/>
  <c r="AI9" i="60"/>
  <c r="AF9" i="60"/>
  <c r="AE9" i="60"/>
  <c r="AD9" i="60"/>
  <c r="J10" i="60"/>
  <c r="K10" i="60" s="1"/>
  <c r="CL8" i="60"/>
  <c r="CG8" i="60" s="1"/>
  <c r="CH8" i="60"/>
  <c r="CF8" i="60"/>
  <c r="CE8" i="60"/>
  <c r="CD8" i="60"/>
  <c r="BN8" i="60"/>
  <c r="BJ8" i="60"/>
  <c r="BH8" i="60"/>
  <c r="BG8" i="60"/>
  <c r="BF8" i="60"/>
  <c r="BD8" i="60"/>
  <c r="AK8" i="60"/>
  <c r="AJ8" i="60"/>
  <c r="AI8" i="60"/>
  <c r="AF8" i="60"/>
  <c r="AE8" i="60"/>
  <c r="AD8" i="60"/>
  <c r="O8" i="60"/>
  <c r="O152" i="60" s="1"/>
  <c r="N8" i="60"/>
  <c r="N152" i="60" s="1"/>
  <c r="J8" i="60"/>
  <c r="K8" i="60" s="1"/>
  <c r="CL7" i="60"/>
  <c r="CH7" i="60"/>
  <c r="CF7" i="60"/>
  <c r="CE7" i="60"/>
  <c r="CD7" i="60"/>
  <c r="CB7" i="60"/>
  <c r="BN7" i="60"/>
  <c r="BJ7" i="60"/>
  <c r="BH7" i="60"/>
  <c r="BG7" i="60"/>
  <c r="BF7" i="60"/>
  <c r="BD7" i="60"/>
  <c r="L7" i="60"/>
  <c r="L157" i="60" s="1"/>
  <c r="J7" i="60"/>
  <c r="K7" i="60" s="1"/>
  <c r="CL6" i="60"/>
  <c r="CH6" i="60"/>
  <c r="CF6" i="60"/>
  <c r="CE6" i="60"/>
  <c r="CD6" i="60"/>
  <c r="CB6" i="60"/>
  <c r="BN6" i="60"/>
  <c r="BJ6" i="60"/>
  <c r="BH6" i="60"/>
  <c r="BG6" i="60"/>
  <c r="BF6" i="60"/>
  <c r="BD6" i="60"/>
  <c r="J6" i="60"/>
  <c r="K6" i="60" s="1"/>
  <c r="O4" i="60"/>
  <c r="O151" i="60" s="1"/>
  <c r="L4" i="60"/>
  <c r="L151" i="60" s="1"/>
  <c r="J4" i="60"/>
  <c r="K4" i="60" s="1"/>
  <c r="J5" i="60"/>
  <c r="K5" i="60" s="1"/>
  <c r="P3" i="60"/>
  <c r="L198" i="59"/>
  <c r="L197" i="59"/>
  <c r="L196" i="59"/>
  <c r="CB21" i="59"/>
  <c r="CB85" i="59"/>
  <c r="CG85" i="59" s="1"/>
  <c r="CH85" i="59"/>
  <c r="CF85" i="59"/>
  <c r="CE85" i="59"/>
  <c r="CD85" i="59"/>
  <c r="CH82" i="59"/>
  <c r="CF82" i="59"/>
  <c r="CE82" i="59"/>
  <c r="CD82" i="59"/>
  <c r="CH81" i="59"/>
  <c r="CF81" i="59"/>
  <c r="CE81" i="59"/>
  <c r="CD81" i="59"/>
  <c r="CB81" i="59"/>
  <c r="CB23" i="59"/>
  <c r="CB6" i="59"/>
  <c r="M157" i="59"/>
  <c r="I157" i="59"/>
  <c r="H157" i="59"/>
  <c r="G157" i="59"/>
  <c r="M156" i="59"/>
  <c r="I156" i="59"/>
  <c r="H156" i="59"/>
  <c r="G156" i="59"/>
  <c r="M155" i="59"/>
  <c r="I155" i="59"/>
  <c r="H155" i="59"/>
  <c r="G155" i="59"/>
  <c r="M154" i="59"/>
  <c r="I154" i="59"/>
  <c r="H154" i="59"/>
  <c r="G154" i="59"/>
  <c r="M153" i="59"/>
  <c r="I153" i="59"/>
  <c r="H153" i="59"/>
  <c r="G153" i="59"/>
  <c r="M152" i="59"/>
  <c r="I152" i="59"/>
  <c r="H152" i="59"/>
  <c r="G152" i="59"/>
  <c r="M151" i="59"/>
  <c r="I151" i="59"/>
  <c r="H151" i="59"/>
  <c r="G151" i="59"/>
  <c r="M150" i="59"/>
  <c r="I150" i="59"/>
  <c r="H150" i="59"/>
  <c r="G150" i="59"/>
  <c r="C148" i="59"/>
  <c r="C175" i="59" s="1"/>
  <c r="BO130" i="59"/>
  <c r="BM130" i="59"/>
  <c r="BL130" i="59"/>
  <c r="BK130" i="59"/>
  <c r="BE130" i="59"/>
  <c r="O10" i="59" s="1"/>
  <c r="O156" i="59" s="1"/>
  <c r="BC130" i="59"/>
  <c r="BB130" i="59"/>
  <c r="L10" i="59" s="1"/>
  <c r="L156" i="59" s="1"/>
  <c r="BA130" i="59"/>
  <c r="BN129" i="59"/>
  <c r="BI129" i="59" s="1"/>
  <c r="BJ129" i="59"/>
  <c r="BH129" i="59"/>
  <c r="BG129" i="59"/>
  <c r="BF129" i="59"/>
  <c r="BN128" i="59"/>
  <c r="BJ128" i="59"/>
  <c r="BH128" i="59"/>
  <c r="BG128" i="59"/>
  <c r="BF128" i="59"/>
  <c r="BD128" i="59"/>
  <c r="BN127" i="59"/>
  <c r="BJ127" i="59"/>
  <c r="BH127" i="59"/>
  <c r="BG127" i="59"/>
  <c r="BF127" i="59"/>
  <c r="BD127" i="59"/>
  <c r="BN126" i="59"/>
  <c r="BJ126" i="59"/>
  <c r="BH126" i="59"/>
  <c r="BG126" i="59"/>
  <c r="BF126" i="59"/>
  <c r="BD126" i="59"/>
  <c r="BN125" i="59"/>
  <c r="BJ125" i="59"/>
  <c r="BH125" i="59"/>
  <c r="BG125" i="59"/>
  <c r="BF125" i="59"/>
  <c r="BD125" i="59"/>
  <c r="AK125" i="59"/>
  <c r="AJ125" i="59"/>
  <c r="AJ46" i="59" s="1"/>
  <c r="AJ47" i="59" s="1"/>
  <c r="AI125" i="59"/>
  <c r="AI46" i="59" s="1"/>
  <c r="AF125" i="59"/>
  <c r="AE125" i="59"/>
  <c r="AE46" i="59" s="1"/>
  <c r="AD125" i="59"/>
  <c r="AC125" i="59"/>
  <c r="BN124" i="59"/>
  <c r="BI124" i="59" s="1"/>
  <c r="BJ124" i="59"/>
  <c r="BH124" i="59"/>
  <c r="BG124" i="59"/>
  <c r="BF124" i="59"/>
  <c r="BD124" i="59"/>
  <c r="AL124" i="59"/>
  <c r="AG124" i="59"/>
  <c r="BN123" i="59"/>
  <c r="BJ123" i="59"/>
  <c r="BH123" i="59"/>
  <c r="BG123" i="59"/>
  <c r="BF123" i="59"/>
  <c r="BD123" i="59"/>
  <c r="AL123" i="59"/>
  <c r="AG123" i="59"/>
  <c r="BN122" i="59"/>
  <c r="BJ122" i="59"/>
  <c r="BH122" i="59"/>
  <c r="BG122" i="59"/>
  <c r="BF122" i="59"/>
  <c r="BD122" i="59"/>
  <c r="AL122" i="59"/>
  <c r="AG122" i="59"/>
  <c r="BN121" i="59"/>
  <c r="BJ121" i="59"/>
  <c r="BH121" i="59"/>
  <c r="BG121" i="59"/>
  <c r="BF121" i="59"/>
  <c r="BD121" i="59"/>
  <c r="AL121" i="59"/>
  <c r="AG121" i="59"/>
  <c r="BN120" i="59"/>
  <c r="BJ120" i="59"/>
  <c r="BH120" i="59"/>
  <c r="BG120" i="59"/>
  <c r="BF120" i="59"/>
  <c r="BD120" i="59"/>
  <c r="AL120" i="59"/>
  <c r="AG120" i="59"/>
  <c r="BN119" i="59"/>
  <c r="BJ119" i="59"/>
  <c r="BH119" i="59"/>
  <c r="BG119" i="59"/>
  <c r="BF119" i="59"/>
  <c r="BD119" i="59"/>
  <c r="AL119" i="59"/>
  <c r="AG119" i="59"/>
  <c r="BN118" i="59"/>
  <c r="BI118" i="59" s="1"/>
  <c r="BJ118" i="59"/>
  <c r="BH118" i="59"/>
  <c r="BG118" i="59"/>
  <c r="BF118" i="59"/>
  <c r="BD118" i="59"/>
  <c r="AL118" i="59"/>
  <c r="AG118" i="59"/>
  <c r="BO117" i="59"/>
  <c r="BM117" i="59"/>
  <c r="BL117" i="59"/>
  <c r="BK117" i="59"/>
  <c r="BE117" i="59"/>
  <c r="O7" i="59" s="1"/>
  <c r="O157" i="59" s="1"/>
  <c r="BC117" i="59"/>
  <c r="BB117" i="59"/>
  <c r="BD117" i="59" s="1"/>
  <c r="BA117" i="59"/>
  <c r="AL117" i="59"/>
  <c r="AG117" i="59"/>
  <c r="BN116" i="59"/>
  <c r="BJ116" i="59"/>
  <c r="BH116" i="59"/>
  <c r="BG116" i="59"/>
  <c r="BF116" i="59"/>
  <c r="BD116" i="59"/>
  <c r="AL116" i="59"/>
  <c r="AG116" i="59"/>
  <c r="BN115" i="59"/>
  <c r="BJ115" i="59"/>
  <c r="BH115" i="59"/>
  <c r="BG115" i="59"/>
  <c r="BF115" i="59"/>
  <c r="BD115" i="59"/>
  <c r="AL115" i="59"/>
  <c r="AG115" i="59"/>
  <c r="BN114" i="59"/>
  <c r="BJ114" i="59"/>
  <c r="BH114" i="59"/>
  <c r="BG114" i="59"/>
  <c r="BF114" i="59"/>
  <c r="BD114" i="59"/>
  <c r="AL114" i="59"/>
  <c r="AG114" i="59"/>
  <c r="BN113" i="59"/>
  <c r="BI113" i="59" s="1"/>
  <c r="BJ113" i="59"/>
  <c r="BH113" i="59"/>
  <c r="BG113" i="59"/>
  <c r="BF113" i="59"/>
  <c r="BN112" i="59"/>
  <c r="BJ112" i="59"/>
  <c r="BH112" i="59"/>
  <c r="BG112" i="59"/>
  <c r="BF112" i="59"/>
  <c r="BD112" i="59"/>
  <c r="BN111" i="59"/>
  <c r="BJ111" i="59"/>
  <c r="BH111" i="59"/>
  <c r="BG111" i="59"/>
  <c r="BF111" i="59"/>
  <c r="BD111" i="59"/>
  <c r="BI111" i="59" s="1"/>
  <c r="BN110" i="59"/>
  <c r="BJ110" i="59"/>
  <c r="BH110" i="59"/>
  <c r="BG110" i="59"/>
  <c r="BF110" i="59"/>
  <c r="BD110" i="59"/>
  <c r="BN109" i="59"/>
  <c r="BJ109" i="59"/>
  <c r="BH109" i="59"/>
  <c r="BG109" i="59"/>
  <c r="BF109" i="59"/>
  <c r="BD109" i="59"/>
  <c r="CM109" i="59"/>
  <c r="CK109" i="59"/>
  <c r="CJ109" i="59"/>
  <c r="CI109" i="59"/>
  <c r="CC109" i="59"/>
  <c r="CA109" i="59"/>
  <c r="BZ109" i="59"/>
  <c r="BY109" i="59"/>
  <c r="BN108" i="59"/>
  <c r="BJ108" i="59"/>
  <c r="BH108" i="59"/>
  <c r="BG108" i="59"/>
  <c r="BF108" i="59"/>
  <c r="BD108" i="59"/>
  <c r="BN107" i="59"/>
  <c r="BJ107" i="59"/>
  <c r="BH107" i="59"/>
  <c r="BG107" i="59"/>
  <c r="BF107" i="59"/>
  <c r="BD107" i="59"/>
  <c r="BN106" i="59"/>
  <c r="BJ106" i="59"/>
  <c r="BH106" i="59"/>
  <c r="BG106" i="59"/>
  <c r="BF106" i="59"/>
  <c r="BD106" i="59"/>
  <c r="CM106" i="59"/>
  <c r="CK106" i="59"/>
  <c r="CJ106" i="59"/>
  <c r="CI106" i="59"/>
  <c r="CC106" i="59"/>
  <c r="CA106" i="59"/>
  <c r="BZ106" i="59"/>
  <c r="BY106" i="59"/>
  <c r="BN105" i="59"/>
  <c r="BJ105" i="59"/>
  <c r="BH105" i="59"/>
  <c r="BG105" i="59"/>
  <c r="BF105" i="59"/>
  <c r="BD105" i="59"/>
  <c r="CL105" i="59"/>
  <c r="CG105" i="59" s="1"/>
  <c r="CH105" i="59"/>
  <c r="CF105" i="59"/>
  <c r="CE105" i="59"/>
  <c r="CD105" i="59"/>
  <c r="BO104" i="59"/>
  <c r="BM104" i="59"/>
  <c r="BL104" i="59"/>
  <c r="BK104" i="59"/>
  <c r="BE104" i="59"/>
  <c r="O5" i="59" s="1"/>
  <c r="O151" i="59" s="1"/>
  <c r="BC104" i="59"/>
  <c r="BB104" i="59"/>
  <c r="BA104" i="59"/>
  <c r="CH104" i="59"/>
  <c r="CF104" i="59"/>
  <c r="CE104" i="59"/>
  <c r="CD104" i="59"/>
  <c r="CB104" i="59"/>
  <c r="CG104" i="59" s="1"/>
  <c r="BN103" i="59"/>
  <c r="BJ103" i="59"/>
  <c r="BH103" i="59"/>
  <c r="BG103" i="59"/>
  <c r="BF103" i="59"/>
  <c r="BD103" i="59"/>
  <c r="CL103" i="59"/>
  <c r="CG103" i="59" s="1"/>
  <c r="CH103" i="59"/>
  <c r="CF103" i="59"/>
  <c r="CE103" i="59"/>
  <c r="CD103" i="59"/>
  <c r="BN102" i="59"/>
  <c r="BJ102" i="59"/>
  <c r="BH102" i="59"/>
  <c r="BG102" i="59"/>
  <c r="BF102" i="59"/>
  <c r="BD102" i="59"/>
  <c r="CL102" i="59"/>
  <c r="CG102" i="59" s="1"/>
  <c r="CH102" i="59"/>
  <c r="CF102" i="59"/>
  <c r="CE102" i="59"/>
  <c r="CD102" i="59"/>
  <c r="BN101" i="59"/>
  <c r="BJ101" i="59"/>
  <c r="BH101" i="59"/>
  <c r="BG101" i="59"/>
  <c r="BF101" i="59"/>
  <c r="BD101" i="59"/>
  <c r="CL101" i="59"/>
  <c r="CG101" i="59" s="1"/>
  <c r="CH101" i="59"/>
  <c r="CF101" i="59"/>
  <c r="CE101" i="59"/>
  <c r="CD101" i="59"/>
  <c r="BN100" i="59"/>
  <c r="BJ100" i="59"/>
  <c r="BH100" i="59"/>
  <c r="BG100" i="59"/>
  <c r="BF100" i="59"/>
  <c r="BD100" i="59"/>
  <c r="CL100" i="59"/>
  <c r="CG100" i="59" s="1"/>
  <c r="CH100" i="59"/>
  <c r="CF100" i="59"/>
  <c r="CE100" i="59"/>
  <c r="CD100" i="59"/>
  <c r="BN99" i="59"/>
  <c r="BJ99" i="59"/>
  <c r="BH99" i="59"/>
  <c r="BG99" i="59"/>
  <c r="BF99" i="59"/>
  <c r="BD99" i="59"/>
  <c r="CH99" i="59"/>
  <c r="CF99" i="59"/>
  <c r="CE99" i="59"/>
  <c r="CD99" i="59"/>
  <c r="CB99" i="59"/>
  <c r="CG99" i="59" s="1"/>
  <c r="BN98" i="59"/>
  <c r="BI98" i="59" s="1"/>
  <c r="BJ98" i="59"/>
  <c r="BH98" i="59"/>
  <c r="BG98" i="59"/>
  <c r="BF98" i="59"/>
  <c r="BD98" i="59"/>
  <c r="AK98" i="59"/>
  <c r="AJ98" i="59"/>
  <c r="AI98" i="59"/>
  <c r="AF98" i="59"/>
  <c r="AE98" i="59"/>
  <c r="AD98" i="59"/>
  <c r="AC98" i="59"/>
  <c r="CL98" i="59"/>
  <c r="CH98" i="59"/>
  <c r="CF98" i="59"/>
  <c r="CE98" i="59"/>
  <c r="CD98" i="59"/>
  <c r="CB98" i="59"/>
  <c r="BN97" i="59"/>
  <c r="BJ97" i="59"/>
  <c r="BH97" i="59"/>
  <c r="BG97" i="59"/>
  <c r="BF97" i="59"/>
  <c r="BD97" i="59"/>
  <c r="AL97" i="59"/>
  <c r="AG97" i="59"/>
  <c r="CL97" i="59"/>
  <c r="CG97" i="59" s="1"/>
  <c r="CH97" i="59"/>
  <c r="CF97" i="59"/>
  <c r="CE97" i="59"/>
  <c r="CD97" i="59"/>
  <c r="BN96" i="59"/>
  <c r="BJ96" i="59"/>
  <c r="BH96" i="59"/>
  <c r="BG96" i="59"/>
  <c r="BF96" i="59"/>
  <c r="BD96" i="59"/>
  <c r="CL96" i="59"/>
  <c r="CG96" i="59" s="1"/>
  <c r="CH96" i="59"/>
  <c r="CF96" i="59"/>
  <c r="CE96" i="59"/>
  <c r="CD96" i="59"/>
  <c r="BN95" i="59"/>
  <c r="BJ95" i="59"/>
  <c r="BH95" i="59"/>
  <c r="BG95" i="59"/>
  <c r="BF95" i="59"/>
  <c r="BD95" i="59"/>
  <c r="CL95" i="59"/>
  <c r="CG95" i="59" s="1"/>
  <c r="CH95" i="59"/>
  <c r="CF95" i="59"/>
  <c r="CE95" i="59"/>
  <c r="CD95" i="59"/>
  <c r="BN94" i="59"/>
  <c r="BJ94" i="59"/>
  <c r="BH94" i="59"/>
  <c r="BG94" i="59"/>
  <c r="BF94" i="59"/>
  <c r="BD94" i="59"/>
  <c r="CL94" i="59"/>
  <c r="CG94" i="59" s="1"/>
  <c r="CH94" i="59"/>
  <c r="CF94" i="59"/>
  <c r="CE94" i="59"/>
  <c r="CD94" i="59"/>
  <c r="BN93" i="59"/>
  <c r="BJ93" i="59"/>
  <c r="BH93" i="59"/>
  <c r="BG93" i="59"/>
  <c r="BF93" i="59"/>
  <c r="BD93" i="59"/>
  <c r="CL93" i="59"/>
  <c r="CG93" i="59" s="1"/>
  <c r="CH93" i="59"/>
  <c r="CF93" i="59"/>
  <c r="CE93" i="59"/>
  <c r="CD93" i="59"/>
  <c r="BN92" i="59"/>
  <c r="BJ92" i="59"/>
  <c r="BH92" i="59"/>
  <c r="BG92" i="59"/>
  <c r="BF92" i="59"/>
  <c r="BD92" i="59"/>
  <c r="CH92" i="59"/>
  <c r="CF92" i="59"/>
  <c r="CE92" i="59"/>
  <c r="CD92" i="59"/>
  <c r="CB92" i="59"/>
  <c r="CG92" i="59" s="1"/>
  <c r="BO91" i="59"/>
  <c r="BM91" i="59"/>
  <c r="BN91" i="59" s="1"/>
  <c r="BL91" i="59"/>
  <c r="BK91" i="59"/>
  <c r="BE91" i="59"/>
  <c r="O9" i="59" s="1"/>
  <c r="O153" i="59" s="1"/>
  <c r="BC91" i="59"/>
  <c r="BB91" i="59"/>
  <c r="L9" i="59" s="1"/>
  <c r="L153" i="59" s="1"/>
  <c r="BA91" i="59"/>
  <c r="CL91" i="59"/>
  <c r="CH91" i="59"/>
  <c r="CF91" i="59"/>
  <c r="CE91" i="59"/>
  <c r="CD91" i="59"/>
  <c r="CB91" i="59"/>
  <c r="BN90" i="59"/>
  <c r="BJ90" i="59"/>
  <c r="BH90" i="59"/>
  <c r="BG90" i="59"/>
  <c r="BF90" i="59"/>
  <c r="BD90" i="59"/>
  <c r="AK90" i="59"/>
  <c r="AJ90" i="59"/>
  <c r="AI90" i="59"/>
  <c r="AF90" i="59"/>
  <c r="AE90" i="59"/>
  <c r="AD90" i="59"/>
  <c r="AC90" i="59"/>
  <c r="CL90" i="59"/>
  <c r="CG90" i="59" s="1"/>
  <c r="CH90" i="59"/>
  <c r="CF90" i="59"/>
  <c r="CE90" i="59"/>
  <c r="CD90" i="59"/>
  <c r="BN89" i="59"/>
  <c r="BJ89" i="59"/>
  <c r="BH89" i="59"/>
  <c r="BG89" i="59"/>
  <c r="BF89" i="59"/>
  <c r="BD89" i="59"/>
  <c r="AK89" i="59"/>
  <c r="AJ89" i="59"/>
  <c r="AI89" i="59"/>
  <c r="AF89" i="59"/>
  <c r="AE89" i="59"/>
  <c r="AD89" i="59"/>
  <c r="AC89" i="59"/>
  <c r="CL89" i="59"/>
  <c r="CH89" i="59"/>
  <c r="CF89" i="59"/>
  <c r="CE89" i="59"/>
  <c r="CD89" i="59"/>
  <c r="CB89" i="59"/>
  <c r="BN88" i="59"/>
  <c r="BJ88" i="59"/>
  <c r="BH88" i="59"/>
  <c r="BG88" i="59"/>
  <c r="BF88" i="59"/>
  <c r="BD88" i="59"/>
  <c r="AK88" i="59"/>
  <c r="AJ88" i="59"/>
  <c r="AI88" i="59"/>
  <c r="AF88" i="59"/>
  <c r="AE88" i="59"/>
  <c r="AD88" i="59"/>
  <c r="AC88" i="59"/>
  <c r="CL88" i="59"/>
  <c r="CH88" i="59"/>
  <c r="CF88" i="59"/>
  <c r="CE88" i="59"/>
  <c r="CD88" i="59"/>
  <c r="CB88" i="59"/>
  <c r="BN87" i="59"/>
  <c r="BJ87" i="59"/>
  <c r="BH87" i="59"/>
  <c r="BG87" i="59"/>
  <c r="BF87" i="59"/>
  <c r="BD87" i="59"/>
  <c r="AK87" i="59"/>
  <c r="AJ87" i="59"/>
  <c r="AI87" i="59"/>
  <c r="AF87" i="59"/>
  <c r="AE87" i="59"/>
  <c r="AD87" i="59"/>
  <c r="AC87" i="59"/>
  <c r="CL87" i="59"/>
  <c r="CG87" i="59" s="1"/>
  <c r="CH87" i="59"/>
  <c r="CF87" i="59"/>
  <c r="CE87" i="59"/>
  <c r="CD87" i="59"/>
  <c r="BN86" i="59"/>
  <c r="BJ86" i="59"/>
  <c r="BH86" i="59"/>
  <c r="BG86" i="59"/>
  <c r="BF86" i="59"/>
  <c r="BD86" i="59"/>
  <c r="AK86" i="59"/>
  <c r="AJ86" i="59"/>
  <c r="AI86" i="59"/>
  <c r="AF86" i="59"/>
  <c r="AE86" i="59"/>
  <c r="AD86" i="59"/>
  <c r="AC86" i="59"/>
  <c r="CL86" i="59"/>
  <c r="CG86" i="59" s="1"/>
  <c r="CH86" i="59"/>
  <c r="CF86" i="59"/>
  <c r="CE86" i="59"/>
  <c r="CD86" i="59"/>
  <c r="BN85" i="59"/>
  <c r="BJ85" i="59"/>
  <c r="BH85" i="59"/>
  <c r="BG85" i="59"/>
  <c r="BF85" i="59"/>
  <c r="BD85" i="59"/>
  <c r="AK85" i="59"/>
  <c r="AJ85" i="59"/>
  <c r="AI85" i="59"/>
  <c r="AF85" i="59"/>
  <c r="AE85" i="59"/>
  <c r="AD85" i="59"/>
  <c r="AC85" i="59"/>
  <c r="CL84" i="59"/>
  <c r="CG84" i="59" s="1"/>
  <c r="CH84" i="59"/>
  <c r="CF84" i="59"/>
  <c r="CE84" i="59"/>
  <c r="CD84" i="59"/>
  <c r="BN84" i="59"/>
  <c r="BJ84" i="59"/>
  <c r="BH84" i="59"/>
  <c r="BG84" i="59"/>
  <c r="BF84" i="59"/>
  <c r="BD84" i="59"/>
  <c r="AK84" i="59"/>
  <c r="AJ84" i="59"/>
  <c r="AI84" i="59"/>
  <c r="AF84" i="59"/>
  <c r="AE84" i="59"/>
  <c r="AD84" i="59"/>
  <c r="AC84" i="59"/>
  <c r="CL83" i="59"/>
  <c r="CG83" i="59" s="1"/>
  <c r="CH83" i="59"/>
  <c r="CF83" i="59"/>
  <c r="CE83" i="59"/>
  <c r="CD83" i="59"/>
  <c r="BN83" i="59"/>
  <c r="BJ83" i="59"/>
  <c r="BH83" i="59"/>
  <c r="BG83" i="59"/>
  <c r="BF83" i="59"/>
  <c r="BD83" i="59"/>
  <c r="AK83" i="59"/>
  <c r="AJ83" i="59"/>
  <c r="AI83" i="59"/>
  <c r="AF83" i="59"/>
  <c r="AE83" i="59"/>
  <c r="AD83" i="59"/>
  <c r="AC83" i="59"/>
  <c r="CL82" i="59"/>
  <c r="CG82" i="59" s="1"/>
  <c r="BN82" i="59"/>
  <c r="BJ82" i="59"/>
  <c r="BH82" i="59"/>
  <c r="BG82" i="59"/>
  <c r="BF82" i="59"/>
  <c r="BD82" i="59"/>
  <c r="AK82" i="59"/>
  <c r="AJ82" i="59"/>
  <c r="AI82" i="59"/>
  <c r="AF82" i="59"/>
  <c r="AE82" i="59"/>
  <c r="AD82" i="59"/>
  <c r="AC82" i="59"/>
  <c r="CL81" i="59"/>
  <c r="CG81" i="59" s="1"/>
  <c r="BN81" i="59"/>
  <c r="BJ81" i="59"/>
  <c r="BH81" i="59"/>
  <c r="BG81" i="59"/>
  <c r="BF81" i="59"/>
  <c r="BD81" i="59"/>
  <c r="AK81" i="59"/>
  <c r="AJ81" i="59"/>
  <c r="AI81" i="59"/>
  <c r="AF81" i="59"/>
  <c r="AE81" i="59"/>
  <c r="AD81" i="59"/>
  <c r="AC81" i="59"/>
  <c r="CL80" i="59"/>
  <c r="CG80" i="59" s="1"/>
  <c r="CH80" i="59"/>
  <c r="CF80" i="59"/>
  <c r="CE80" i="59"/>
  <c r="CD80" i="59"/>
  <c r="BN80" i="59"/>
  <c r="BJ80" i="59"/>
  <c r="BH80" i="59"/>
  <c r="BG80" i="59"/>
  <c r="BF80" i="59"/>
  <c r="BD80" i="59"/>
  <c r="AK80" i="59"/>
  <c r="AJ80" i="59"/>
  <c r="AI80" i="59"/>
  <c r="AF80" i="59"/>
  <c r="AE80" i="59"/>
  <c r="AD80" i="59"/>
  <c r="AC80" i="59"/>
  <c r="CL79" i="59"/>
  <c r="CH79" i="59"/>
  <c r="CF79" i="59"/>
  <c r="CE79" i="59"/>
  <c r="CD79" i="59"/>
  <c r="CB79" i="59"/>
  <c r="BN79" i="59"/>
  <c r="BJ79" i="59"/>
  <c r="BH79" i="59"/>
  <c r="BG79" i="59"/>
  <c r="BF79" i="59"/>
  <c r="BD79" i="59"/>
  <c r="C74" i="59"/>
  <c r="BO57" i="59"/>
  <c r="BM57" i="59"/>
  <c r="BL57" i="59"/>
  <c r="BK57" i="59"/>
  <c r="BE57" i="59"/>
  <c r="BC57" i="59"/>
  <c r="N8" i="59" s="1"/>
  <c r="N152" i="59" s="1"/>
  <c r="BB57" i="59"/>
  <c r="L8" i="59" s="1"/>
  <c r="L152" i="59" s="1"/>
  <c r="BA57" i="59"/>
  <c r="BN56" i="59"/>
  <c r="BJ56" i="59"/>
  <c r="BH56" i="59"/>
  <c r="BG56" i="59"/>
  <c r="BF56" i="59"/>
  <c r="BD56" i="59"/>
  <c r="BN55" i="59"/>
  <c r="BJ55" i="59"/>
  <c r="BH55" i="59"/>
  <c r="BG55" i="59"/>
  <c r="BF55" i="59"/>
  <c r="BD55" i="59"/>
  <c r="BN54" i="59"/>
  <c r="BJ54" i="59"/>
  <c r="BH54" i="59"/>
  <c r="BG54" i="59"/>
  <c r="BF54" i="59"/>
  <c r="BD54" i="59"/>
  <c r="BN53" i="59"/>
  <c r="BJ53" i="59"/>
  <c r="BH53" i="59"/>
  <c r="BG53" i="59"/>
  <c r="BF53" i="59"/>
  <c r="BD53" i="59"/>
  <c r="CM52" i="59"/>
  <c r="CK52" i="59"/>
  <c r="CJ52" i="59"/>
  <c r="CI52" i="59"/>
  <c r="CC52" i="59"/>
  <c r="CA52" i="59"/>
  <c r="BZ52" i="59"/>
  <c r="BY52" i="59"/>
  <c r="BN52" i="59"/>
  <c r="BJ52" i="59"/>
  <c r="BH52" i="59"/>
  <c r="BG52" i="59"/>
  <c r="BF52" i="59"/>
  <c r="BD52" i="59"/>
  <c r="CL51" i="59"/>
  <c r="CH51" i="59"/>
  <c r="CF51" i="59"/>
  <c r="CE51" i="59"/>
  <c r="CD51" i="59"/>
  <c r="CB51" i="59"/>
  <c r="BN51" i="59"/>
  <c r="BI51" i="59" s="1"/>
  <c r="BJ51" i="59"/>
  <c r="BH51" i="59"/>
  <c r="BG51" i="59"/>
  <c r="BF51" i="59"/>
  <c r="CL50" i="59"/>
  <c r="CG50" i="59" s="1"/>
  <c r="CH50" i="59"/>
  <c r="CF50" i="59"/>
  <c r="CE50" i="59"/>
  <c r="CD50" i="59"/>
  <c r="BN50" i="59"/>
  <c r="BJ50" i="59"/>
  <c r="BH50" i="59"/>
  <c r="BG50" i="59"/>
  <c r="BF50" i="59"/>
  <c r="BD50" i="59"/>
  <c r="G49" i="59"/>
  <c r="CL49" i="59"/>
  <c r="CG49" i="59" s="1"/>
  <c r="CH49" i="59"/>
  <c r="CF49" i="59"/>
  <c r="CE49" i="59"/>
  <c r="CD49" i="59"/>
  <c r="BN49" i="59"/>
  <c r="BJ49" i="59"/>
  <c r="BH49" i="59"/>
  <c r="BG49" i="59"/>
  <c r="BF49" i="59"/>
  <c r="BD49" i="59"/>
  <c r="L48" i="59"/>
  <c r="O48" i="59" s="1"/>
  <c r="G48" i="59"/>
  <c r="CL48" i="59"/>
  <c r="CG48" i="59" s="1"/>
  <c r="CH48" i="59"/>
  <c r="CF48" i="59"/>
  <c r="CE48" i="59"/>
  <c r="CD48" i="59"/>
  <c r="BN48" i="59"/>
  <c r="BJ48" i="59"/>
  <c r="BH48" i="59"/>
  <c r="BG48" i="59"/>
  <c r="BF48" i="59"/>
  <c r="BD48" i="59"/>
  <c r="CL47" i="59"/>
  <c r="CH47" i="59"/>
  <c r="CF47" i="59"/>
  <c r="CE47" i="59"/>
  <c r="CD47" i="59"/>
  <c r="CB47" i="59"/>
  <c r="BN47" i="59"/>
  <c r="BJ47" i="59"/>
  <c r="BH47" i="59"/>
  <c r="BG47" i="59"/>
  <c r="BF47" i="59"/>
  <c r="BD47" i="59"/>
  <c r="CL46" i="59"/>
  <c r="CG46" i="59" s="1"/>
  <c r="CH46" i="59"/>
  <c r="CF46" i="59"/>
  <c r="CE46" i="59"/>
  <c r="CD46" i="59"/>
  <c r="BN46" i="59"/>
  <c r="BJ46" i="59"/>
  <c r="BH46" i="59"/>
  <c r="BG46" i="59"/>
  <c r="BF46" i="59"/>
  <c r="BD46" i="59"/>
  <c r="AK46" i="59"/>
  <c r="AK47" i="59" s="1"/>
  <c r="AF46" i="59"/>
  <c r="AC46" i="59"/>
  <c r="AC47" i="59" s="1"/>
  <c r="CL45" i="59"/>
  <c r="CG45" i="59" s="1"/>
  <c r="CH45" i="59"/>
  <c r="CF45" i="59"/>
  <c r="CE45" i="59"/>
  <c r="CD45" i="59"/>
  <c r="BN45" i="59"/>
  <c r="BJ45" i="59"/>
  <c r="BH45" i="59"/>
  <c r="BG45" i="59"/>
  <c r="BF45" i="59"/>
  <c r="BD45" i="59"/>
  <c r="AL45" i="59"/>
  <c r="AG45" i="59"/>
  <c r="CL44" i="59"/>
  <c r="CG44" i="59" s="1"/>
  <c r="CH44" i="59"/>
  <c r="CF44" i="59"/>
  <c r="CE44" i="59"/>
  <c r="CD44" i="59"/>
  <c r="BO44" i="59"/>
  <c r="BM44" i="59"/>
  <c r="BL44" i="59"/>
  <c r="BK44" i="59"/>
  <c r="BE44" i="59"/>
  <c r="O11" i="59" s="1"/>
  <c r="O154" i="59" s="1"/>
  <c r="BC44" i="59"/>
  <c r="N11" i="59" s="1"/>
  <c r="N154" i="59" s="1"/>
  <c r="BB44" i="59"/>
  <c r="L11" i="59" s="1"/>
  <c r="L154" i="59" s="1"/>
  <c r="BA44" i="59"/>
  <c r="AL44" i="59"/>
  <c r="AG44" i="59"/>
  <c r="CL43" i="59"/>
  <c r="CG43" i="59" s="1"/>
  <c r="CH43" i="59"/>
  <c r="CF43" i="59"/>
  <c r="CE43" i="59"/>
  <c r="CD43" i="59"/>
  <c r="BN43" i="59"/>
  <c r="BJ43" i="59"/>
  <c r="BH43" i="59"/>
  <c r="BG43" i="59"/>
  <c r="BF43" i="59"/>
  <c r="BD43" i="59"/>
  <c r="AL43" i="59"/>
  <c r="AG43" i="59"/>
  <c r="CL42" i="59"/>
  <c r="CH42" i="59"/>
  <c r="CF42" i="59"/>
  <c r="CE42" i="59"/>
  <c r="CD42" i="59"/>
  <c r="CB42" i="59"/>
  <c r="BN42" i="59"/>
  <c r="BJ42" i="59"/>
  <c r="BH42" i="59"/>
  <c r="BG42" i="59"/>
  <c r="BF42" i="59"/>
  <c r="BD42" i="59"/>
  <c r="AL42" i="59"/>
  <c r="AG42" i="59"/>
  <c r="CL41" i="59"/>
  <c r="CH41" i="59"/>
  <c r="CF41" i="59"/>
  <c r="CE41" i="59"/>
  <c r="CD41" i="59"/>
  <c r="CB41" i="59"/>
  <c r="BN41" i="59"/>
  <c r="BJ41" i="59"/>
  <c r="BH41" i="59"/>
  <c r="BG41" i="59"/>
  <c r="BF41" i="59"/>
  <c r="BD41" i="59"/>
  <c r="AL41" i="59"/>
  <c r="AG41" i="59"/>
  <c r="CL40" i="59"/>
  <c r="CG40" i="59" s="1"/>
  <c r="CH40" i="59"/>
  <c r="CF40" i="59"/>
  <c r="CE40" i="59"/>
  <c r="CD40" i="59"/>
  <c r="BN40" i="59"/>
  <c r="BJ40" i="59"/>
  <c r="BH40" i="59"/>
  <c r="BG40" i="59"/>
  <c r="BF40" i="59"/>
  <c r="BD40" i="59"/>
  <c r="AL40" i="59"/>
  <c r="AG40" i="59"/>
  <c r="CL39" i="59"/>
  <c r="CH39" i="59"/>
  <c r="CF39" i="59"/>
  <c r="CE39" i="59"/>
  <c r="CD39" i="59"/>
  <c r="CB39" i="59"/>
  <c r="BN39" i="59"/>
  <c r="BJ39" i="59"/>
  <c r="BH39" i="59"/>
  <c r="BG39" i="59"/>
  <c r="BF39" i="59"/>
  <c r="BD39" i="59"/>
  <c r="AL39" i="59"/>
  <c r="AG39" i="59"/>
  <c r="CL38" i="59"/>
  <c r="CG38" i="59" s="1"/>
  <c r="CH38" i="59"/>
  <c r="CF38" i="59"/>
  <c r="CE38" i="59"/>
  <c r="CD38" i="59"/>
  <c r="BN38" i="59"/>
  <c r="BJ38" i="59"/>
  <c r="BH38" i="59"/>
  <c r="BG38" i="59"/>
  <c r="BF38" i="59"/>
  <c r="BD38" i="59"/>
  <c r="AL38" i="59"/>
  <c r="AG38" i="59"/>
  <c r="CL37" i="59"/>
  <c r="CG37" i="59" s="1"/>
  <c r="CH37" i="59"/>
  <c r="CF37" i="59"/>
  <c r="CE37" i="59"/>
  <c r="CD37" i="59"/>
  <c r="BN37" i="59"/>
  <c r="BJ37" i="59"/>
  <c r="BH37" i="59"/>
  <c r="BG37" i="59"/>
  <c r="BF37" i="59"/>
  <c r="BD37" i="59"/>
  <c r="CL36" i="59"/>
  <c r="CG36" i="59" s="1"/>
  <c r="CH36" i="59"/>
  <c r="CF36" i="59"/>
  <c r="CE36" i="59"/>
  <c r="CD36" i="59"/>
  <c r="BN36" i="59"/>
  <c r="BJ36" i="59"/>
  <c r="BH36" i="59"/>
  <c r="BG36" i="59"/>
  <c r="BF36" i="59"/>
  <c r="BD36" i="59"/>
  <c r="CL35" i="59"/>
  <c r="CG35" i="59" s="1"/>
  <c r="CH35" i="59"/>
  <c r="CF35" i="59"/>
  <c r="CE35" i="59"/>
  <c r="CD35" i="59"/>
  <c r="BN35" i="59"/>
  <c r="BJ35" i="59"/>
  <c r="BH35" i="59"/>
  <c r="BG35" i="59"/>
  <c r="BF35" i="59"/>
  <c r="BD35" i="59"/>
  <c r="CL34" i="59"/>
  <c r="CG34" i="59" s="1"/>
  <c r="CH34" i="59"/>
  <c r="CF34" i="59"/>
  <c r="CE34" i="59"/>
  <c r="CD34" i="59"/>
  <c r="BN34" i="59"/>
  <c r="BJ34" i="59"/>
  <c r="BH34" i="59"/>
  <c r="BG34" i="59"/>
  <c r="BF34" i="59"/>
  <c r="BD34" i="59"/>
  <c r="CL33" i="59"/>
  <c r="CG33" i="59" s="1"/>
  <c r="CH33" i="59"/>
  <c r="CF33" i="59"/>
  <c r="CE33" i="59"/>
  <c r="CD33" i="59"/>
  <c r="BN33" i="59"/>
  <c r="BJ33" i="59"/>
  <c r="BH33" i="59"/>
  <c r="BG33" i="59"/>
  <c r="BF33" i="59"/>
  <c r="BD33" i="59"/>
  <c r="CL32" i="59"/>
  <c r="CH32" i="59"/>
  <c r="CF32" i="59"/>
  <c r="CE32" i="59"/>
  <c r="CD32" i="59"/>
  <c r="CB32" i="59"/>
  <c r="BN32" i="59"/>
  <c r="BJ32" i="59"/>
  <c r="BH32" i="59"/>
  <c r="BG32" i="59"/>
  <c r="BF32" i="59"/>
  <c r="BD32" i="59"/>
  <c r="CL31" i="59"/>
  <c r="CG31" i="59" s="1"/>
  <c r="CH31" i="59"/>
  <c r="CF31" i="59"/>
  <c r="CE31" i="59"/>
  <c r="CD31" i="59"/>
  <c r="BO31" i="59"/>
  <c r="BM31" i="59"/>
  <c r="BL31" i="59"/>
  <c r="BK31" i="59"/>
  <c r="BE31" i="59"/>
  <c r="BC31" i="59"/>
  <c r="N6" i="59" s="1"/>
  <c r="N155" i="59" s="1"/>
  <c r="BB31" i="59"/>
  <c r="BA31" i="59"/>
  <c r="AL31" i="59"/>
  <c r="AK31" i="59"/>
  <c r="AK32" i="59" s="1"/>
  <c r="AJ31" i="59"/>
  <c r="AJ32" i="59" s="1"/>
  <c r="AI31" i="59"/>
  <c r="AI32" i="59" s="1"/>
  <c r="AF31" i="59"/>
  <c r="AF32" i="59" s="1"/>
  <c r="AE31" i="59"/>
  <c r="AE32" i="59" s="1"/>
  <c r="AD31" i="59"/>
  <c r="AD32" i="59" s="1"/>
  <c r="AC31" i="59"/>
  <c r="AC32" i="59" s="1"/>
  <c r="CL30" i="59"/>
  <c r="CG30" i="59" s="1"/>
  <c r="CH30" i="59"/>
  <c r="CF30" i="59"/>
  <c r="CE30" i="59"/>
  <c r="CD30" i="59"/>
  <c r="BN30" i="59"/>
  <c r="BJ30" i="59"/>
  <c r="BH30" i="59"/>
  <c r="BG30" i="59"/>
  <c r="BF30" i="59"/>
  <c r="BD30" i="59"/>
  <c r="AL30" i="59"/>
  <c r="AG30" i="59"/>
  <c r="CL29" i="59"/>
  <c r="CG29" i="59" s="1"/>
  <c r="CH29" i="59"/>
  <c r="CF29" i="59"/>
  <c r="CE29" i="59"/>
  <c r="CD29" i="59"/>
  <c r="BN29" i="59"/>
  <c r="BJ29" i="59"/>
  <c r="BH29" i="59"/>
  <c r="BG29" i="59"/>
  <c r="BF29" i="59"/>
  <c r="BD29" i="59"/>
  <c r="AL29" i="59"/>
  <c r="AG29" i="59"/>
  <c r="CL28" i="59"/>
  <c r="CG28" i="59" s="1"/>
  <c r="CH28" i="59"/>
  <c r="CF28" i="59"/>
  <c r="CE28" i="59"/>
  <c r="CD28" i="59"/>
  <c r="BN28" i="59"/>
  <c r="BJ28" i="59"/>
  <c r="BH28" i="59"/>
  <c r="BG28" i="59"/>
  <c r="BF28" i="59"/>
  <c r="BD28" i="59"/>
  <c r="AL27" i="59"/>
  <c r="AG27" i="59"/>
  <c r="CL27" i="59"/>
  <c r="CG27" i="59" s="1"/>
  <c r="CH27" i="59"/>
  <c r="CF27" i="59"/>
  <c r="CE27" i="59"/>
  <c r="CD27" i="59"/>
  <c r="BN27" i="59"/>
  <c r="BJ27" i="59"/>
  <c r="BH27" i="59"/>
  <c r="BG27" i="59"/>
  <c r="BF27" i="59"/>
  <c r="BD27" i="59"/>
  <c r="AL26" i="59"/>
  <c r="AG26" i="59"/>
  <c r="CL26" i="59"/>
  <c r="CG26" i="59" s="1"/>
  <c r="CH26" i="59"/>
  <c r="CF26" i="59"/>
  <c r="CE26" i="59"/>
  <c r="CD26" i="59"/>
  <c r="BN26" i="59"/>
  <c r="BJ26" i="59"/>
  <c r="BH26" i="59"/>
  <c r="BG26" i="59"/>
  <c r="BF26" i="59"/>
  <c r="BD26" i="59"/>
  <c r="AL25" i="59"/>
  <c r="AG25" i="59"/>
  <c r="CL25" i="59"/>
  <c r="CH25" i="59"/>
  <c r="CF25" i="59"/>
  <c r="CE25" i="59"/>
  <c r="CD25" i="59"/>
  <c r="CB25" i="59"/>
  <c r="BN25" i="59"/>
  <c r="BI25" i="59" s="1"/>
  <c r="BJ25" i="59"/>
  <c r="BH25" i="59"/>
  <c r="BG25" i="59"/>
  <c r="BF25" i="59"/>
  <c r="AL24" i="59"/>
  <c r="AG24" i="59"/>
  <c r="CL24" i="59"/>
  <c r="CH24" i="59"/>
  <c r="CF24" i="59"/>
  <c r="CE24" i="59"/>
  <c r="CD24" i="59"/>
  <c r="CB24" i="59"/>
  <c r="BN24" i="59"/>
  <c r="BJ24" i="59"/>
  <c r="BH24" i="59"/>
  <c r="BG24" i="59"/>
  <c r="BF24" i="59"/>
  <c r="BD24" i="59"/>
  <c r="AL28" i="59"/>
  <c r="AG28" i="59"/>
  <c r="CL23" i="59"/>
  <c r="CH23" i="59"/>
  <c r="CF23" i="59"/>
  <c r="CE23" i="59"/>
  <c r="CD23" i="59"/>
  <c r="BN23" i="59"/>
  <c r="BJ23" i="59"/>
  <c r="BH23" i="59"/>
  <c r="BG23" i="59"/>
  <c r="BF23" i="59"/>
  <c r="BD23" i="59"/>
  <c r="AL23" i="59"/>
  <c r="AG23" i="59"/>
  <c r="CL22" i="59"/>
  <c r="CH22" i="59"/>
  <c r="CF22" i="59"/>
  <c r="CE22" i="59"/>
  <c r="CD22" i="59"/>
  <c r="CB22" i="59"/>
  <c r="BN22" i="59"/>
  <c r="BJ22" i="59"/>
  <c r="BH22" i="59"/>
  <c r="BG22" i="59"/>
  <c r="BF22" i="59"/>
  <c r="BD22" i="59"/>
  <c r="CL21" i="59"/>
  <c r="CH21" i="59"/>
  <c r="CG21" i="59"/>
  <c r="CF21" i="59"/>
  <c r="CE21" i="59"/>
  <c r="CD21" i="59"/>
  <c r="BN21" i="59"/>
  <c r="BJ21" i="59"/>
  <c r="BH21" i="59"/>
  <c r="BG21" i="59"/>
  <c r="BF21" i="59"/>
  <c r="BD21" i="59"/>
  <c r="CL20" i="59"/>
  <c r="CH20" i="59"/>
  <c r="CF20" i="59"/>
  <c r="CE20" i="59"/>
  <c r="CD20" i="59"/>
  <c r="CB20" i="59"/>
  <c r="BN20" i="59"/>
  <c r="BJ20" i="59"/>
  <c r="BH20" i="59"/>
  <c r="BG20" i="59"/>
  <c r="BF20" i="59"/>
  <c r="BD20" i="59"/>
  <c r="CL19" i="59"/>
  <c r="CH19" i="59"/>
  <c r="CG19" i="59"/>
  <c r="CF19" i="59"/>
  <c r="CE19" i="59"/>
  <c r="CD19" i="59"/>
  <c r="BN19" i="59"/>
  <c r="BJ19" i="59"/>
  <c r="BH19" i="59"/>
  <c r="BG19" i="59"/>
  <c r="BF19" i="59"/>
  <c r="BD19" i="59"/>
  <c r="CL18" i="59"/>
  <c r="CG18" i="59" s="1"/>
  <c r="CH18" i="59"/>
  <c r="CF18" i="59"/>
  <c r="CE18" i="59"/>
  <c r="CD18" i="59"/>
  <c r="BO18" i="59"/>
  <c r="BM18" i="59"/>
  <c r="BL18" i="59"/>
  <c r="BK18" i="59"/>
  <c r="BE18" i="59"/>
  <c r="O4" i="59" s="1"/>
  <c r="O150" i="59" s="1"/>
  <c r="BC18" i="59"/>
  <c r="BB18" i="59"/>
  <c r="BA18" i="59"/>
  <c r="CL17" i="59"/>
  <c r="CH17" i="59"/>
  <c r="CF17" i="59"/>
  <c r="CE17" i="59"/>
  <c r="CD17" i="59"/>
  <c r="CB17" i="59"/>
  <c r="BN17" i="59"/>
  <c r="BJ17" i="59"/>
  <c r="BH17" i="59"/>
  <c r="BG17" i="59"/>
  <c r="BF17" i="59"/>
  <c r="BD17" i="59"/>
  <c r="CL16" i="59"/>
  <c r="CG16" i="59" s="1"/>
  <c r="CH16" i="59"/>
  <c r="CF16" i="59"/>
  <c r="CE16" i="59"/>
  <c r="CD16" i="59"/>
  <c r="BN16" i="59"/>
  <c r="BJ16" i="59"/>
  <c r="BH16" i="59"/>
  <c r="BG16" i="59"/>
  <c r="BF16" i="59"/>
  <c r="BD16" i="59"/>
  <c r="CL15" i="59"/>
  <c r="CG15" i="59" s="1"/>
  <c r="CH15" i="59"/>
  <c r="CF15" i="59"/>
  <c r="CE15" i="59"/>
  <c r="CD15" i="59"/>
  <c r="BN15" i="59"/>
  <c r="BJ15" i="59"/>
  <c r="BH15" i="59"/>
  <c r="BG15" i="59"/>
  <c r="BF15" i="59"/>
  <c r="BD15" i="59"/>
  <c r="AK15" i="59"/>
  <c r="AJ15" i="59"/>
  <c r="AI15" i="59"/>
  <c r="AF15" i="59"/>
  <c r="AE15" i="59"/>
  <c r="AD15" i="59"/>
  <c r="AC15" i="59"/>
  <c r="CL14" i="59"/>
  <c r="CH14" i="59"/>
  <c r="CF14" i="59"/>
  <c r="CE14" i="59"/>
  <c r="CD14" i="59"/>
  <c r="CB14" i="59"/>
  <c r="BN14" i="59"/>
  <c r="BJ14" i="59"/>
  <c r="BH14" i="59"/>
  <c r="BG14" i="59"/>
  <c r="BF14" i="59"/>
  <c r="BD14" i="59"/>
  <c r="AK14" i="59"/>
  <c r="AJ14" i="59"/>
  <c r="AI14" i="59"/>
  <c r="AF14" i="59"/>
  <c r="AE14" i="59"/>
  <c r="AD14" i="59"/>
  <c r="AC14" i="59"/>
  <c r="B14" i="59"/>
  <c r="CL13" i="59"/>
  <c r="CG13" i="59" s="1"/>
  <c r="CH13" i="59"/>
  <c r="CF13" i="59"/>
  <c r="CE13" i="59"/>
  <c r="CD13" i="59"/>
  <c r="BN13" i="59"/>
  <c r="BJ13" i="59"/>
  <c r="BH13" i="59"/>
  <c r="BG13" i="59"/>
  <c r="BF13" i="59"/>
  <c r="BD13" i="59"/>
  <c r="AK13" i="59"/>
  <c r="AJ13" i="59"/>
  <c r="AI13" i="59"/>
  <c r="AF13" i="59"/>
  <c r="AE13" i="59"/>
  <c r="AD13" i="59"/>
  <c r="AC13" i="59"/>
  <c r="CL12" i="59"/>
  <c r="CG12" i="59" s="1"/>
  <c r="CH12" i="59"/>
  <c r="CF12" i="59"/>
  <c r="CE12" i="59"/>
  <c r="CD12" i="59"/>
  <c r="BN12" i="59"/>
  <c r="BI12" i="59" s="1"/>
  <c r="BJ12" i="59"/>
  <c r="BH12" i="59"/>
  <c r="BG12" i="59"/>
  <c r="BF12" i="59"/>
  <c r="AK12" i="59"/>
  <c r="AJ12" i="59"/>
  <c r="AI12" i="59"/>
  <c r="AF12" i="59"/>
  <c r="AE12" i="59"/>
  <c r="AD12" i="59"/>
  <c r="AC12" i="59"/>
  <c r="M12" i="59"/>
  <c r="I12" i="59"/>
  <c r="H12" i="59"/>
  <c r="G12" i="59"/>
  <c r="CL11" i="59"/>
  <c r="CH11" i="59"/>
  <c r="CF11" i="59"/>
  <c r="CE11" i="59"/>
  <c r="CD11" i="59"/>
  <c r="CB11" i="59"/>
  <c r="BN11" i="59"/>
  <c r="BJ11" i="59"/>
  <c r="BH11" i="59"/>
  <c r="BG11" i="59"/>
  <c r="BF11" i="59"/>
  <c r="BD11" i="59"/>
  <c r="AK11" i="59"/>
  <c r="AJ11" i="59"/>
  <c r="AI11" i="59"/>
  <c r="AF11" i="59"/>
  <c r="AE11" i="59"/>
  <c r="AD11" i="59"/>
  <c r="AC11" i="59"/>
  <c r="J10" i="59"/>
  <c r="K10" i="59" s="1"/>
  <c r="CL10" i="59"/>
  <c r="CG10" i="59" s="1"/>
  <c r="CH10" i="59"/>
  <c r="CF10" i="59"/>
  <c r="CE10" i="59"/>
  <c r="CD10" i="59"/>
  <c r="BN10" i="59"/>
  <c r="BJ10" i="59"/>
  <c r="BH10" i="59"/>
  <c r="BG10" i="59"/>
  <c r="BF10" i="59"/>
  <c r="BD10" i="59"/>
  <c r="AK10" i="59"/>
  <c r="AJ10" i="59"/>
  <c r="AI10" i="59"/>
  <c r="AF10" i="59"/>
  <c r="AE10" i="59"/>
  <c r="AD10" i="59"/>
  <c r="AC10" i="59"/>
  <c r="J11" i="59"/>
  <c r="K11" i="59" s="1"/>
  <c r="CL9" i="59"/>
  <c r="CH9" i="59"/>
  <c r="CF9" i="59"/>
  <c r="CE9" i="59"/>
  <c r="CD9" i="59"/>
  <c r="CB9" i="59"/>
  <c r="BN9" i="59"/>
  <c r="BI9" i="59" s="1"/>
  <c r="BJ9" i="59"/>
  <c r="BH9" i="59"/>
  <c r="BG9" i="59"/>
  <c r="BF9" i="59"/>
  <c r="AK9" i="59"/>
  <c r="AJ9" i="59"/>
  <c r="AI9" i="59"/>
  <c r="AF9" i="59"/>
  <c r="AE9" i="59"/>
  <c r="AD9" i="59"/>
  <c r="AC9" i="59"/>
  <c r="N9" i="59"/>
  <c r="N153" i="59" s="1"/>
  <c r="J9" i="59"/>
  <c r="K9" i="59" s="1"/>
  <c r="CL8" i="59"/>
  <c r="CG8" i="59" s="1"/>
  <c r="CH8" i="59"/>
  <c r="CF8" i="59"/>
  <c r="CE8" i="59"/>
  <c r="CD8" i="59"/>
  <c r="BN8" i="59"/>
  <c r="BJ8" i="59"/>
  <c r="BH8" i="59"/>
  <c r="BG8" i="59"/>
  <c r="BF8" i="59"/>
  <c r="BD8" i="59"/>
  <c r="AK8" i="59"/>
  <c r="AJ8" i="59"/>
  <c r="AI8" i="59"/>
  <c r="AF8" i="59"/>
  <c r="AE8" i="59"/>
  <c r="AD8" i="59"/>
  <c r="AC8" i="59"/>
  <c r="O8" i="59"/>
  <c r="O152" i="59" s="1"/>
  <c r="J8" i="59"/>
  <c r="K8" i="59" s="1"/>
  <c r="CL7" i="59"/>
  <c r="CH7" i="59"/>
  <c r="CF7" i="59"/>
  <c r="CE7" i="59"/>
  <c r="CD7" i="59"/>
  <c r="CB7" i="59"/>
  <c r="BN7" i="59"/>
  <c r="BJ7" i="59"/>
  <c r="BH7" i="59"/>
  <c r="BG7" i="59"/>
  <c r="BF7" i="59"/>
  <c r="BD7" i="59"/>
  <c r="N7" i="59"/>
  <c r="N157" i="59" s="1"/>
  <c r="L7" i="59"/>
  <c r="L157" i="59" s="1"/>
  <c r="J7" i="59"/>
  <c r="K7" i="59" s="1"/>
  <c r="CL6" i="59"/>
  <c r="CG6" i="59" s="1"/>
  <c r="CH6" i="59"/>
  <c r="CF6" i="59"/>
  <c r="CE6" i="59"/>
  <c r="CD6" i="59"/>
  <c r="BN6" i="59"/>
  <c r="BJ6" i="59"/>
  <c r="BH6" i="59"/>
  <c r="BG6" i="59"/>
  <c r="BF6" i="59"/>
  <c r="BD6" i="59"/>
  <c r="L5" i="59"/>
  <c r="L151" i="59" s="1"/>
  <c r="J5" i="59"/>
  <c r="K5" i="59" s="1"/>
  <c r="O6" i="59"/>
  <c r="O155" i="59" s="1"/>
  <c r="L6" i="59"/>
  <c r="L155" i="59" s="1"/>
  <c r="J6" i="59"/>
  <c r="K6" i="59" s="1"/>
  <c r="L4" i="59"/>
  <c r="J4" i="59"/>
  <c r="K4" i="59" s="1"/>
  <c r="P3" i="59"/>
  <c r="CC106" i="58"/>
  <c r="L197" i="58"/>
  <c r="L196" i="58"/>
  <c r="L195" i="58"/>
  <c r="CB97" i="58"/>
  <c r="CH91" i="58"/>
  <c r="CF91" i="58"/>
  <c r="CE91" i="58"/>
  <c r="CD91" i="58"/>
  <c r="CB91" i="58"/>
  <c r="CG91" i="58" s="1"/>
  <c r="CH98" i="58"/>
  <c r="CF98" i="58"/>
  <c r="CE98" i="58"/>
  <c r="CD98" i="58"/>
  <c r="CB98" i="58"/>
  <c r="CG98" i="58" s="1"/>
  <c r="M157" i="58"/>
  <c r="I157" i="58"/>
  <c r="H157" i="58"/>
  <c r="G157" i="58"/>
  <c r="M156" i="58"/>
  <c r="I156" i="58"/>
  <c r="H156" i="58"/>
  <c r="G156" i="58"/>
  <c r="M155" i="58"/>
  <c r="I155" i="58"/>
  <c r="H155" i="58"/>
  <c r="G155" i="58"/>
  <c r="M154" i="58"/>
  <c r="I154" i="58"/>
  <c r="H154" i="58"/>
  <c r="G154" i="58"/>
  <c r="M153" i="58"/>
  <c r="I153" i="58"/>
  <c r="H153" i="58"/>
  <c r="G153" i="58"/>
  <c r="M152" i="58"/>
  <c r="I152" i="58"/>
  <c r="H152" i="58"/>
  <c r="G152" i="58"/>
  <c r="M151" i="58"/>
  <c r="I151" i="58"/>
  <c r="H151" i="58"/>
  <c r="G151" i="58"/>
  <c r="M150" i="58"/>
  <c r="I150" i="58"/>
  <c r="H150" i="58"/>
  <c r="G150" i="58"/>
  <c r="C148" i="58"/>
  <c r="C175" i="58" s="1"/>
  <c r="BO130" i="58"/>
  <c r="BM130" i="58"/>
  <c r="BL130" i="58"/>
  <c r="BK130" i="58"/>
  <c r="BE130" i="58"/>
  <c r="O11" i="58" s="1"/>
  <c r="O156" i="58" s="1"/>
  <c r="BC130" i="58"/>
  <c r="N11" i="58" s="1"/>
  <c r="N156" i="58" s="1"/>
  <c r="BB130" i="58"/>
  <c r="BA130" i="58"/>
  <c r="BN129" i="58"/>
  <c r="BI129" i="58" s="1"/>
  <c r="BJ129" i="58"/>
  <c r="BH129" i="58"/>
  <c r="BG129" i="58"/>
  <c r="BF129" i="58"/>
  <c r="BN128" i="58"/>
  <c r="BJ128" i="58"/>
  <c r="BH128" i="58"/>
  <c r="BG128" i="58"/>
  <c r="BF128" i="58"/>
  <c r="BD128" i="58"/>
  <c r="BN127" i="58"/>
  <c r="BJ127" i="58"/>
  <c r="BH127" i="58"/>
  <c r="BG127" i="58"/>
  <c r="BF127" i="58"/>
  <c r="BD127" i="58"/>
  <c r="BN126" i="58"/>
  <c r="BJ126" i="58"/>
  <c r="BH126" i="58"/>
  <c r="BG126" i="58"/>
  <c r="BF126" i="58"/>
  <c r="BD126" i="58"/>
  <c r="BN125" i="58"/>
  <c r="BJ125" i="58"/>
  <c r="BH125" i="58"/>
  <c r="BG125" i="58"/>
  <c r="BF125" i="58"/>
  <c r="BD125" i="58"/>
  <c r="AK125" i="58"/>
  <c r="AK46" i="58" s="1"/>
  <c r="AK47" i="58" s="1"/>
  <c r="AJ125" i="58"/>
  <c r="AJ46" i="58" s="1"/>
  <c r="AJ47" i="58" s="1"/>
  <c r="AI125" i="58"/>
  <c r="AI46" i="58" s="1"/>
  <c r="AI47" i="58" s="1"/>
  <c r="AF125" i="58"/>
  <c r="AF46" i="58" s="1"/>
  <c r="AF47" i="58" s="1"/>
  <c r="AE125" i="58"/>
  <c r="AE46" i="58" s="1"/>
  <c r="AE47" i="58" s="1"/>
  <c r="AD125" i="58"/>
  <c r="AC125" i="58"/>
  <c r="AC46" i="58" s="1"/>
  <c r="AC47" i="58" s="1"/>
  <c r="BN124" i="58"/>
  <c r="BJ124" i="58"/>
  <c r="BH124" i="58"/>
  <c r="BG124" i="58"/>
  <c r="BF124" i="58"/>
  <c r="BD124" i="58"/>
  <c r="AL124" i="58"/>
  <c r="AG124" i="58"/>
  <c r="BN123" i="58"/>
  <c r="BJ123" i="58"/>
  <c r="BH123" i="58"/>
  <c r="BG123" i="58"/>
  <c r="BF123" i="58"/>
  <c r="BD123" i="58"/>
  <c r="AL123" i="58"/>
  <c r="AG123" i="58"/>
  <c r="BN122" i="58"/>
  <c r="BJ122" i="58"/>
  <c r="BH122" i="58"/>
  <c r="BG122" i="58"/>
  <c r="BF122" i="58"/>
  <c r="BD122" i="58"/>
  <c r="AL122" i="58"/>
  <c r="AG122" i="58"/>
  <c r="BN121" i="58"/>
  <c r="BJ121" i="58"/>
  <c r="BH121" i="58"/>
  <c r="BG121" i="58"/>
  <c r="BF121" i="58"/>
  <c r="BD121" i="58"/>
  <c r="AL121" i="58"/>
  <c r="AG121" i="58"/>
  <c r="BN120" i="58"/>
  <c r="BJ120" i="58"/>
  <c r="BH120" i="58"/>
  <c r="BG120" i="58"/>
  <c r="BF120" i="58"/>
  <c r="BD120" i="58"/>
  <c r="AL120" i="58"/>
  <c r="AG120" i="58"/>
  <c r="BN119" i="58"/>
  <c r="BJ119" i="58"/>
  <c r="BH119" i="58"/>
  <c r="BG119" i="58"/>
  <c r="BF119" i="58"/>
  <c r="BD119" i="58"/>
  <c r="AL119" i="58"/>
  <c r="AG119" i="58"/>
  <c r="BN118" i="58"/>
  <c r="BJ118" i="58"/>
  <c r="BH118" i="58"/>
  <c r="BG118" i="58"/>
  <c r="BF118" i="58"/>
  <c r="BD118" i="58"/>
  <c r="AL118" i="58"/>
  <c r="AG118" i="58"/>
  <c r="BO117" i="58"/>
  <c r="BM117" i="58"/>
  <c r="BL117" i="58"/>
  <c r="BK117" i="58"/>
  <c r="BE117" i="58"/>
  <c r="O7" i="58" s="1"/>
  <c r="O157" i="58" s="1"/>
  <c r="BC117" i="58"/>
  <c r="N7" i="58" s="1"/>
  <c r="N157" i="58" s="1"/>
  <c r="BB117" i="58"/>
  <c r="L7" i="58" s="1"/>
  <c r="L157" i="58" s="1"/>
  <c r="BA117" i="58"/>
  <c r="AL117" i="58"/>
  <c r="AG117" i="58"/>
  <c r="BN116" i="58"/>
  <c r="BJ116" i="58"/>
  <c r="BH116" i="58"/>
  <c r="BG116" i="58"/>
  <c r="BF116" i="58"/>
  <c r="BD116" i="58"/>
  <c r="AL116" i="58"/>
  <c r="AG116" i="58"/>
  <c r="BN115" i="58"/>
  <c r="BJ115" i="58"/>
  <c r="BH115" i="58"/>
  <c r="BG115" i="58"/>
  <c r="BF115" i="58"/>
  <c r="BD115" i="58"/>
  <c r="AL115" i="58"/>
  <c r="AG115" i="58"/>
  <c r="BN114" i="58"/>
  <c r="BJ114" i="58"/>
  <c r="BH114" i="58"/>
  <c r="BG114" i="58"/>
  <c r="BF114" i="58"/>
  <c r="BD114" i="58"/>
  <c r="AL114" i="58"/>
  <c r="AG114" i="58"/>
  <c r="BN113" i="58"/>
  <c r="BI113" i="58" s="1"/>
  <c r="BJ113" i="58"/>
  <c r="BH113" i="58"/>
  <c r="BG113" i="58"/>
  <c r="BF113" i="58"/>
  <c r="BN112" i="58"/>
  <c r="BJ112" i="58"/>
  <c r="BH112" i="58"/>
  <c r="BG112" i="58"/>
  <c r="BF112" i="58"/>
  <c r="BD112" i="58"/>
  <c r="BN111" i="58"/>
  <c r="BJ111" i="58"/>
  <c r="BH111" i="58"/>
  <c r="BG111" i="58"/>
  <c r="BF111" i="58"/>
  <c r="BD111" i="58"/>
  <c r="BN110" i="58"/>
  <c r="BJ110" i="58"/>
  <c r="BH110" i="58"/>
  <c r="BG110" i="58"/>
  <c r="BF110" i="58"/>
  <c r="BD110" i="58"/>
  <c r="BN109" i="58"/>
  <c r="BJ109" i="58"/>
  <c r="BH109" i="58"/>
  <c r="BG109" i="58"/>
  <c r="BF109" i="58"/>
  <c r="BD109" i="58"/>
  <c r="BN108" i="58"/>
  <c r="BJ108" i="58"/>
  <c r="BH108" i="58"/>
  <c r="BG108" i="58"/>
  <c r="BF108" i="58"/>
  <c r="BD108" i="58"/>
  <c r="BN107" i="58"/>
  <c r="BJ107" i="58"/>
  <c r="BH107" i="58"/>
  <c r="BG107" i="58"/>
  <c r="BF107" i="58"/>
  <c r="BD107" i="58"/>
  <c r="CM108" i="58"/>
  <c r="CK108" i="58"/>
  <c r="CJ108" i="58"/>
  <c r="CI108" i="58"/>
  <c r="CC108" i="58"/>
  <c r="CA108" i="58"/>
  <c r="BZ108" i="58"/>
  <c r="BY108" i="58"/>
  <c r="BN106" i="58"/>
  <c r="BJ106" i="58"/>
  <c r="BH106" i="58"/>
  <c r="BG106" i="58"/>
  <c r="BF106" i="58"/>
  <c r="BD106" i="58"/>
  <c r="BN105" i="58"/>
  <c r="BJ105" i="58"/>
  <c r="BH105" i="58"/>
  <c r="BG105" i="58"/>
  <c r="BF105" i="58"/>
  <c r="BD105" i="58"/>
  <c r="BO104" i="58"/>
  <c r="BM104" i="58"/>
  <c r="BL104" i="58"/>
  <c r="BK104" i="58"/>
  <c r="BE104" i="58"/>
  <c r="O6" i="58" s="1"/>
  <c r="O151" i="58" s="1"/>
  <c r="BC104" i="58"/>
  <c r="N6" i="58" s="1"/>
  <c r="N151" i="58" s="1"/>
  <c r="BB104" i="58"/>
  <c r="L6" i="58" s="1"/>
  <c r="L151" i="58" s="1"/>
  <c r="BA104" i="58"/>
  <c r="CM105" i="58"/>
  <c r="CK105" i="58"/>
  <c r="CJ105" i="58"/>
  <c r="CI105" i="58"/>
  <c r="CC105" i="58"/>
  <c r="CA105" i="58"/>
  <c r="BZ105" i="58"/>
  <c r="BY105" i="58"/>
  <c r="BN103" i="58"/>
  <c r="BJ103" i="58"/>
  <c r="BH103" i="58"/>
  <c r="BG103" i="58"/>
  <c r="BF103" i="58"/>
  <c r="BD103" i="58"/>
  <c r="CL104" i="58"/>
  <c r="CG104" i="58" s="1"/>
  <c r="CH104" i="58"/>
  <c r="CF104" i="58"/>
  <c r="CE104" i="58"/>
  <c r="CD104" i="58"/>
  <c r="BN102" i="58"/>
  <c r="BJ102" i="58"/>
  <c r="BH102" i="58"/>
  <c r="BG102" i="58"/>
  <c r="BF102" i="58"/>
  <c r="BD102" i="58"/>
  <c r="CH103" i="58"/>
  <c r="CF103" i="58"/>
  <c r="CE103" i="58"/>
  <c r="CD103" i="58"/>
  <c r="CB103" i="58"/>
  <c r="CG103" i="58" s="1"/>
  <c r="BN101" i="58"/>
  <c r="BJ101" i="58"/>
  <c r="BH101" i="58"/>
  <c r="BG101" i="58"/>
  <c r="BF101" i="58"/>
  <c r="BD101" i="58"/>
  <c r="CL102" i="58"/>
  <c r="CG102" i="58" s="1"/>
  <c r="CH102" i="58"/>
  <c r="CF102" i="58"/>
  <c r="CE102" i="58"/>
  <c r="CD102" i="58"/>
  <c r="BN100" i="58"/>
  <c r="BJ100" i="58"/>
  <c r="BH100" i="58"/>
  <c r="BG100" i="58"/>
  <c r="BF100" i="58"/>
  <c r="BD100" i="58"/>
  <c r="CL101" i="58"/>
  <c r="CG101" i="58" s="1"/>
  <c r="CH101" i="58"/>
  <c r="CF101" i="58"/>
  <c r="CE101" i="58"/>
  <c r="CD101" i="58"/>
  <c r="BN99" i="58"/>
  <c r="BJ99" i="58"/>
  <c r="BH99" i="58"/>
  <c r="BG99" i="58"/>
  <c r="BF99" i="58"/>
  <c r="BD99" i="58"/>
  <c r="CL100" i="58"/>
  <c r="CG100" i="58" s="1"/>
  <c r="CH100" i="58"/>
  <c r="CF100" i="58"/>
  <c r="CE100" i="58"/>
  <c r="CD100" i="58"/>
  <c r="BN98" i="58"/>
  <c r="BJ98" i="58"/>
  <c r="BH98" i="58"/>
  <c r="BG98" i="58"/>
  <c r="BF98" i="58"/>
  <c r="BD98" i="58"/>
  <c r="AK98" i="58"/>
  <c r="AJ98" i="58"/>
  <c r="AI98" i="58"/>
  <c r="AF98" i="58"/>
  <c r="AE98" i="58"/>
  <c r="AD98" i="58"/>
  <c r="AC98" i="58"/>
  <c r="CL99" i="58"/>
  <c r="CG99" i="58" s="1"/>
  <c r="CH99" i="58"/>
  <c r="CF99" i="58"/>
  <c r="CE99" i="58"/>
  <c r="CD99" i="58"/>
  <c r="BN97" i="58"/>
  <c r="BJ97" i="58"/>
  <c r="BH97" i="58"/>
  <c r="BG97" i="58"/>
  <c r="BF97" i="58"/>
  <c r="BD97" i="58"/>
  <c r="AL97" i="58"/>
  <c r="AL31" i="58" s="1"/>
  <c r="AG97" i="58"/>
  <c r="CL97" i="58"/>
  <c r="CG97" i="58" s="1"/>
  <c r="CH97" i="58"/>
  <c r="CF97" i="58"/>
  <c r="CE97" i="58"/>
  <c r="CD97" i="58"/>
  <c r="BN96" i="58"/>
  <c r="BJ96" i="58"/>
  <c r="BH96" i="58"/>
  <c r="BG96" i="58"/>
  <c r="BF96" i="58"/>
  <c r="BD96" i="58"/>
  <c r="CL96" i="58"/>
  <c r="CG96" i="58" s="1"/>
  <c r="CH96" i="58"/>
  <c r="CF96" i="58"/>
  <c r="CE96" i="58"/>
  <c r="CD96" i="58"/>
  <c r="BN95" i="58"/>
  <c r="BJ95" i="58"/>
  <c r="BH95" i="58"/>
  <c r="BG95" i="58"/>
  <c r="BF95" i="58"/>
  <c r="BD95" i="58"/>
  <c r="CL95" i="58"/>
  <c r="CG95" i="58" s="1"/>
  <c r="CH95" i="58"/>
  <c r="CF95" i="58"/>
  <c r="CE95" i="58"/>
  <c r="CD95" i="58"/>
  <c r="BN94" i="58"/>
  <c r="BJ94" i="58"/>
  <c r="BH94" i="58"/>
  <c r="BG94" i="58"/>
  <c r="BF94" i="58"/>
  <c r="BD94" i="58"/>
  <c r="CL94" i="58"/>
  <c r="CG94" i="58" s="1"/>
  <c r="CH94" i="58"/>
  <c r="CF94" i="58"/>
  <c r="CE94" i="58"/>
  <c r="CD94" i="58"/>
  <c r="BN93" i="58"/>
  <c r="BJ93" i="58"/>
  <c r="BH93" i="58"/>
  <c r="BG93" i="58"/>
  <c r="BF93" i="58"/>
  <c r="BD93" i="58"/>
  <c r="CL93" i="58"/>
  <c r="CG93" i="58" s="1"/>
  <c r="CH93" i="58"/>
  <c r="CF93" i="58"/>
  <c r="CE93" i="58"/>
  <c r="CD93" i="58"/>
  <c r="BN92" i="58"/>
  <c r="BJ92" i="58"/>
  <c r="BH92" i="58"/>
  <c r="BG92" i="58"/>
  <c r="BF92" i="58"/>
  <c r="BD92" i="58"/>
  <c r="CL92" i="58"/>
  <c r="CG92" i="58" s="1"/>
  <c r="CH92" i="58"/>
  <c r="CF92" i="58"/>
  <c r="CE92" i="58"/>
  <c r="CD92" i="58"/>
  <c r="BO91" i="58"/>
  <c r="BM91" i="58"/>
  <c r="BL91" i="58"/>
  <c r="BK91" i="58"/>
  <c r="BE91" i="58"/>
  <c r="O9" i="58" s="1"/>
  <c r="O153" i="58" s="1"/>
  <c r="BC91" i="58"/>
  <c r="N9" i="58" s="1"/>
  <c r="N153" i="58" s="1"/>
  <c r="BB91" i="58"/>
  <c r="L9" i="58" s="1"/>
  <c r="L153" i="58" s="1"/>
  <c r="BA91" i="58"/>
  <c r="CL90" i="58"/>
  <c r="CH90" i="58"/>
  <c r="CF90" i="58"/>
  <c r="CE90" i="58"/>
  <c r="CD90" i="58"/>
  <c r="CB90" i="58"/>
  <c r="BN90" i="58"/>
  <c r="BJ90" i="58"/>
  <c r="BH90" i="58"/>
  <c r="BG90" i="58"/>
  <c r="BF90" i="58"/>
  <c r="BD90" i="58"/>
  <c r="AK90" i="58"/>
  <c r="AJ90" i="58"/>
  <c r="AI90" i="58"/>
  <c r="AF90" i="58"/>
  <c r="AE90" i="58"/>
  <c r="AD90" i="58"/>
  <c r="AC90" i="58"/>
  <c r="CL89" i="58"/>
  <c r="CG89" i="58" s="1"/>
  <c r="CH89" i="58"/>
  <c r="CF89" i="58"/>
  <c r="CE89" i="58"/>
  <c r="CD89" i="58"/>
  <c r="BN89" i="58"/>
  <c r="BJ89" i="58"/>
  <c r="BH89" i="58"/>
  <c r="BG89" i="58"/>
  <c r="BF89" i="58"/>
  <c r="BD89" i="58"/>
  <c r="AK89" i="58"/>
  <c r="AJ89" i="58"/>
  <c r="AI89" i="58"/>
  <c r="AF89" i="58"/>
  <c r="AE89" i="58"/>
  <c r="AD89" i="58"/>
  <c r="AC89" i="58"/>
  <c r="CL88" i="58"/>
  <c r="CH88" i="58"/>
  <c r="CF88" i="58"/>
  <c r="CE88" i="58"/>
  <c r="CD88" i="58"/>
  <c r="CB88" i="58"/>
  <c r="BN88" i="58"/>
  <c r="BJ88" i="58"/>
  <c r="BH88" i="58"/>
  <c r="BG88" i="58"/>
  <c r="BF88" i="58"/>
  <c r="BD88" i="58"/>
  <c r="AK88" i="58"/>
  <c r="AJ88" i="58"/>
  <c r="AI88" i="58"/>
  <c r="AF88" i="58"/>
  <c r="AE88" i="58"/>
  <c r="AD88" i="58"/>
  <c r="AC88" i="58"/>
  <c r="CL87" i="58"/>
  <c r="CH87" i="58"/>
  <c r="CF87" i="58"/>
  <c r="CE87" i="58"/>
  <c r="CD87" i="58"/>
  <c r="CB87" i="58"/>
  <c r="BN87" i="58"/>
  <c r="BJ87" i="58"/>
  <c r="BH87" i="58"/>
  <c r="BG87" i="58"/>
  <c r="BF87" i="58"/>
  <c r="BD87" i="58"/>
  <c r="AK87" i="58"/>
  <c r="AJ87" i="58"/>
  <c r="AI87" i="58"/>
  <c r="AF87" i="58"/>
  <c r="AE87" i="58"/>
  <c r="AD87" i="58"/>
  <c r="AC87" i="58"/>
  <c r="CL86" i="58"/>
  <c r="CG86" i="58" s="1"/>
  <c r="CH86" i="58"/>
  <c r="CF86" i="58"/>
  <c r="CE86" i="58"/>
  <c r="CD86" i="58"/>
  <c r="BN86" i="58"/>
  <c r="BJ86" i="58"/>
  <c r="BH86" i="58"/>
  <c r="BG86" i="58"/>
  <c r="BF86" i="58"/>
  <c r="BD86" i="58"/>
  <c r="AK86" i="58"/>
  <c r="AJ86" i="58"/>
  <c r="AI86" i="58"/>
  <c r="AF86" i="58"/>
  <c r="AE86" i="58"/>
  <c r="AD86" i="58"/>
  <c r="AC86" i="58"/>
  <c r="CL85" i="58"/>
  <c r="CG85" i="58" s="1"/>
  <c r="CH85" i="58"/>
  <c r="CF85" i="58"/>
  <c r="CE85" i="58"/>
  <c r="CD85" i="58"/>
  <c r="BN85" i="58"/>
  <c r="BJ85" i="58"/>
  <c r="BH85" i="58"/>
  <c r="BG85" i="58"/>
  <c r="BF85" i="58"/>
  <c r="BD85" i="58"/>
  <c r="AK85" i="58"/>
  <c r="AJ85" i="58"/>
  <c r="AI85" i="58"/>
  <c r="AF85" i="58"/>
  <c r="AE85" i="58"/>
  <c r="AD85" i="58"/>
  <c r="AC85" i="58"/>
  <c r="CL84" i="58"/>
  <c r="CG84" i="58" s="1"/>
  <c r="CH84" i="58"/>
  <c r="CF84" i="58"/>
  <c r="CE84" i="58"/>
  <c r="CD84" i="58"/>
  <c r="BN84" i="58"/>
  <c r="BJ84" i="58"/>
  <c r="BH84" i="58"/>
  <c r="BG84" i="58"/>
  <c r="BF84" i="58"/>
  <c r="BD84" i="58"/>
  <c r="AK84" i="58"/>
  <c r="AJ84" i="58"/>
  <c r="AI84" i="58"/>
  <c r="AF84" i="58"/>
  <c r="AE84" i="58"/>
  <c r="AD84" i="58"/>
  <c r="AC84" i="58"/>
  <c r="CL83" i="58"/>
  <c r="CG83" i="58" s="1"/>
  <c r="CH83" i="58"/>
  <c r="CF83" i="58"/>
  <c r="CE83" i="58"/>
  <c r="CD83" i="58"/>
  <c r="BN83" i="58"/>
  <c r="BJ83" i="58"/>
  <c r="BH83" i="58"/>
  <c r="BG83" i="58"/>
  <c r="BF83" i="58"/>
  <c r="BD83" i="58"/>
  <c r="AK83" i="58"/>
  <c r="AJ83" i="58"/>
  <c r="AI83" i="58"/>
  <c r="AF83" i="58"/>
  <c r="AE83" i="58"/>
  <c r="AD83" i="58"/>
  <c r="AC83" i="58"/>
  <c r="CL82" i="58"/>
  <c r="CG82" i="58" s="1"/>
  <c r="CH82" i="58"/>
  <c r="CF82" i="58"/>
  <c r="CE82" i="58"/>
  <c r="CD82" i="58"/>
  <c r="BN82" i="58"/>
  <c r="BJ82" i="58"/>
  <c r="BH82" i="58"/>
  <c r="BG82" i="58"/>
  <c r="BF82" i="58"/>
  <c r="BD82" i="58"/>
  <c r="AK82" i="58"/>
  <c r="AJ82" i="58"/>
  <c r="AI82" i="58"/>
  <c r="AF82" i="58"/>
  <c r="AE82" i="58"/>
  <c r="AD82" i="58"/>
  <c r="AC82" i="58"/>
  <c r="CL81" i="58"/>
  <c r="CG81" i="58" s="1"/>
  <c r="CH81" i="58"/>
  <c r="CF81" i="58"/>
  <c r="CE81" i="58"/>
  <c r="CD81" i="58"/>
  <c r="BN81" i="58"/>
  <c r="BJ81" i="58"/>
  <c r="BH81" i="58"/>
  <c r="BG81" i="58"/>
  <c r="BF81" i="58"/>
  <c r="BD81" i="58"/>
  <c r="AK81" i="58"/>
  <c r="AJ81" i="58"/>
  <c r="AI81" i="58"/>
  <c r="AF81" i="58"/>
  <c r="AE81" i="58"/>
  <c r="AD81" i="58"/>
  <c r="AC81" i="58"/>
  <c r="CL80" i="58"/>
  <c r="CG80" i="58" s="1"/>
  <c r="CH80" i="58"/>
  <c r="CF80" i="58"/>
  <c r="CE80" i="58"/>
  <c r="CD80" i="58"/>
  <c r="BN80" i="58"/>
  <c r="BJ80" i="58"/>
  <c r="BH80" i="58"/>
  <c r="BG80" i="58"/>
  <c r="BF80" i="58"/>
  <c r="BD80" i="58"/>
  <c r="AK80" i="58"/>
  <c r="AJ80" i="58"/>
  <c r="AI80" i="58"/>
  <c r="AF80" i="58"/>
  <c r="AE80" i="58"/>
  <c r="AD80" i="58"/>
  <c r="AC80" i="58"/>
  <c r="CL79" i="58"/>
  <c r="CH79" i="58"/>
  <c r="CF79" i="58"/>
  <c r="CE79" i="58"/>
  <c r="CD79" i="58"/>
  <c r="CB79" i="58"/>
  <c r="BN79" i="58"/>
  <c r="BJ79" i="58"/>
  <c r="BH79" i="58"/>
  <c r="BG79" i="58"/>
  <c r="BF79" i="58"/>
  <c r="BD79" i="58"/>
  <c r="C74" i="58"/>
  <c r="BO57" i="58"/>
  <c r="BM57" i="58"/>
  <c r="BL57" i="58"/>
  <c r="BK57" i="58"/>
  <c r="BE57" i="58"/>
  <c r="O8" i="58" s="1"/>
  <c r="O152" i="58" s="1"/>
  <c r="BC57" i="58"/>
  <c r="N8" i="58" s="1"/>
  <c r="N152" i="58" s="1"/>
  <c r="BB57" i="58"/>
  <c r="L8" i="58" s="1"/>
  <c r="L152" i="58" s="1"/>
  <c r="BA57" i="58"/>
  <c r="BN56" i="58"/>
  <c r="BJ56" i="58"/>
  <c r="BH56" i="58"/>
  <c r="BG56" i="58"/>
  <c r="BF56" i="58"/>
  <c r="BD56" i="58"/>
  <c r="BN55" i="58"/>
  <c r="BJ55" i="58"/>
  <c r="BH55" i="58"/>
  <c r="BG55" i="58"/>
  <c r="BF55" i="58"/>
  <c r="BD55" i="58"/>
  <c r="BN54" i="58"/>
  <c r="BJ54" i="58"/>
  <c r="BH54" i="58"/>
  <c r="BG54" i="58"/>
  <c r="BF54" i="58"/>
  <c r="BD54" i="58"/>
  <c r="BN53" i="58"/>
  <c r="BJ53" i="58"/>
  <c r="BH53" i="58"/>
  <c r="BG53" i="58"/>
  <c r="BF53" i="58"/>
  <c r="BD53" i="58"/>
  <c r="CM52" i="58"/>
  <c r="CK52" i="58"/>
  <c r="CJ52" i="58"/>
  <c r="CI52" i="58"/>
  <c r="CC52" i="58"/>
  <c r="CA52" i="58"/>
  <c r="BZ52" i="58"/>
  <c r="BY52" i="58"/>
  <c r="BN52" i="58"/>
  <c r="BJ52" i="58"/>
  <c r="BH52" i="58"/>
  <c r="BG52" i="58"/>
  <c r="BF52" i="58"/>
  <c r="BD52" i="58"/>
  <c r="CL51" i="58"/>
  <c r="CH51" i="58"/>
  <c r="CF51" i="58"/>
  <c r="CE51" i="58"/>
  <c r="CD51" i="58"/>
  <c r="CB51" i="58"/>
  <c r="BN51" i="58"/>
  <c r="BI51" i="58" s="1"/>
  <c r="BJ51" i="58"/>
  <c r="BH51" i="58"/>
  <c r="BG51" i="58"/>
  <c r="BF51" i="58"/>
  <c r="CL50" i="58"/>
  <c r="CG50" i="58" s="1"/>
  <c r="CH50" i="58"/>
  <c r="CF50" i="58"/>
  <c r="CE50" i="58"/>
  <c r="CD50" i="58"/>
  <c r="BN50" i="58"/>
  <c r="BJ50" i="58"/>
  <c r="BH50" i="58"/>
  <c r="BG50" i="58"/>
  <c r="BF50" i="58"/>
  <c r="BD50" i="58"/>
  <c r="CL49" i="58"/>
  <c r="CG49" i="58" s="1"/>
  <c r="CH49" i="58"/>
  <c r="CF49" i="58"/>
  <c r="CE49" i="58"/>
  <c r="CD49" i="58"/>
  <c r="BN49" i="58"/>
  <c r="BJ49" i="58"/>
  <c r="BH49" i="58"/>
  <c r="BG49" i="58"/>
  <c r="BF49" i="58"/>
  <c r="BD49" i="58"/>
  <c r="CL48" i="58"/>
  <c r="CG48" i="58" s="1"/>
  <c r="CH48" i="58"/>
  <c r="CF48" i="58"/>
  <c r="CE48" i="58"/>
  <c r="CD48" i="58"/>
  <c r="BN48" i="58"/>
  <c r="BJ48" i="58"/>
  <c r="BH48" i="58"/>
  <c r="BG48" i="58"/>
  <c r="BF48" i="58"/>
  <c r="BD48" i="58"/>
  <c r="G50" i="58"/>
  <c r="CL47" i="58"/>
  <c r="CH47" i="58"/>
  <c r="CF47" i="58"/>
  <c r="CE47" i="58"/>
  <c r="CD47" i="58"/>
  <c r="CB47" i="58"/>
  <c r="BN47" i="58"/>
  <c r="BJ47" i="58"/>
  <c r="BH47" i="58"/>
  <c r="BG47" i="58"/>
  <c r="BF47" i="58"/>
  <c r="BD47" i="58"/>
  <c r="L49" i="58"/>
  <c r="O49" i="58" s="1"/>
  <c r="G49" i="58"/>
  <c r="CL46" i="58"/>
  <c r="CG46" i="58" s="1"/>
  <c r="CH46" i="58"/>
  <c r="CF46" i="58"/>
  <c r="CE46" i="58"/>
  <c r="CD46" i="58"/>
  <c r="BN46" i="58"/>
  <c r="BJ46" i="58"/>
  <c r="BH46" i="58"/>
  <c r="BG46" i="58"/>
  <c r="BF46" i="58"/>
  <c r="BD46" i="58"/>
  <c r="CL45" i="58"/>
  <c r="CG45" i="58" s="1"/>
  <c r="CH45" i="58"/>
  <c r="CF45" i="58"/>
  <c r="CE45" i="58"/>
  <c r="CD45" i="58"/>
  <c r="BN45" i="58"/>
  <c r="BJ45" i="58"/>
  <c r="BH45" i="58"/>
  <c r="BG45" i="58"/>
  <c r="BF45" i="58"/>
  <c r="BD45" i="58"/>
  <c r="AL45" i="58"/>
  <c r="AG45" i="58"/>
  <c r="CL44" i="58"/>
  <c r="CG44" i="58" s="1"/>
  <c r="CH44" i="58"/>
  <c r="CF44" i="58"/>
  <c r="CE44" i="58"/>
  <c r="CD44" i="58"/>
  <c r="BO44" i="58"/>
  <c r="BM44" i="58"/>
  <c r="BL44" i="58"/>
  <c r="BK44" i="58"/>
  <c r="BE44" i="58"/>
  <c r="O10" i="58" s="1"/>
  <c r="O154" i="58" s="1"/>
  <c r="BC44" i="58"/>
  <c r="BB44" i="58"/>
  <c r="L10" i="58" s="1"/>
  <c r="L154" i="58" s="1"/>
  <c r="BA44" i="58"/>
  <c r="AL44" i="58"/>
  <c r="AG44" i="58"/>
  <c r="CL43" i="58"/>
  <c r="CG43" i="58" s="1"/>
  <c r="CH43" i="58"/>
  <c r="CF43" i="58"/>
  <c r="CE43" i="58"/>
  <c r="CD43" i="58"/>
  <c r="BN43" i="58"/>
  <c r="BJ43" i="58"/>
  <c r="BH43" i="58"/>
  <c r="BG43" i="58"/>
  <c r="BF43" i="58"/>
  <c r="BD43" i="58"/>
  <c r="AL43" i="58"/>
  <c r="AG43" i="58"/>
  <c r="CL42" i="58"/>
  <c r="CH42" i="58"/>
  <c r="CF42" i="58"/>
  <c r="CE42" i="58"/>
  <c r="CD42" i="58"/>
  <c r="CB42" i="58"/>
  <c r="BN42" i="58"/>
  <c r="BJ42" i="58"/>
  <c r="BH42" i="58"/>
  <c r="BG42" i="58"/>
  <c r="BF42" i="58"/>
  <c r="BD42" i="58"/>
  <c r="AL42" i="58"/>
  <c r="AG42" i="58"/>
  <c r="CL41" i="58"/>
  <c r="CH41" i="58"/>
  <c r="CF41" i="58"/>
  <c r="CE41" i="58"/>
  <c r="CD41" i="58"/>
  <c r="CB41" i="58"/>
  <c r="BN41" i="58"/>
  <c r="BJ41" i="58"/>
  <c r="BH41" i="58"/>
  <c r="BG41" i="58"/>
  <c r="BF41" i="58"/>
  <c r="BD41" i="58"/>
  <c r="AL41" i="58"/>
  <c r="AG41" i="58"/>
  <c r="CL40" i="58"/>
  <c r="CG40" i="58" s="1"/>
  <c r="CH40" i="58"/>
  <c r="CF40" i="58"/>
  <c r="CE40" i="58"/>
  <c r="CD40" i="58"/>
  <c r="BN40" i="58"/>
  <c r="BJ40" i="58"/>
  <c r="BH40" i="58"/>
  <c r="BG40" i="58"/>
  <c r="BF40" i="58"/>
  <c r="BD40" i="58"/>
  <c r="AL40" i="58"/>
  <c r="AG40" i="58"/>
  <c r="CL39" i="58"/>
  <c r="CH39" i="58"/>
  <c r="CF39" i="58"/>
  <c r="CE39" i="58"/>
  <c r="CD39" i="58"/>
  <c r="CB39" i="58"/>
  <c r="BN39" i="58"/>
  <c r="BJ39" i="58"/>
  <c r="BH39" i="58"/>
  <c r="BG39" i="58"/>
  <c r="BF39" i="58"/>
  <c r="BD39" i="58"/>
  <c r="AL39" i="58"/>
  <c r="AG39" i="58"/>
  <c r="CL38" i="58"/>
  <c r="CG38" i="58" s="1"/>
  <c r="CH38" i="58"/>
  <c r="CF38" i="58"/>
  <c r="CE38" i="58"/>
  <c r="CD38" i="58"/>
  <c r="BN38" i="58"/>
  <c r="BJ38" i="58"/>
  <c r="BH38" i="58"/>
  <c r="BG38" i="58"/>
  <c r="BF38" i="58"/>
  <c r="BD38" i="58"/>
  <c r="AL38" i="58"/>
  <c r="AG38" i="58"/>
  <c r="CL37" i="58"/>
  <c r="CG37" i="58" s="1"/>
  <c r="CH37" i="58"/>
  <c r="CF37" i="58"/>
  <c r="CE37" i="58"/>
  <c r="CD37" i="58"/>
  <c r="BN37" i="58"/>
  <c r="BJ37" i="58"/>
  <c r="BH37" i="58"/>
  <c r="BG37" i="58"/>
  <c r="BF37" i="58"/>
  <c r="BD37" i="58"/>
  <c r="CL36" i="58"/>
  <c r="CG36" i="58" s="1"/>
  <c r="CH36" i="58"/>
  <c r="CF36" i="58"/>
  <c r="CE36" i="58"/>
  <c r="CD36" i="58"/>
  <c r="BN36" i="58"/>
  <c r="BJ36" i="58"/>
  <c r="BH36" i="58"/>
  <c r="BG36" i="58"/>
  <c r="BF36" i="58"/>
  <c r="BD36" i="58"/>
  <c r="CL35" i="58"/>
  <c r="CG35" i="58" s="1"/>
  <c r="CH35" i="58"/>
  <c r="CF35" i="58"/>
  <c r="CE35" i="58"/>
  <c r="CD35" i="58"/>
  <c r="BN35" i="58"/>
  <c r="BJ35" i="58"/>
  <c r="BH35" i="58"/>
  <c r="BG35" i="58"/>
  <c r="BF35" i="58"/>
  <c r="BD35" i="58"/>
  <c r="CL34" i="58"/>
  <c r="CG34" i="58" s="1"/>
  <c r="CH34" i="58"/>
  <c r="CF34" i="58"/>
  <c r="CE34" i="58"/>
  <c r="CD34" i="58"/>
  <c r="BN34" i="58"/>
  <c r="BJ34" i="58"/>
  <c r="BH34" i="58"/>
  <c r="BG34" i="58"/>
  <c r="BF34" i="58"/>
  <c r="BD34" i="58"/>
  <c r="CL33" i="58"/>
  <c r="CG33" i="58" s="1"/>
  <c r="CH33" i="58"/>
  <c r="CF33" i="58"/>
  <c r="CE33" i="58"/>
  <c r="CD33" i="58"/>
  <c r="BN33" i="58"/>
  <c r="BJ33" i="58"/>
  <c r="BH33" i="58"/>
  <c r="BG33" i="58"/>
  <c r="BF33" i="58"/>
  <c r="BD33" i="58"/>
  <c r="CL32" i="58"/>
  <c r="CH32" i="58"/>
  <c r="CF32" i="58"/>
  <c r="CE32" i="58"/>
  <c r="CD32" i="58"/>
  <c r="CB32" i="58"/>
  <c r="BN32" i="58"/>
  <c r="BJ32" i="58"/>
  <c r="BH32" i="58"/>
  <c r="BG32" i="58"/>
  <c r="BF32" i="58"/>
  <c r="BD32" i="58"/>
  <c r="CL31" i="58"/>
  <c r="CG31" i="58" s="1"/>
  <c r="CH31" i="58"/>
  <c r="CF31" i="58"/>
  <c r="CE31" i="58"/>
  <c r="CD31" i="58"/>
  <c r="BO31" i="58"/>
  <c r="BM31" i="58"/>
  <c r="BL31" i="58"/>
  <c r="BK31" i="58"/>
  <c r="BE31" i="58"/>
  <c r="O5" i="58" s="1"/>
  <c r="O155" i="58" s="1"/>
  <c r="BC31" i="58"/>
  <c r="BB31" i="58"/>
  <c r="L5" i="58" s="1"/>
  <c r="BA31" i="58"/>
  <c r="AK31" i="58"/>
  <c r="AK32" i="58" s="1"/>
  <c r="AJ31" i="58"/>
  <c r="AI31" i="58"/>
  <c r="AI32" i="58" s="1"/>
  <c r="AF31" i="58"/>
  <c r="AF32" i="58" s="1"/>
  <c r="AE31" i="58"/>
  <c r="AE32" i="58" s="1"/>
  <c r="AD31" i="58"/>
  <c r="AD32" i="58" s="1"/>
  <c r="AC31" i="58"/>
  <c r="AC32" i="58" s="1"/>
  <c r="CL30" i="58"/>
  <c r="CG30" i="58" s="1"/>
  <c r="CH30" i="58"/>
  <c r="CF30" i="58"/>
  <c r="CE30" i="58"/>
  <c r="CD30" i="58"/>
  <c r="BN30" i="58"/>
  <c r="BJ30" i="58"/>
  <c r="BH30" i="58"/>
  <c r="BG30" i="58"/>
  <c r="BF30" i="58"/>
  <c r="BD30" i="58"/>
  <c r="AL30" i="58"/>
  <c r="AG30" i="58"/>
  <c r="CL29" i="58"/>
  <c r="CG29" i="58" s="1"/>
  <c r="CH29" i="58"/>
  <c r="CF29" i="58"/>
  <c r="CE29" i="58"/>
  <c r="CD29" i="58"/>
  <c r="BN29" i="58"/>
  <c r="BJ29" i="58"/>
  <c r="BH29" i="58"/>
  <c r="BG29" i="58"/>
  <c r="BF29" i="58"/>
  <c r="BD29" i="58"/>
  <c r="AL29" i="58"/>
  <c r="AG29" i="58"/>
  <c r="CL28" i="58"/>
  <c r="CG28" i="58" s="1"/>
  <c r="CH28" i="58"/>
  <c r="CF28" i="58"/>
  <c r="CE28" i="58"/>
  <c r="CD28" i="58"/>
  <c r="BN28" i="58"/>
  <c r="BJ28" i="58"/>
  <c r="BH28" i="58"/>
  <c r="BG28" i="58"/>
  <c r="BF28" i="58"/>
  <c r="BD28" i="58"/>
  <c r="AL28" i="58"/>
  <c r="AG28" i="58"/>
  <c r="CL27" i="58"/>
  <c r="CG27" i="58" s="1"/>
  <c r="CH27" i="58"/>
  <c r="CF27" i="58"/>
  <c r="CE27" i="58"/>
  <c r="CD27" i="58"/>
  <c r="BN27" i="58"/>
  <c r="BJ27" i="58"/>
  <c r="BH27" i="58"/>
  <c r="BG27" i="58"/>
  <c r="BF27" i="58"/>
  <c r="BD27" i="58"/>
  <c r="AL27" i="58"/>
  <c r="AG27" i="58"/>
  <c r="CL26" i="58"/>
  <c r="CG26" i="58" s="1"/>
  <c r="CH26" i="58"/>
  <c r="CF26" i="58"/>
  <c r="CE26" i="58"/>
  <c r="CD26" i="58"/>
  <c r="BN26" i="58"/>
  <c r="BJ26" i="58"/>
  <c r="BH26" i="58"/>
  <c r="BG26" i="58"/>
  <c r="BF26" i="58"/>
  <c r="BD26" i="58"/>
  <c r="AL26" i="58"/>
  <c r="AG26" i="58"/>
  <c r="CL25" i="58"/>
  <c r="CH25" i="58"/>
  <c r="CF25" i="58"/>
  <c r="CE25" i="58"/>
  <c r="CD25" i="58"/>
  <c r="CB25" i="58"/>
  <c r="BN25" i="58"/>
  <c r="BI25" i="58" s="1"/>
  <c r="BJ25" i="58"/>
  <c r="BH25" i="58"/>
  <c r="BG25" i="58"/>
  <c r="BF25" i="58"/>
  <c r="AL24" i="58"/>
  <c r="AG24" i="58"/>
  <c r="CL24" i="58"/>
  <c r="CH24" i="58"/>
  <c r="CF24" i="58"/>
  <c r="CE24" i="58"/>
  <c r="CD24" i="58"/>
  <c r="CB24" i="58"/>
  <c r="BN24" i="58"/>
  <c r="BJ24" i="58"/>
  <c r="BH24" i="58"/>
  <c r="BG24" i="58"/>
  <c r="BF24" i="58"/>
  <c r="BD24" i="58"/>
  <c r="AL25" i="58"/>
  <c r="AG25" i="58"/>
  <c r="CL23" i="58"/>
  <c r="CG23" i="58" s="1"/>
  <c r="CH23" i="58"/>
  <c r="CF23" i="58"/>
  <c r="CE23" i="58"/>
  <c r="CD23" i="58"/>
  <c r="BN23" i="58"/>
  <c r="BJ23" i="58"/>
  <c r="BH23" i="58"/>
  <c r="BG23" i="58"/>
  <c r="BF23" i="58"/>
  <c r="BD23" i="58"/>
  <c r="AL23" i="58"/>
  <c r="AG23" i="58"/>
  <c r="CL22" i="58"/>
  <c r="CH22" i="58"/>
  <c r="CF22" i="58"/>
  <c r="CE22" i="58"/>
  <c r="CD22" i="58"/>
  <c r="CB22" i="58"/>
  <c r="BN22" i="58"/>
  <c r="BJ22" i="58"/>
  <c r="BH22" i="58"/>
  <c r="BG22" i="58"/>
  <c r="BF22" i="58"/>
  <c r="BD22" i="58"/>
  <c r="CL21" i="58"/>
  <c r="CG21" i="58" s="1"/>
  <c r="CH21" i="58"/>
  <c r="CF21" i="58"/>
  <c r="CE21" i="58"/>
  <c r="CD21" i="58"/>
  <c r="BN21" i="58"/>
  <c r="BJ21" i="58"/>
  <c r="BH21" i="58"/>
  <c r="BG21" i="58"/>
  <c r="BF21" i="58"/>
  <c r="BD21" i="58"/>
  <c r="CL20" i="58"/>
  <c r="CH20" i="58"/>
  <c r="CF20" i="58"/>
  <c r="CE20" i="58"/>
  <c r="CD20" i="58"/>
  <c r="CB20" i="58"/>
  <c r="BN20" i="58"/>
  <c r="BJ20" i="58"/>
  <c r="BH20" i="58"/>
  <c r="BG20" i="58"/>
  <c r="BF20" i="58"/>
  <c r="BD20" i="58"/>
  <c r="CL19" i="58"/>
  <c r="CG19" i="58" s="1"/>
  <c r="CH19" i="58"/>
  <c r="CF19" i="58"/>
  <c r="CE19" i="58"/>
  <c r="CD19" i="58"/>
  <c r="BN19" i="58"/>
  <c r="BJ19" i="58"/>
  <c r="BH19" i="58"/>
  <c r="BG19" i="58"/>
  <c r="BF19" i="58"/>
  <c r="BD19" i="58"/>
  <c r="CL18" i="58"/>
  <c r="CG18" i="58" s="1"/>
  <c r="CH18" i="58"/>
  <c r="CF18" i="58"/>
  <c r="CE18" i="58"/>
  <c r="CD18" i="58"/>
  <c r="BO18" i="58"/>
  <c r="BM18" i="58"/>
  <c r="BL18" i="58"/>
  <c r="BK18" i="58"/>
  <c r="BE18" i="58"/>
  <c r="O4" i="58" s="1"/>
  <c r="BC18" i="58"/>
  <c r="N4" i="58" s="1"/>
  <c r="BB18" i="58"/>
  <c r="L4" i="58" s="1"/>
  <c r="L150" i="58" s="1"/>
  <c r="BA18" i="58"/>
  <c r="CL17" i="58"/>
  <c r="CH17" i="58"/>
  <c r="CF17" i="58"/>
  <c r="CE17" i="58"/>
  <c r="CD17" i="58"/>
  <c r="CB17" i="58"/>
  <c r="BN17" i="58"/>
  <c r="BJ17" i="58"/>
  <c r="BH17" i="58"/>
  <c r="BG17" i="58"/>
  <c r="BF17" i="58"/>
  <c r="BD17" i="58"/>
  <c r="CL16" i="58"/>
  <c r="CG16" i="58" s="1"/>
  <c r="CH16" i="58"/>
  <c r="CF16" i="58"/>
  <c r="CE16" i="58"/>
  <c r="CD16" i="58"/>
  <c r="BN16" i="58"/>
  <c r="BJ16" i="58"/>
  <c r="BH16" i="58"/>
  <c r="BG16" i="58"/>
  <c r="BF16" i="58"/>
  <c r="BD16" i="58"/>
  <c r="CL15" i="58"/>
  <c r="CG15" i="58" s="1"/>
  <c r="CH15" i="58"/>
  <c r="CF15" i="58"/>
  <c r="CE15" i="58"/>
  <c r="CD15" i="58"/>
  <c r="BN15" i="58"/>
  <c r="BJ15" i="58"/>
  <c r="BH15" i="58"/>
  <c r="BG15" i="58"/>
  <c r="BF15" i="58"/>
  <c r="BD15" i="58"/>
  <c r="AK15" i="58"/>
  <c r="AJ15" i="58"/>
  <c r="AI15" i="58"/>
  <c r="AF15" i="58"/>
  <c r="AE15" i="58"/>
  <c r="AD15" i="58"/>
  <c r="AC15" i="58"/>
  <c r="CL14" i="58"/>
  <c r="CH14" i="58"/>
  <c r="CF14" i="58"/>
  <c r="CE14" i="58"/>
  <c r="CD14" i="58"/>
  <c r="CB14" i="58"/>
  <c r="BN14" i="58"/>
  <c r="BJ14" i="58"/>
  <c r="BH14" i="58"/>
  <c r="BG14" i="58"/>
  <c r="BF14" i="58"/>
  <c r="BD14" i="58"/>
  <c r="AK14" i="58"/>
  <c r="AJ14" i="58"/>
  <c r="AI14" i="58"/>
  <c r="AF14" i="58"/>
  <c r="AE14" i="58"/>
  <c r="AD14" i="58"/>
  <c r="AC14" i="58"/>
  <c r="B14" i="58"/>
  <c r="CL13" i="58"/>
  <c r="CG13" i="58" s="1"/>
  <c r="CH13" i="58"/>
  <c r="CF13" i="58"/>
  <c r="CE13" i="58"/>
  <c r="CD13" i="58"/>
  <c r="BN13" i="58"/>
  <c r="BJ13" i="58"/>
  <c r="BH13" i="58"/>
  <c r="BG13" i="58"/>
  <c r="BF13" i="58"/>
  <c r="BD13" i="58"/>
  <c r="AK13" i="58"/>
  <c r="AJ13" i="58"/>
  <c r="AI13" i="58"/>
  <c r="AF13" i="58"/>
  <c r="AE13" i="58"/>
  <c r="AD13" i="58"/>
  <c r="AC13" i="58"/>
  <c r="CL12" i="58"/>
  <c r="CG12" i="58" s="1"/>
  <c r="CH12" i="58"/>
  <c r="CF12" i="58"/>
  <c r="CE12" i="58"/>
  <c r="CD12" i="58"/>
  <c r="BN12" i="58"/>
  <c r="BI12" i="58" s="1"/>
  <c r="BJ12" i="58"/>
  <c r="BH12" i="58"/>
  <c r="BG12" i="58"/>
  <c r="BF12" i="58"/>
  <c r="AK12" i="58"/>
  <c r="AJ12" i="58"/>
  <c r="AI12" i="58"/>
  <c r="AF12" i="58"/>
  <c r="AE12" i="58"/>
  <c r="AD12" i="58"/>
  <c r="AC12" i="58"/>
  <c r="M12" i="58"/>
  <c r="I12" i="58"/>
  <c r="H12" i="58"/>
  <c r="G12" i="58"/>
  <c r="CL11" i="58"/>
  <c r="CH11" i="58"/>
  <c r="CF11" i="58"/>
  <c r="CE11" i="58"/>
  <c r="CD11" i="58"/>
  <c r="CB11" i="58"/>
  <c r="BN11" i="58"/>
  <c r="BJ11" i="58"/>
  <c r="BH11" i="58"/>
  <c r="BG11" i="58"/>
  <c r="BF11" i="58"/>
  <c r="BD11" i="58"/>
  <c r="AK10" i="58"/>
  <c r="AJ10" i="58"/>
  <c r="AI10" i="58"/>
  <c r="AF10" i="58"/>
  <c r="AE10" i="58"/>
  <c r="AD10" i="58"/>
  <c r="AC10" i="58"/>
  <c r="J11" i="58"/>
  <c r="K11" i="58" s="1"/>
  <c r="CL10" i="58"/>
  <c r="CG10" i="58" s="1"/>
  <c r="CH10" i="58"/>
  <c r="CF10" i="58"/>
  <c r="CE10" i="58"/>
  <c r="CD10" i="58"/>
  <c r="BN10" i="58"/>
  <c r="BJ10" i="58"/>
  <c r="BH10" i="58"/>
  <c r="BG10" i="58"/>
  <c r="BF10" i="58"/>
  <c r="BD10" i="58"/>
  <c r="AK11" i="58"/>
  <c r="AJ11" i="58"/>
  <c r="AI11" i="58"/>
  <c r="AF11" i="58"/>
  <c r="AE11" i="58"/>
  <c r="AD11" i="58"/>
  <c r="AC11" i="58"/>
  <c r="J10" i="58"/>
  <c r="K10" i="58" s="1"/>
  <c r="CL9" i="58"/>
  <c r="CH9" i="58"/>
  <c r="CF9" i="58"/>
  <c r="CE9" i="58"/>
  <c r="CD9" i="58"/>
  <c r="CB9" i="58"/>
  <c r="BN9" i="58"/>
  <c r="BI9" i="58" s="1"/>
  <c r="BJ9" i="58"/>
  <c r="BH9" i="58"/>
  <c r="BG9" i="58"/>
  <c r="BF9" i="58"/>
  <c r="AK9" i="58"/>
  <c r="AJ9" i="58"/>
  <c r="AI9" i="58"/>
  <c r="AF9" i="58"/>
  <c r="AE9" i="58"/>
  <c r="AD9" i="58"/>
  <c r="AC9" i="58"/>
  <c r="J9" i="58"/>
  <c r="K9" i="58" s="1"/>
  <c r="CL8" i="58"/>
  <c r="CG8" i="58" s="1"/>
  <c r="CH8" i="58"/>
  <c r="CF8" i="58"/>
  <c r="CE8" i="58"/>
  <c r="CD8" i="58"/>
  <c r="BN8" i="58"/>
  <c r="BJ8" i="58"/>
  <c r="BH8" i="58"/>
  <c r="BG8" i="58"/>
  <c r="BF8" i="58"/>
  <c r="BD8" i="58"/>
  <c r="AK8" i="58"/>
  <c r="AJ8" i="58"/>
  <c r="AI8" i="58"/>
  <c r="AF8" i="58"/>
  <c r="AE8" i="58"/>
  <c r="AD8" i="58"/>
  <c r="AC8" i="58"/>
  <c r="J8" i="58"/>
  <c r="K8" i="58" s="1"/>
  <c r="CL7" i="58"/>
  <c r="CH7" i="58"/>
  <c r="CF7" i="58"/>
  <c r="CE7" i="58"/>
  <c r="CD7" i="58"/>
  <c r="CB7" i="58"/>
  <c r="BN7" i="58"/>
  <c r="BJ7" i="58"/>
  <c r="BH7" i="58"/>
  <c r="BG7" i="58"/>
  <c r="BF7" i="58"/>
  <c r="BD7" i="58"/>
  <c r="J7" i="58"/>
  <c r="K7" i="58" s="1"/>
  <c r="CL6" i="58"/>
  <c r="CH6" i="58"/>
  <c r="CF6" i="58"/>
  <c r="CE6" i="58"/>
  <c r="CD6" i="58"/>
  <c r="BN6" i="58"/>
  <c r="BJ6" i="58"/>
  <c r="BH6" i="58"/>
  <c r="BG6" i="58"/>
  <c r="BF6" i="58"/>
  <c r="BD6" i="58"/>
  <c r="J6" i="58"/>
  <c r="K6" i="58" s="1"/>
  <c r="J4" i="58"/>
  <c r="K4" i="58" s="1"/>
  <c r="N5" i="58"/>
  <c r="N155" i="58" s="1"/>
  <c r="J5" i="58"/>
  <c r="K5" i="58" s="1"/>
  <c r="P3" i="58"/>
  <c r="CB17" i="57"/>
  <c r="BD37" i="57"/>
  <c r="BI119" i="62" l="1"/>
  <c r="BI120" i="62"/>
  <c r="BI121" i="62"/>
  <c r="BI88" i="62"/>
  <c r="BI96" i="62"/>
  <c r="BI36" i="62"/>
  <c r="CG81" i="62"/>
  <c r="BI98" i="62"/>
  <c r="BI109" i="62"/>
  <c r="CC108" i="62"/>
  <c r="BI55" i="62"/>
  <c r="CK108" i="62"/>
  <c r="BI29" i="62"/>
  <c r="BI30" i="62"/>
  <c r="BI35" i="62"/>
  <c r="CG42" i="62"/>
  <c r="BI43" i="62"/>
  <c r="BI124" i="62"/>
  <c r="BI8" i="62"/>
  <c r="CG24" i="62"/>
  <c r="CG25" i="62"/>
  <c r="BI86" i="62"/>
  <c r="BD91" i="62"/>
  <c r="J150" i="62"/>
  <c r="K150" i="62" s="1"/>
  <c r="J152" i="62"/>
  <c r="K152" i="62" s="1"/>
  <c r="BI24" i="62"/>
  <c r="BI37" i="62"/>
  <c r="CG91" i="62"/>
  <c r="BI95" i="62"/>
  <c r="BJ18" i="62"/>
  <c r="CG23" i="62"/>
  <c r="BN57" i="62"/>
  <c r="BI79" i="62"/>
  <c r="BI100" i="62"/>
  <c r="BI101" i="62"/>
  <c r="BI16" i="62"/>
  <c r="BN18" i="62"/>
  <c r="BD44" i="62"/>
  <c r="BI48" i="62"/>
  <c r="BN91" i="62"/>
  <c r="BI93" i="62"/>
  <c r="BI106" i="62"/>
  <c r="CG11" i="62"/>
  <c r="BI54" i="62"/>
  <c r="BD57" i="62"/>
  <c r="BI82" i="62"/>
  <c r="BI19" i="62"/>
  <c r="BI52" i="62"/>
  <c r="CG79" i="62"/>
  <c r="BI84" i="62"/>
  <c r="BI7" i="62"/>
  <c r="BI10" i="62"/>
  <c r="BI11" i="62"/>
  <c r="BI23" i="62"/>
  <c r="CG39" i="62"/>
  <c r="BI87" i="62"/>
  <c r="BI26" i="62"/>
  <c r="BI27" i="62"/>
  <c r="CG38" i="62"/>
  <c r="BI56" i="62"/>
  <c r="CG88" i="62"/>
  <c r="BN104" i="62"/>
  <c r="BI49" i="62"/>
  <c r="BI90" i="62"/>
  <c r="BI118" i="62"/>
  <c r="BI13" i="62"/>
  <c r="BI28" i="62"/>
  <c r="BI94" i="62"/>
  <c r="AI16" i="62"/>
  <c r="AI17" i="62" s="1"/>
  <c r="BJ57" i="62"/>
  <c r="BJ31" i="62"/>
  <c r="BI21" i="62"/>
  <c r="BI46" i="62"/>
  <c r="CG97" i="62"/>
  <c r="BI103" i="62"/>
  <c r="AC32" i="62"/>
  <c r="AC16" i="62"/>
  <c r="AL16" i="62" s="1"/>
  <c r="AD32" i="62"/>
  <c r="N8" i="62"/>
  <c r="N153" i="62" s="1"/>
  <c r="N158" i="62" s="1"/>
  <c r="CG21" i="62"/>
  <c r="AI32" i="62"/>
  <c r="BN31" i="62"/>
  <c r="BH57" i="62"/>
  <c r="BI50" i="62"/>
  <c r="CH107" i="62"/>
  <c r="CG84" i="62"/>
  <c r="CI108" i="62"/>
  <c r="BN117" i="62"/>
  <c r="BJ130" i="62"/>
  <c r="CJ108" i="62"/>
  <c r="BJ104" i="62"/>
  <c r="BJ117" i="62"/>
  <c r="BI112" i="62"/>
  <c r="BI116" i="62"/>
  <c r="BI125" i="62"/>
  <c r="CF52" i="62"/>
  <c r="CG9" i="62"/>
  <c r="BN44" i="62"/>
  <c r="AL47" i="62"/>
  <c r="CG89" i="62"/>
  <c r="BI92" i="62"/>
  <c r="CM108" i="62"/>
  <c r="AL125" i="62"/>
  <c r="AL46" i="62" s="1"/>
  <c r="CH52" i="62"/>
  <c r="BI14" i="62"/>
  <c r="BH44" i="62"/>
  <c r="BI47" i="62"/>
  <c r="CB107" i="62"/>
  <c r="BI81" i="62"/>
  <c r="BI102" i="62"/>
  <c r="BI128" i="62"/>
  <c r="BK131" i="62"/>
  <c r="CL52" i="62"/>
  <c r="BI20" i="62"/>
  <c r="BI40" i="62"/>
  <c r="CG41" i="62"/>
  <c r="BI42" i="62"/>
  <c r="BI45" i="62"/>
  <c r="BI53" i="62"/>
  <c r="BI89" i="62"/>
  <c r="CG93" i="62"/>
  <c r="BE131" i="62"/>
  <c r="BI126" i="62"/>
  <c r="BL131" i="62"/>
  <c r="CG7" i="62"/>
  <c r="BG31" i="62"/>
  <c r="CG20" i="62"/>
  <c r="BI22" i="62"/>
  <c r="BJ44" i="62"/>
  <c r="BI33" i="62"/>
  <c r="BI34" i="62"/>
  <c r="BI38" i="62"/>
  <c r="CG51" i="62"/>
  <c r="CE107" i="62"/>
  <c r="BI80" i="62"/>
  <c r="BI83" i="62"/>
  <c r="CG99" i="62"/>
  <c r="BI110" i="62"/>
  <c r="CG14" i="62"/>
  <c r="CG17" i="62"/>
  <c r="CG22" i="62"/>
  <c r="BI32" i="62"/>
  <c r="BI39" i="62"/>
  <c r="BI41" i="62"/>
  <c r="BG57" i="62"/>
  <c r="CG47" i="62"/>
  <c r="BO131" i="62"/>
  <c r="BH91" i="62"/>
  <c r="BI85" i="62"/>
  <c r="BG91" i="62"/>
  <c r="BJ91" i="62"/>
  <c r="BG44" i="62"/>
  <c r="CB52" i="62"/>
  <c r="CE52" i="62"/>
  <c r="BH117" i="62"/>
  <c r="BI107" i="62"/>
  <c r="BG117" i="62"/>
  <c r="BI108" i="62"/>
  <c r="BD117" i="62"/>
  <c r="BH31" i="62"/>
  <c r="BD31" i="62"/>
  <c r="CA108" i="62"/>
  <c r="CG32" i="62"/>
  <c r="CG6" i="62"/>
  <c r="BZ108" i="62"/>
  <c r="BI122" i="62"/>
  <c r="BD130" i="62"/>
  <c r="BI127" i="62"/>
  <c r="BH130" i="62"/>
  <c r="BI123" i="62"/>
  <c r="BG130" i="62"/>
  <c r="BH18" i="62"/>
  <c r="BI17" i="62"/>
  <c r="BI6" i="62"/>
  <c r="BI15" i="62"/>
  <c r="BD18" i="62"/>
  <c r="BG18" i="62"/>
  <c r="CF107" i="62"/>
  <c r="BI97" i="62"/>
  <c r="BH104" i="62"/>
  <c r="BC131" i="62"/>
  <c r="BI99" i="62"/>
  <c r="BD104" i="62"/>
  <c r="CB110" i="62"/>
  <c r="BB131" i="62"/>
  <c r="BG104" i="62"/>
  <c r="BF18" i="62"/>
  <c r="BF130" i="62"/>
  <c r="BF57" i="62"/>
  <c r="BF104" i="62"/>
  <c r="BF91" i="62"/>
  <c r="BF44" i="62"/>
  <c r="CD107" i="62"/>
  <c r="BF117" i="62"/>
  <c r="CD52" i="62"/>
  <c r="BY108" i="62"/>
  <c r="BF31" i="62"/>
  <c r="BA131" i="62"/>
  <c r="AL11" i="62"/>
  <c r="AL10" i="62"/>
  <c r="AJ16" i="62"/>
  <c r="AJ17" i="62" s="1"/>
  <c r="AK16" i="62"/>
  <c r="AK17" i="62" s="1"/>
  <c r="AG91" i="62"/>
  <c r="AL91" i="62"/>
  <c r="AL87" i="62"/>
  <c r="AG88" i="62"/>
  <c r="AL83" i="62"/>
  <c r="AG90" i="62"/>
  <c r="AL90" i="62"/>
  <c r="AG82" i="62"/>
  <c r="AL84" i="62"/>
  <c r="AG83" i="62"/>
  <c r="AL82" i="62"/>
  <c r="AL85" i="62"/>
  <c r="AG86" i="62"/>
  <c r="AG84" i="62"/>
  <c r="AL88" i="62"/>
  <c r="AL81" i="62"/>
  <c r="AL86" i="62"/>
  <c r="AG80" i="62"/>
  <c r="AG85" i="62"/>
  <c r="AG87" i="62"/>
  <c r="AG12" i="62"/>
  <c r="AL14" i="62"/>
  <c r="AG11" i="62"/>
  <c r="AG9" i="62"/>
  <c r="AG15" i="62"/>
  <c r="AL9" i="62"/>
  <c r="AG10" i="62"/>
  <c r="AG13" i="62"/>
  <c r="AL12" i="62"/>
  <c r="AL15" i="62"/>
  <c r="AL13" i="62"/>
  <c r="AG14" i="62"/>
  <c r="J154" i="62"/>
  <c r="K154" i="62" s="1"/>
  <c r="L12" i="62"/>
  <c r="H158" i="62"/>
  <c r="J153" i="62"/>
  <c r="K153" i="62" s="1"/>
  <c r="J156" i="62"/>
  <c r="K156" i="62" s="1"/>
  <c r="J157" i="62"/>
  <c r="K157" i="62" s="1"/>
  <c r="I158" i="62"/>
  <c r="J151" i="62"/>
  <c r="K151" i="62" s="1"/>
  <c r="M158" i="62"/>
  <c r="J155" i="62"/>
  <c r="K155" i="62" s="1"/>
  <c r="G158" i="62"/>
  <c r="O158" i="62"/>
  <c r="AD47" i="62"/>
  <c r="AD16" i="62"/>
  <c r="AL101" i="62"/>
  <c r="AL31" i="62" s="1"/>
  <c r="CF110" i="62"/>
  <c r="L151" i="62"/>
  <c r="L158" i="62" s="1"/>
  <c r="AG8" i="62"/>
  <c r="CE110" i="62"/>
  <c r="BN130" i="62"/>
  <c r="O12" i="62"/>
  <c r="AK47" i="62"/>
  <c r="AL80" i="62"/>
  <c r="BI105" i="62"/>
  <c r="P149" i="62"/>
  <c r="CH110" i="62"/>
  <c r="AL8" i="62"/>
  <c r="AG81" i="62"/>
  <c r="CL107" i="62"/>
  <c r="CL108" i="62" s="1"/>
  <c r="AG125" i="62"/>
  <c r="AG46" i="62" s="1"/>
  <c r="BM131" i="62"/>
  <c r="CD110" i="62"/>
  <c r="CL110" i="62"/>
  <c r="BI38" i="61"/>
  <c r="CG6" i="61"/>
  <c r="BN130" i="61"/>
  <c r="AL87" i="61"/>
  <c r="BI32" i="61"/>
  <c r="AL82" i="61"/>
  <c r="CA108" i="61"/>
  <c r="BI33" i="61"/>
  <c r="CG14" i="61"/>
  <c r="CG84" i="61"/>
  <c r="BI22" i="61"/>
  <c r="BI92" i="61"/>
  <c r="AF16" i="61"/>
  <c r="AF17" i="61" s="1"/>
  <c r="CG23" i="61"/>
  <c r="BI27" i="61"/>
  <c r="AL89" i="61"/>
  <c r="BI83" i="61"/>
  <c r="BN117" i="61"/>
  <c r="BI11" i="61"/>
  <c r="BI13" i="61"/>
  <c r="CG47" i="61"/>
  <c r="BI53" i="61"/>
  <c r="CG79" i="61"/>
  <c r="AI16" i="61"/>
  <c r="BN18" i="61"/>
  <c r="CG32" i="61"/>
  <c r="CG38" i="61"/>
  <c r="BI39" i="61"/>
  <c r="BI95" i="61"/>
  <c r="BI115" i="61"/>
  <c r="CG7" i="61"/>
  <c r="CG21" i="61"/>
  <c r="BH31" i="61"/>
  <c r="AE16" i="61"/>
  <c r="AE17" i="61" s="1"/>
  <c r="AJ16" i="61"/>
  <c r="AJ17" i="61" s="1"/>
  <c r="CG91" i="61"/>
  <c r="BN57" i="61"/>
  <c r="AL80" i="61"/>
  <c r="AG83" i="61"/>
  <c r="CG97" i="61"/>
  <c r="BI98" i="61"/>
  <c r="BI101" i="61"/>
  <c r="BI114" i="61"/>
  <c r="AL125" i="61"/>
  <c r="AL46" i="61" s="1"/>
  <c r="CG22" i="61"/>
  <c r="BI29" i="61"/>
  <c r="BI37" i="61"/>
  <c r="BI79" i="61"/>
  <c r="BI82" i="61"/>
  <c r="BI126" i="61"/>
  <c r="BN31" i="61"/>
  <c r="CG39" i="61"/>
  <c r="BI40" i="61"/>
  <c r="BI50" i="61"/>
  <c r="CG51" i="61"/>
  <c r="BI56" i="61"/>
  <c r="AL88" i="61"/>
  <c r="BI93" i="61"/>
  <c r="AG98" i="61"/>
  <c r="BN104" i="61"/>
  <c r="BI110" i="61"/>
  <c r="BI128" i="61"/>
  <c r="CG9" i="61"/>
  <c r="BI10" i="61"/>
  <c r="BI16" i="61"/>
  <c r="AG87" i="61"/>
  <c r="BI102" i="61"/>
  <c r="BI119" i="61"/>
  <c r="BI120" i="61"/>
  <c r="BI121" i="61"/>
  <c r="BI124" i="61"/>
  <c r="CK108" i="61"/>
  <c r="AK47" i="61"/>
  <c r="AK16" i="61"/>
  <c r="AK17" i="61" s="1"/>
  <c r="BG18" i="61"/>
  <c r="CH52" i="61"/>
  <c r="BI8" i="61"/>
  <c r="AL14" i="61"/>
  <c r="BI14" i="61"/>
  <c r="BJ44" i="61"/>
  <c r="BI36" i="61"/>
  <c r="CG41" i="61"/>
  <c r="BI42" i="61"/>
  <c r="BI46" i="61"/>
  <c r="AJ47" i="61"/>
  <c r="CH107" i="61"/>
  <c r="AK91" i="61"/>
  <c r="AL83" i="61"/>
  <c r="AG90" i="61"/>
  <c r="CJ108" i="61"/>
  <c r="BJ18" i="61"/>
  <c r="CG11" i="61"/>
  <c r="CG17" i="61"/>
  <c r="CG20" i="61"/>
  <c r="BI24" i="61"/>
  <c r="CG25" i="61"/>
  <c r="BI26" i="61"/>
  <c r="BI41" i="61"/>
  <c r="BJ91" i="61"/>
  <c r="AG85" i="61"/>
  <c r="AG88" i="61"/>
  <c r="BD104" i="61"/>
  <c r="BJ117" i="61"/>
  <c r="BO131" i="61"/>
  <c r="BG31" i="61"/>
  <c r="BG57" i="61"/>
  <c r="AD91" i="61"/>
  <c r="AF91" i="61"/>
  <c r="CB52" i="61"/>
  <c r="BI7" i="61"/>
  <c r="BI20" i="61"/>
  <c r="BI23" i="61"/>
  <c r="BI34" i="61"/>
  <c r="BJ57" i="61"/>
  <c r="BH57" i="61"/>
  <c r="BI52" i="61"/>
  <c r="AE91" i="61"/>
  <c r="BI112" i="61"/>
  <c r="BE131" i="61"/>
  <c r="BJ31" i="61"/>
  <c r="BI21" i="61"/>
  <c r="CG24" i="61"/>
  <c r="BN44" i="61"/>
  <c r="BI45" i="61"/>
  <c r="AL81" i="61"/>
  <c r="AG89" i="61"/>
  <c r="BI107" i="61"/>
  <c r="BI118" i="61"/>
  <c r="BI122" i="61"/>
  <c r="BI123" i="61"/>
  <c r="BI6" i="61"/>
  <c r="BI15" i="61"/>
  <c r="BI30" i="61"/>
  <c r="BG44" i="61"/>
  <c r="CG42" i="61"/>
  <c r="BI43" i="61"/>
  <c r="BI47" i="61"/>
  <c r="BI48" i="61"/>
  <c r="BI49" i="61"/>
  <c r="AI91" i="61"/>
  <c r="BI80" i="61"/>
  <c r="AG81" i="61"/>
  <c r="AL84" i="61"/>
  <c r="AG86" i="61"/>
  <c r="BI87" i="61"/>
  <c r="BI90" i="61"/>
  <c r="BN91" i="61"/>
  <c r="BI99" i="61"/>
  <c r="BK131" i="61"/>
  <c r="BL131" i="61"/>
  <c r="CF52" i="61"/>
  <c r="BI17" i="61"/>
  <c r="AJ91" i="61"/>
  <c r="CG81" i="61"/>
  <c r="AG84" i="61"/>
  <c r="AL86" i="61"/>
  <c r="BI86" i="61"/>
  <c r="AL90" i="61"/>
  <c r="BI96" i="61"/>
  <c r="BI97" i="61"/>
  <c r="AL98" i="61"/>
  <c r="BI100" i="61"/>
  <c r="BF117" i="61"/>
  <c r="BG130" i="61"/>
  <c r="BD57" i="61"/>
  <c r="CG88" i="61"/>
  <c r="CB107" i="61"/>
  <c r="CF107" i="61"/>
  <c r="BI109" i="61"/>
  <c r="BI111" i="61"/>
  <c r="BI108" i="61"/>
  <c r="BH117" i="61"/>
  <c r="BI116" i="61"/>
  <c r="BG117" i="61"/>
  <c r="BI105" i="61"/>
  <c r="BI81" i="61"/>
  <c r="BI89" i="61"/>
  <c r="BI84" i="61"/>
  <c r="BH91" i="61"/>
  <c r="BI88" i="61"/>
  <c r="BG91" i="61"/>
  <c r="BI35" i="61"/>
  <c r="BH44" i="61"/>
  <c r="BD44" i="61"/>
  <c r="L11" i="61"/>
  <c r="L154" i="61" s="1"/>
  <c r="L158" i="61" s="1"/>
  <c r="CE52" i="61"/>
  <c r="BZ108" i="61"/>
  <c r="BI19" i="61"/>
  <c r="BI28" i="61"/>
  <c r="BD31" i="61"/>
  <c r="BH18" i="61"/>
  <c r="BD18" i="61"/>
  <c r="BH130" i="61"/>
  <c r="BI130" i="61" s="1"/>
  <c r="BI125" i="61"/>
  <c r="BJ130" i="61"/>
  <c r="BD130" i="61"/>
  <c r="BI94" i="61"/>
  <c r="BH104" i="61"/>
  <c r="CC108" i="61"/>
  <c r="BJ104" i="61"/>
  <c r="BG104" i="61"/>
  <c r="BF18" i="61"/>
  <c r="BF57" i="61"/>
  <c r="BF130" i="61"/>
  <c r="BF104" i="61"/>
  <c r="CE107" i="61"/>
  <c r="CD107" i="61"/>
  <c r="BF91" i="61"/>
  <c r="CD52" i="61"/>
  <c r="BY108" i="61"/>
  <c r="BF44" i="61"/>
  <c r="BF31" i="61"/>
  <c r="BA131" i="61"/>
  <c r="J155" i="61"/>
  <c r="K155" i="61" s="1"/>
  <c r="AG11" i="61"/>
  <c r="AI17" i="61"/>
  <c r="AL10" i="61"/>
  <c r="AL11" i="61"/>
  <c r="AG12" i="61"/>
  <c r="AG15" i="61"/>
  <c r="AG9" i="61"/>
  <c r="AG8" i="61"/>
  <c r="AL9" i="61"/>
  <c r="AL12" i="61"/>
  <c r="AL13" i="61"/>
  <c r="AL15" i="61"/>
  <c r="AG10" i="61"/>
  <c r="AG14" i="61"/>
  <c r="AG13" i="61"/>
  <c r="J151" i="61"/>
  <c r="K151" i="61" s="1"/>
  <c r="J156" i="61"/>
  <c r="K156" i="61" s="1"/>
  <c r="H158" i="61"/>
  <c r="J154" i="61"/>
  <c r="K154" i="61" s="1"/>
  <c r="M158" i="61"/>
  <c r="J152" i="61"/>
  <c r="K152" i="61" s="1"/>
  <c r="J153" i="61"/>
  <c r="K153" i="61" s="1"/>
  <c r="J157" i="61"/>
  <c r="K157" i="61" s="1"/>
  <c r="G158" i="61"/>
  <c r="I158" i="61"/>
  <c r="P149" i="61"/>
  <c r="AL47" i="61"/>
  <c r="O156" i="61"/>
  <c r="O158" i="61" s="1"/>
  <c r="O12" i="61"/>
  <c r="CH110" i="61"/>
  <c r="BC131" i="61"/>
  <c r="AL8" i="61"/>
  <c r="AC16" i="61"/>
  <c r="AC17" i="61" s="1"/>
  <c r="CB110" i="61"/>
  <c r="BD117" i="61"/>
  <c r="BB131" i="61"/>
  <c r="CL107" i="61"/>
  <c r="AG125" i="61"/>
  <c r="AG46" i="61" s="1"/>
  <c r="AD16" i="61"/>
  <c r="AD17" i="61" s="1"/>
  <c r="BM131" i="61"/>
  <c r="J150" i="61"/>
  <c r="K150" i="61" s="1"/>
  <c r="AF32" i="61"/>
  <c r="CL52" i="61"/>
  <c r="AG80" i="61"/>
  <c r="CD110" i="61"/>
  <c r="CL110" i="61"/>
  <c r="AG82" i="61"/>
  <c r="N6" i="61"/>
  <c r="N150" i="61" s="1"/>
  <c r="AI32" i="61"/>
  <c r="AL32" i="61" s="1"/>
  <c r="AC91" i="61"/>
  <c r="CE110" i="61"/>
  <c r="N151" i="61"/>
  <c r="BD91" i="61"/>
  <c r="CF110" i="61"/>
  <c r="BI109" i="60"/>
  <c r="BN104" i="60"/>
  <c r="BI106" i="60"/>
  <c r="BI110" i="60"/>
  <c r="BI26" i="60"/>
  <c r="AG85" i="60"/>
  <c r="CG32" i="60"/>
  <c r="AL125" i="60"/>
  <c r="AL46" i="60" s="1"/>
  <c r="BI8" i="60"/>
  <c r="BI17" i="60"/>
  <c r="CG79" i="60"/>
  <c r="CG88" i="60"/>
  <c r="CG7" i="60"/>
  <c r="BI28" i="60"/>
  <c r="BI49" i="60"/>
  <c r="BI79" i="60"/>
  <c r="BI119" i="60"/>
  <c r="BI120" i="60"/>
  <c r="BI122" i="60"/>
  <c r="BI45" i="60"/>
  <c r="BI30" i="60"/>
  <c r="BI84" i="60"/>
  <c r="AL85" i="60"/>
  <c r="BI85" i="60"/>
  <c r="CG89" i="60"/>
  <c r="BI95" i="60"/>
  <c r="CG97" i="60"/>
  <c r="AL89" i="60"/>
  <c r="CG91" i="60"/>
  <c r="CG20" i="60"/>
  <c r="CG22" i="60"/>
  <c r="BI43" i="60"/>
  <c r="BI52" i="60"/>
  <c r="AG84" i="60"/>
  <c r="BI16" i="60"/>
  <c r="BI19" i="60"/>
  <c r="BI20" i="60"/>
  <c r="CG39" i="60"/>
  <c r="BI42" i="60"/>
  <c r="BD44" i="60"/>
  <c r="CG6" i="60"/>
  <c r="CG14" i="60"/>
  <c r="AI16" i="60"/>
  <c r="AI17" i="60" s="1"/>
  <c r="BI36" i="60"/>
  <c r="BI38" i="60"/>
  <c r="BI103" i="60"/>
  <c r="BI105" i="60"/>
  <c r="BI108" i="60"/>
  <c r="AF16" i="60"/>
  <c r="AF17" i="60" s="1"/>
  <c r="CG47" i="60"/>
  <c r="AL86" i="60"/>
  <c r="AL90" i="60"/>
  <c r="BI90" i="60"/>
  <c r="BI93" i="60"/>
  <c r="BI101" i="60"/>
  <c r="BJ57" i="60"/>
  <c r="BI14" i="60"/>
  <c r="BI81" i="60"/>
  <c r="AG98" i="60"/>
  <c r="AG125" i="60"/>
  <c r="AG46" i="60" s="1"/>
  <c r="CM108" i="60"/>
  <c r="BI126" i="60"/>
  <c r="CG38" i="60"/>
  <c r="BI11" i="60"/>
  <c r="CG24" i="60"/>
  <c r="BI37" i="60"/>
  <c r="BI80" i="60"/>
  <c r="BI88" i="60"/>
  <c r="BI127" i="60"/>
  <c r="BI10" i="60"/>
  <c r="CG11" i="60"/>
  <c r="BI32" i="60"/>
  <c r="BI35" i="60"/>
  <c r="BI40" i="60"/>
  <c r="BI41" i="60"/>
  <c r="BI82" i="60"/>
  <c r="BI83" i="60"/>
  <c r="AG90" i="60"/>
  <c r="BN91" i="60"/>
  <c r="CG21" i="60"/>
  <c r="CG23" i="60"/>
  <c r="BI24" i="60"/>
  <c r="BI39" i="60"/>
  <c r="BN44" i="60"/>
  <c r="CG51" i="60"/>
  <c r="BI55" i="60"/>
  <c r="AK91" i="60"/>
  <c r="AG88" i="60"/>
  <c r="BI96" i="60"/>
  <c r="BI97" i="60"/>
  <c r="BI102" i="60"/>
  <c r="BI115" i="60"/>
  <c r="BI116" i="60"/>
  <c r="CJ108" i="60"/>
  <c r="BI86" i="60"/>
  <c r="AL87" i="60"/>
  <c r="BI87" i="60"/>
  <c r="BN117" i="60"/>
  <c r="J155" i="60"/>
  <c r="BN57" i="60"/>
  <c r="CG9" i="60"/>
  <c r="CB110" i="60"/>
  <c r="AE16" i="60"/>
  <c r="BG31" i="60"/>
  <c r="AD16" i="60"/>
  <c r="AD17" i="60" s="1"/>
  <c r="AG89" i="60"/>
  <c r="BG104" i="60"/>
  <c r="AL98" i="60"/>
  <c r="BI98" i="60"/>
  <c r="BI100" i="60"/>
  <c r="CK108" i="60"/>
  <c r="BH18" i="60"/>
  <c r="BN18" i="60"/>
  <c r="BJ31" i="60"/>
  <c r="BI21" i="60"/>
  <c r="BI23" i="60"/>
  <c r="CG41" i="60"/>
  <c r="CL110" i="60"/>
  <c r="BI46" i="60"/>
  <c r="BI53" i="60"/>
  <c r="BI56" i="60"/>
  <c r="AL81" i="60"/>
  <c r="AG82" i="60"/>
  <c r="BI92" i="60"/>
  <c r="BK131" i="60"/>
  <c r="BG130" i="60"/>
  <c r="BJ91" i="60"/>
  <c r="AG86" i="60"/>
  <c r="BJ18" i="60"/>
  <c r="CL52" i="60"/>
  <c r="BI15" i="60"/>
  <c r="CG17" i="60"/>
  <c r="BI22" i="60"/>
  <c r="CE52" i="60"/>
  <c r="BJ44" i="60"/>
  <c r="BI47" i="60"/>
  <c r="AD91" i="60"/>
  <c r="CG81" i="60"/>
  <c r="CG93" i="60"/>
  <c r="BJ117" i="60"/>
  <c r="AC91" i="60"/>
  <c r="BI7" i="60"/>
  <c r="BN31" i="60"/>
  <c r="BI50" i="60"/>
  <c r="AE91" i="60"/>
  <c r="AL83" i="60"/>
  <c r="BI94" i="60"/>
  <c r="BJ130" i="60"/>
  <c r="BL131" i="60"/>
  <c r="CB52" i="60"/>
  <c r="BI27" i="60"/>
  <c r="BF57" i="60"/>
  <c r="BI54" i="60"/>
  <c r="CE107" i="60"/>
  <c r="AF91" i="60"/>
  <c r="AG83" i="60"/>
  <c r="AL84" i="60"/>
  <c r="AL88" i="60"/>
  <c r="CI108" i="60"/>
  <c r="BO131" i="60"/>
  <c r="BI128" i="60"/>
  <c r="CG25" i="60"/>
  <c r="AI91" i="60"/>
  <c r="AG81" i="60"/>
  <c r="AJ91" i="60"/>
  <c r="AG87" i="60"/>
  <c r="BH117" i="60"/>
  <c r="BI114" i="60"/>
  <c r="BI121" i="60"/>
  <c r="BI123" i="60"/>
  <c r="BJ104" i="60"/>
  <c r="BI99" i="60"/>
  <c r="BH104" i="60"/>
  <c r="BD104" i="60"/>
  <c r="CF52" i="60"/>
  <c r="BH31" i="60"/>
  <c r="BD31" i="60"/>
  <c r="L6" i="60"/>
  <c r="L156" i="60" s="1"/>
  <c r="BH57" i="60"/>
  <c r="BD57" i="60"/>
  <c r="BI48" i="60"/>
  <c r="BG57" i="60"/>
  <c r="CC108" i="60"/>
  <c r="BI6" i="60"/>
  <c r="BI13" i="60"/>
  <c r="BG18" i="60"/>
  <c r="BD18" i="60"/>
  <c r="BI112" i="60"/>
  <c r="BG117" i="60"/>
  <c r="BI107" i="60"/>
  <c r="BD117" i="60"/>
  <c r="BI34" i="60"/>
  <c r="BH44" i="60"/>
  <c r="BG44" i="60"/>
  <c r="CG42" i="60"/>
  <c r="BI118" i="60"/>
  <c r="BH130" i="60"/>
  <c r="BI125" i="60"/>
  <c r="BI124" i="60"/>
  <c r="BD130" i="60"/>
  <c r="BH91" i="60"/>
  <c r="N12" i="60"/>
  <c r="BB131" i="60"/>
  <c r="BD91" i="60"/>
  <c r="BG91" i="60"/>
  <c r="AK17" i="60"/>
  <c r="AE17" i="60"/>
  <c r="AL15" i="60"/>
  <c r="AG10" i="60"/>
  <c r="AG13" i="60"/>
  <c r="AG9" i="60"/>
  <c r="AL10" i="60"/>
  <c r="AL11" i="60"/>
  <c r="AL12" i="60"/>
  <c r="AL13" i="60"/>
  <c r="AG14" i="60"/>
  <c r="AG11" i="60"/>
  <c r="AG12" i="60"/>
  <c r="AL14" i="60"/>
  <c r="AG15" i="60"/>
  <c r="J152" i="60"/>
  <c r="K152" i="60" s="1"/>
  <c r="J151" i="60"/>
  <c r="K151" i="60" s="1"/>
  <c r="H158" i="60"/>
  <c r="K155" i="60"/>
  <c r="G158" i="60"/>
  <c r="M158" i="60"/>
  <c r="J153" i="60"/>
  <c r="K153" i="60" s="1"/>
  <c r="I158" i="60"/>
  <c r="J150" i="60"/>
  <c r="K150" i="60" s="1"/>
  <c r="J154" i="60"/>
  <c r="K154" i="60" s="1"/>
  <c r="J157" i="60"/>
  <c r="K157" i="60" s="1"/>
  <c r="J156" i="60"/>
  <c r="K156" i="60" s="1"/>
  <c r="CA108" i="60"/>
  <c r="CD107" i="60"/>
  <c r="CH107" i="60"/>
  <c r="CL107" i="60"/>
  <c r="CG99" i="60"/>
  <c r="CB107" i="60"/>
  <c r="CB108" i="60" s="1"/>
  <c r="BF104" i="60"/>
  <c r="BF18" i="60"/>
  <c r="BF31" i="60"/>
  <c r="CH52" i="60"/>
  <c r="BZ108" i="60"/>
  <c r="CF107" i="60"/>
  <c r="BF117" i="60"/>
  <c r="BF91" i="60"/>
  <c r="BY108" i="60"/>
  <c r="BF44" i="60"/>
  <c r="BA131" i="60"/>
  <c r="CD52" i="60"/>
  <c r="BF130" i="60"/>
  <c r="AL32" i="60"/>
  <c r="AJ16" i="60"/>
  <c r="AJ17" i="60" s="1"/>
  <c r="AJ47" i="60"/>
  <c r="O12" i="60"/>
  <c r="O150" i="60"/>
  <c r="O158" i="60" s="1"/>
  <c r="AL8" i="60"/>
  <c r="BE131" i="60"/>
  <c r="BM131" i="60"/>
  <c r="AC46" i="60"/>
  <c r="AG80" i="60"/>
  <c r="AL9" i="60"/>
  <c r="CE110" i="60"/>
  <c r="AG8" i="60"/>
  <c r="CF110" i="60"/>
  <c r="P149" i="60"/>
  <c r="N150" i="60"/>
  <c r="N158" i="60" s="1"/>
  <c r="L8" i="60"/>
  <c r="L152" i="60" s="1"/>
  <c r="AK32" i="60"/>
  <c r="AL80" i="60"/>
  <c r="AL82" i="60"/>
  <c r="CD110" i="60"/>
  <c r="CH110" i="60"/>
  <c r="BC131" i="60"/>
  <c r="BN130" i="60"/>
  <c r="BI47" i="59"/>
  <c r="CG41" i="59"/>
  <c r="BI42" i="59"/>
  <c r="BN44" i="59"/>
  <c r="AL86" i="59"/>
  <c r="BI85" i="59"/>
  <c r="BI90" i="59"/>
  <c r="BN104" i="59"/>
  <c r="CG17" i="59"/>
  <c r="CG24" i="59"/>
  <c r="CG7" i="59"/>
  <c r="CG23" i="59"/>
  <c r="BI19" i="59"/>
  <c r="BI109" i="59"/>
  <c r="CG42" i="59"/>
  <c r="BI43" i="59"/>
  <c r="BI7" i="59"/>
  <c r="CG9" i="59"/>
  <c r="BI55" i="59"/>
  <c r="BI13" i="59"/>
  <c r="BN57" i="59"/>
  <c r="BI14" i="59"/>
  <c r="BI105" i="59"/>
  <c r="BI84" i="59"/>
  <c r="AG98" i="59"/>
  <c r="BI110" i="59"/>
  <c r="AG86" i="59"/>
  <c r="BI116" i="59"/>
  <c r="BI125" i="59"/>
  <c r="BI36" i="59"/>
  <c r="BI37" i="59"/>
  <c r="CG39" i="59"/>
  <c r="BI40" i="59"/>
  <c r="BI45" i="59"/>
  <c r="BI11" i="59"/>
  <c r="BI112" i="59"/>
  <c r="BI119" i="59"/>
  <c r="BI122" i="59"/>
  <c r="BI123" i="59"/>
  <c r="BN117" i="59"/>
  <c r="CG11" i="59"/>
  <c r="BI15" i="59"/>
  <c r="BI24" i="59"/>
  <c r="BI26" i="59"/>
  <c r="BI28" i="59"/>
  <c r="BI33" i="59"/>
  <c r="AJ91" i="59"/>
  <c r="BI83" i="59"/>
  <c r="BG57" i="59"/>
  <c r="AL81" i="59"/>
  <c r="AG88" i="59"/>
  <c r="AL98" i="59"/>
  <c r="BI101" i="59"/>
  <c r="BI102" i="59"/>
  <c r="BI108" i="59"/>
  <c r="BJ18" i="59"/>
  <c r="BI30" i="59"/>
  <c r="CG32" i="59"/>
  <c r="BI97" i="59"/>
  <c r="CG14" i="59"/>
  <c r="CG22" i="59"/>
  <c r="BI46" i="59"/>
  <c r="AG81" i="59"/>
  <c r="BI34" i="59"/>
  <c r="AD91" i="59"/>
  <c r="BI93" i="59"/>
  <c r="AE47" i="59"/>
  <c r="AE16" i="59"/>
  <c r="AE17" i="59" s="1"/>
  <c r="BF130" i="59"/>
  <c r="BH18" i="59"/>
  <c r="CL52" i="59"/>
  <c r="AC16" i="59"/>
  <c r="BN31" i="59"/>
  <c r="BJ44" i="59"/>
  <c r="BI35" i="59"/>
  <c r="CG47" i="59"/>
  <c r="BJ57" i="59"/>
  <c r="BI52" i="59"/>
  <c r="AC91" i="59"/>
  <c r="AG83" i="59"/>
  <c r="AL85" i="59"/>
  <c r="BI87" i="59"/>
  <c r="AL88" i="59"/>
  <c r="BI88" i="59"/>
  <c r="AG89" i="59"/>
  <c r="BD104" i="59"/>
  <c r="CM107" i="59"/>
  <c r="BI120" i="59"/>
  <c r="BI121" i="59"/>
  <c r="AG125" i="59"/>
  <c r="AG46" i="59" s="1"/>
  <c r="BI127" i="59"/>
  <c r="BK131" i="59"/>
  <c r="AJ16" i="59"/>
  <c r="BN18" i="59"/>
  <c r="BI39" i="59"/>
  <c r="CG51" i="59"/>
  <c r="BI81" i="59"/>
  <c r="AG82" i="59"/>
  <c r="AG84" i="59"/>
  <c r="BI86" i="59"/>
  <c r="AG87" i="59"/>
  <c r="AG90" i="59"/>
  <c r="BI100" i="59"/>
  <c r="CL109" i="59"/>
  <c r="BI114" i="59"/>
  <c r="BI115" i="59"/>
  <c r="BI126" i="59"/>
  <c r="BN130" i="59"/>
  <c r="AF91" i="59"/>
  <c r="AL83" i="59"/>
  <c r="AL89" i="59"/>
  <c r="BI89" i="59"/>
  <c r="BI96" i="59"/>
  <c r="CG98" i="59"/>
  <c r="BL131" i="59"/>
  <c r="BH130" i="59"/>
  <c r="BO131" i="59"/>
  <c r="BI8" i="59"/>
  <c r="CG20" i="59"/>
  <c r="BG31" i="59"/>
  <c r="BI23" i="59"/>
  <c r="BI32" i="59"/>
  <c r="BI49" i="59"/>
  <c r="BI50" i="59"/>
  <c r="BI56" i="59"/>
  <c r="AI91" i="59"/>
  <c r="BI80" i="59"/>
  <c r="CG91" i="59"/>
  <c r="BI92" i="59"/>
  <c r="BJ130" i="59"/>
  <c r="BH31" i="59"/>
  <c r="BI38" i="59"/>
  <c r="AF16" i="59"/>
  <c r="AF17" i="59" s="1"/>
  <c r="AL82" i="59"/>
  <c r="AL84" i="59"/>
  <c r="AG85" i="59"/>
  <c r="AL87" i="59"/>
  <c r="AL90" i="59"/>
  <c r="BG117" i="59"/>
  <c r="CI107" i="59"/>
  <c r="J152" i="59"/>
  <c r="K152" i="59" s="1"/>
  <c r="BI10" i="59"/>
  <c r="BJ31" i="59"/>
  <c r="BI20" i="59"/>
  <c r="BI22" i="59"/>
  <c r="BI27" i="59"/>
  <c r="BI29" i="59"/>
  <c r="BG44" i="59"/>
  <c r="BI53" i="59"/>
  <c r="BG91" i="59"/>
  <c r="AK91" i="59"/>
  <c r="AE91" i="59"/>
  <c r="CG89" i="59"/>
  <c r="BG104" i="59"/>
  <c r="CJ107" i="59"/>
  <c r="BI106" i="59"/>
  <c r="BI128" i="59"/>
  <c r="CH52" i="59"/>
  <c r="BI17" i="59"/>
  <c r="CG25" i="59"/>
  <c r="BH91" i="59"/>
  <c r="BJ117" i="59"/>
  <c r="CK107" i="59"/>
  <c r="BI107" i="59"/>
  <c r="CB52" i="59"/>
  <c r="BI54" i="59"/>
  <c r="BH57" i="59"/>
  <c r="BI48" i="59"/>
  <c r="BI41" i="59"/>
  <c r="BH44" i="59"/>
  <c r="BD44" i="59"/>
  <c r="CG79" i="59"/>
  <c r="BI82" i="59"/>
  <c r="BI79" i="59"/>
  <c r="BD91" i="59"/>
  <c r="BJ91" i="59"/>
  <c r="CF52" i="59"/>
  <c r="BJ104" i="59"/>
  <c r="BI103" i="59"/>
  <c r="BH104" i="59"/>
  <c r="BI95" i="59"/>
  <c r="N5" i="59"/>
  <c r="N151" i="59" s="1"/>
  <c r="BI99" i="59"/>
  <c r="BI94" i="59"/>
  <c r="BI6" i="59"/>
  <c r="CF109" i="59"/>
  <c r="CB109" i="59"/>
  <c r="CE109" i="59"/>
  <c r="BG18" i="59"/>
  <c r="BD18" i="59"/>
  <c r="BI16" i="59"/>
  <c r="BC131" i="59"/>
  <c r="BB131" i="59"/>
  <c r="BI21" i="59"/>
  <c r="BE131" i="59"/>
  <c r="BF104" i="59"/>
  <c r="BF117" i="59"/>
  <c r="CA107" i="59"/>
  <c r="CE52" i="59"/>
  <c r="BF18" i="59"/>
  <c r="BF31" i="59"/>
  <c r="CB106" i="59"/>
  <c r="CG88" i="59"/>
  <c r="BF57" i="59"/>
  <c r="CE106" i="59"/>
  <c r="CD106" i="59"/>
  <c r="CF106" i="59"/>
  <c r="CH106" i="59"/>
  <c r="BF44" i="59"/>
  <c r="BA131" i="59"/>
  <c r="BZ107" i="59"/>
  <c r="CC107" i="59"/>
  <c r="CD52" i="59"/>
  <c r="BY107" i="59"/>
  <c r="CD109" i="59"/>
  <c r="AG10" i="59"/>
  <c r="AG13" i="59"/>
  <c r="AJ17" i="59"/>
  <c r="AL15" i="59"/>
  <c r="AL8" i="59"/>
  <c r="AG9" i="59"/>
  <c r="AL12" i="59"/>
  <c r="AL14" i="59"/>
  <c r="AG8" i="59"/>
  <c r="AL9" i="59"/>
  <c r="AG15" i="59"/>
  <c r="AL13" i="59"/>
  <c r="AG11" i="59"/>
  <c r="AG12" i="59"/>
  <c r="AG14" i="59"/>
  <c r="L12" i="59"/>
  <c r="J151" i="59"/>
  <c r="K151" i="59" s="1"/>
  <c r="O12" i="59"/>
  <c r="H158" i="59"/>
  <c r="J157" i="59"/>
  <c r="K157" i="59" s="1"/>
  <c r="I158" i="59"/>
  <c r="J156" i="59"/>
  <c r="K156" i="59" s="1"/>
  <c r="J153" i="59"/>
  <c r="K153" i="59" s="1"/>
  <c r="J155" i="59"/>
  <c r="K155" i="59" s="1"/>
  <c r="M158" i="59"/>
  <c r="J154" i="59"/>
  <c r="K154" i="59" s="1"/>
  <c r="G158" i="59"/>
  <c r="O158" i="59"/>
  <c r="AI16" i="59"/>
  <c r="AL16" i="59" s="1"/>
  <c r="AI47" i="59"/>
  <c r="AL47" i="59" s="1"/>
  <c r="AL32" i="59"/>
  <c r="AL10" i="59"/>
  <c r="BF91" i="59"/>
  <c r="CH109" i="59"/>
  <c r="N4" i="59"/>
  <c r="N10" i="59"/>
  <c r="N156" i="59" s="1"/>
  <c r="AK16" i="59"/>
  <c r="AK17" i="59" s="1"/>
  <c r="AG80" i="59"/>
  <c r="CL106" i="59"/>
  <c r="BD130" i="59"/>
  <c r="BM131" i="59"/>
  <c r="J150" i="59"/>
  <c r="K150" i="59" s="1"/>
  <c r="AC17" i="59"/>
  <c r="AD46" i="59"/>
  <c r="AF47" i="59"/>
  <c r="BD57" i="59"/>
  <c r="AL11" i="59"/>
  <c r="AL125" i="59"/>
  <c r="AL46" i="59" s="1"/>
  <c r="L150" i="59"/>
  <c r="L158" i="59" s="1"/>
  <c r="BH117" i="59"/>
  <c r="BG130" i="59"/>
  <c r="BD31" i="59"/>
  <c r="AL80" i="59"/>
  <c r="P149" i="59"/>
  <c r="BI19" i="58"/>
  <c r="BI23" i="58"/>
  <c r="CG11" i="58"/>
  <c r="BI93" i="58"/>
  <c r="BG18" i="58"/>
  <c r="AL98" i="58"/>
  <c r="BI114" i="58"/>
  <c r="AL86" i="58"/>
  <c r="BI115" i="58"/>
  <c r="AG81" i="58"/>
  <c r="CG42" i="58"/>
  <c r="BI97" i="58"/>
  <c r="BI90" i="58"/>
  <c r="BI103" i="58"/>
  <c r="BI111" i="58"/>
  <c r="BN117" i="58"/>
  <c r="AG89" i="58"/>
  <c r="CG32" i="58"/>
  <c r="AL81" i="58"/>
  <c r="BI30" i="58"/>
  <c r="BI37" i="58"/>
  <c r="CG39" i="58"/>
  <c r="BI40" i="58"/>
  <c r="CG90" i="58"/>
  <c r="BI27" i="58"/>
  <c r="AG84" i="58"/>
  <c r="CG7" i="58"/>
  <c r="CG14" i="58"/>
  <c r="BD130" i="58"/>
  <c r="BI17" i="58"/>
  <c r="BI47" i="58"/>
  <c r="BI49" i="58"/>
  <c r="BN57" i="58"/>
  <c r="BI82" i="58"/>
  <c r="AG90" i="58"/>
  <c r="BI127" i="58"/>
  <c r="BI85" i="58"/>
  <c r="BI100" i="58"/>
  <c r="BN130" i="58"/>
  <c r="BI50" i="58"/>
  <c r="BI55" i="58"/>
  <c r="AI91" i="58"/>
  <c r="BI106" i="58"/>
  <c r="BJ18" i="58"/>
  <c r="BI13" i="58"/>
  <c r="BI22" i="58"/>
  <c r="BI38" i="58"/>
  <c r="BI96" i="58"/>
  <c r="BI102" i="58"/>
  <c r="BI20" i="58"/>
  <c r="CG24" i="58"/>
  <c r="CG25" i="58"/>
  <c r="BI28" i="58"/>
  <c r="BN31" i="58"/>
  <c r="BI48" i="58"/>
  <c r="AE16" i="58"/>
  <c r="AE17" i="58" s="1"/>
  <c r="BI33" i="58"/>
  <c r="CG41" i="58"/>
  <c r="CG47" i="58"/>
  <c r="AG85" i="58"/>
  <c r="BI116" i="58"/>
  <c r="BI24" i="58"/>
  <c r="BG44" i="58"/>
  <c r="BG57" i="58"/>
  <c r="BI53" i="58"/>
  <c r="BI83" i="58"/>
  <c r="CG88" i="58"/>
  <c r="CM106" i="58"/>
  <c r="BJ117" i="58"/>
  <c r="BI110" i="58"/>
  <c r="AL80" i="58"/>
  <c r="AL83" i="58"/>
  <c r="BI94" i="58"/>
  <c r="BI101" i="58"/>
  <c r="BI118" i="58"/>
  <c r="BI119" i="58"/>
  <c r="BJ31" i="58"/>
  <c r="BI52" i="58"/>
  <c r="BI56" i="58"/>
  <c r="AD91" i="58"/>
  <c r="BI92" i="58"/>
  <c r="BI99" i="58"/>
  <c r="CH52" i="58"/>
  <c r="BI36" i="58"/>
  <c r="AJ16" i="58"/>
  <c r="AJ17" i="58" s="1"/>
  <c r="BJ57" i="58"/>
  <c r="AE91" i="58"/>
  <c r="AG82" i="58"/>
  <c r="AG88" i="58"/>
  <c r="BI8" i="58"/>
  <c r="L11" i="58"/>
  <c r="L156" i="58" s="1"/>
  <c r="AI16" i="58"/>
  <c r="AI17" i="58" s="1"/>
  <c r="BJ44" i="58"/>
  <c r="BH44" i="58"/>
  <c r="AF91" i="58"/>
  <c r="AG83" i="58"/>
  <c r="CB105" i="58"/>
  <c r="AG98" i="58"/>
  <c r="BJ130" i="58"/>
  <c r="AK16" i="58"/>
  <c r="AK17" i="58" s="1"/>
  <c r="CG17" i="58"/>
  <c r="BN18" i="58"/>
  <c r="BI32" i="58"/>
  <c r="BN44" i="58"/>
  <c r="AL47" i="58"/>
  <c r="BI46" i="58"/>
  <c r="BI54" i="58"/>
  <c r="AG80" i="58"/>
  <c r="BI81" i="58"/>
  <c r="AL84" i="58"/>
  <c r="AL89" i="58"/>
  <c r="BN91" i="58"/>
  <c r="AG125" i="58"/>
  <c r="AG46" i="58" s="1"/>
  <c r="BK131" i="58"/>
  <c r="BI11" i="58"/>
  <c r="BI16" i="58"/>
  <c r="CG22" i="58"/>
  <c r="AL85" i="58"/>
  <c r="BI87" i="58"/>
  <c r="AL88" i="58"/>
  <c r="AL90" i="58"/>
  <c r="CI106" i="58"/>
  <c r="BI120" i="58"/>
  <c r="BI121" i="58"/>
  <c r="BI122" i="58"/>
  <c r="BI126" i="58"/>
  <c r="BI128" i="58"/>
  <c r="BL131" i="58"/>
  <c r="CE52" i="58"/>
  <c r="BI6" i="58"/>
  <c r="CF52" i="58"/>
  <c r="CG9" i="58"/>
  <c r="BI15" i="58"/>
  <c r="BF31" i="58"/>
  <c r="BI26" i="58"/>
  <c r="BI42" i="58"/>
  <c r="BI45" i="58"/>
  <c r="BG91" i="58"/>
  <c r="AJ91" i="58"/>
  <c r="AG86" i="58"/>
  <c r="AL87" i="58"/>
  <c r="CJ106" i="58"/>
  <c r="BI107" i="58"/>
  <c r="CL52" i="58"/>
  <c r="CG6" i="58"/>
  <c r="BI14" i="58"/>
  <c r="BG31" i="58"/>
  <c r="BI29" i="58"/>
  <c r="BI41" i="58"/>
  <c r="AK91" i="58"/>
  <c r="AL82" i="58"/>
  <c r="AG87" i="58"/>
  <c r="BJ104" i="58"/>
  <c r="CK106" i="58"/>
  <c r="BN104" i="58"/>
  <c r="BI109" i="58"/>
  <c r="AL125" i="58"/>
  <c r="AL46" i="58" s="1"/>
  <c r="BI125" i="58"/>
  <c r="BO131" i="58"/>
  <c r="BH31" i="58"/>
  <c r="BJ91" i="58"/>
  <c r="CH108" i="58"/>
  <c r="BH130" i="58"/>
  <c r="BI21" i="58"/>
  <c r="BD31" i="58"/>
  <c r="BI80" i="58"/>
  <c r="BH91" i="58"/>
  <c r="BI86" i="58"/>
  <c r="BI79" i="58"/>
  <c r="BI84" i="58"/>
  <c r="BI89" i="58"/>
  <c r="CB52" i="58"/>
  <c r="CG51" i="58"/>
  <c r="BI7" i="58"/>
  <c r="BI10" i="58"/>
  <c r="BH18" i="58"/>
  <c r="CG87" i="58"/>
  <c r="BI112" i="58"/>
  <c r="BI105" i="58"/>
  <c r="BD117" i="58"/>
  <c r="BH117" i="58"/>
  <c r="BI108" i="58"/>
  <c r="BG117" i="58"/>
  <c r="BI98" i="58"/>
  <c r="BI95" i="58"/>
  <c r="BH104" i="58"/>
  <c r="BG104" i="58"/>
  <c r="BD104" i="58"/>
  <c r="BI88" i="58"/>
  <c r="BD91" i="58"/>
  <c r="BI43" i="58"/>
  <c r="BI39" i="58"/>
  <c r="BI35" i="58"/>
  <c r="BI34" i="58"/>
  <c r="BD44" i="58"/>
  <c r="BI124" i="58"/>
  <c r="BG130" i="58"/>
  <c r="BI123" i="58"/>
  <c r="CA106" i="58"/>
  <c r="CG20" i="58"/>
  <c r="CB108" i="58"/>
  <c r="BH57" i="58"/>
  <c r="BC131" i="58"/>
  <c r="AG10" i="58"/>
  <c r="AL9" i="58"/>
  <c r="AL14" i="58"/>
  <c r="AL12" i="58"/>
  <c r="AG8" i="58"/>
  <c r="AL10" i="58"/>
  <c r="AG15" i="58"/>
  <c r="AG11" i="58"/>
  <c r="AG13" i="58"/>
  <c r="AG9" i="58"/>
  <c r="AL13" i="58"/>
  <c r="AL15" i="58"/>
  <c r="AL32" i="58"/>
  <c r="AG14" i="58"/>
  <c r="AG12" i="58"/>
  <c r="O12" i="58"/>
  <c r="H158" i="58"/>
  <c r="J153" i="58"/>
  <c r="K153" i="58" s="1"/>
  <c r="J152" i="58"/>
  <c r="K152" i="58" s="1"/>
  <c r="M158" i="58"/>
  <c r="J150" i="58"/>
  <c r="K150" i="58" s="1"/>
  <c r="I158" i="58"/>
  <c r="J156" i="58"/>
  <c r="K156" i="58" s="1"/>
  <c r="J155" i="58"/>
  <c r="K155" i="58" s="1"/>
  <c r="J157" i="58"/>
  <c r="K157" i="58" s="1"/>
  <c r="J154" i="58"/>
  <c r="K154" i="58" s="1"/>
  <c r="J151" i="58"/>
  <c r="K151" i="58" s="1"/>
  <c r="BF91" i="58"/>
  <c r="BF44" i="58"/>
  <c r="BF57" i="58"/>
  <c r="BF130" i="58"/>
  <c r="BF18" i="58"/>
  <c r="BF117" i="58"/>
  <c r="BY106" i="58"/>
  <c r="CD52" i="58"/>
  <c r="BZ106" i="58"/>
  <c r="CF105" i="58"/>
  <c r="CH105" i="58"/>
  <c r="CL105" i="58"/>
  <c r="CE105" i="58"/>
  <c r="CD105" i="58"/>
  <c r="BF104" i="58"/>
  <c r="BA131" i="58"/>
  <c r="N150" i="58"/>
  <c r="AC16" i="58"/>
  <c r="AD46" i="58"/>
  <c r="BD57" i="58"/>
  <c r="CG79" i="58"/>
  <c r="AC91" i="58"/>
  <c r="CE108" i="58"/>
  <c r="CD108" i="58"/>
  <c r="CL108" i="58"/>
  <c r="BB131" i="58"/>
  <c r="O150" i="58"/>
  <c r="O158" i="58" s="1"/>
  <c r="G158" i="58"/>
  <c r="AL8" i="58"/>
  <c r="CF108" i="58"/>
  <c r="L155" i="58"/>
  <c r="BE131" i="58"/>
  <c r="BM131" i="58"/>
  <c r="AJ32" i="58"/>
  <c r="AF16" i="58"/>
  <c r="AF17" i="58" s="1"/>
  <c r="BD18" i="58"/>
  <c r="N10" i="58"/>
  <c r="N154" i="58" s="1"/>
  <c r="AL11" i="58"/>
  <c r="P149" i="58"/>
  <c r="O11" i="56"/>
  <c r="N11" i="56"/>
  <c r="O10" i="56"/>
  <c r="N10" i="56"/>
  <c r="O9" i="56"/>
  <c r="N9" i="56"/>
  <c r="O8" i="56"/>
  <c r="N8" i="56"/>
  <c r="O7" i="56"/>
  <c r="N7" i="56"/>
  <c r="O6" i="56"/>
  <c r="N6" i="56"/>
  <c r="O5" i="56"/>
  <c r="N5" i="56"/>
  <c r="O4" i="56"/>
  <c r="N4" i="56"/>
  <c r="L11" i="56"/>
  <c r="L10" i="56"/>
  <c r="L9" i="56"/>
  <c r="L8" i="56"/>
  <c r="L7" i="56"/>
  <c r="L6" i="56"/>
  <c r="L5" i="56"/>
  <c r="L4" i="56"/>
  <c r="CB9" i="57"/>
  <c r="CB47" i="57"/>
  <c r="CB39" i="57"/>
  <c r="J11" i="57"/>
  <c r="K11" i="57" s="1"/>
  <c r="J10" i="57"/>
  <c r="J9" i="57"/>
  <c r="K9" i="57" s="1"/>
  <c r="J8" i="57"/>
  <c r="M157" i="57"/>
  <c r="I157" i="57"/>
  <c r="H157" i="57"/>
  <c r="G157" i="57"/>
  <c r="M156" i="57"/>
  <c r="I156" i="57"/>
  <c r="H156" i="57"/>
  <c r="G156" i="57"/>
  <c r="M155" i="57"/>
  <c r="I155" i="57"/>
  <c r="H155" i="57"/>
  <c r="G155" i="57"/>
  <c r="M154" i="57"/>
  <c r="I154" i="57"/>
  <c r="H154" i="57"/>
  <c r="G154" i="57"/>
  <c r="M153" i="57"/>
  <c r="I153" i="57"/>
  <c r="H153" i="57"/>
  <c r="G153" i="57"/>
  <c r="M152" i="57"/>
  <c r="I152" i="57"/>
  <c r="H152" i="57"/>
  <c r="G152" i="57"/>
  <c r="M151" i="57"/>
  <c r="I151" i="57"/>
  <c r="H151" i="57"/>
  <c r="G151" i="57"/>
  <c r="M150" i="57"/>
  <c r="I150" i="57"/>
  <c r="H150" i="57"/>
  <c r="G150" i="57"/>
  <c r="C148" i="57"/>
  <c r="C175" i="57" s="1"/>
  <c r="BO130" i="57"/>
  <c r="BM130" i="57"/>
  <c r="BL130" i="57"/>
  <c r="BK130" i="57"/>
  <c r="BE130" i="57"/>
  <c r="O11" i="57" s="1"/>
  <c r="O156" i="57" s="1"/>
  <c r="BC130" i="57"/>
  <c r="N11" i="57" s="1"/>
  <c r="N156" i="57" s="1"/>
  <c r="BB130" i="57"/>
  <c r="BA130" i="57"/>
  <c r="BN129" i="57"/>
  <c r="BI129" i="57" s="1"/>
  <c r="BJ129" i="57"/>
  <c r="BH129" i="57"/>
  <c r="BG129" i="57"/>
  <c r="BF129" i="57"/>
  <c r="BN128" i="57"/>
  <c r="BJ128" i="57"/>
  <c r="BH128" i="57"/>
  <c r="BG128" i="57"/>
  <c r="BF128" i="57"/>
  <c r="BD128" i="57"/>
  <c r="BN127" i="57"/>
  <c r="BJ127" i="57"/>
  <c r="BH127" i="57"/>
  <c r="BG127" i="57"/>
  <c r="BF127" i="57"/>
  <c r="BD127" i="57"/>
  <c r="BN126" i="57"/>
  <c r="BJ126" i="57"/>
  <c r="BH126" i="57"/>
  <c r="BG126" i="57"/>
  <c r="BF126" i="57"/>
  <c r="BD126" i="57"/>
  <c r="BN125" i="57"/>
  <c r="BJ125" i="57"/>
  <c r="BH125" i="57"/>
  <c r="BG125" i="57"/>
  <c r="BF125" i="57"/>
  <c r="BD125" i="57"/>
  <c r="AK125" i="57"/>
  <c r="AK46" i="57" s="1"/>
  <c r="AJ125" i="57"/>
  <c r="AJ46" i="57" s="1"/>
  <c r="AI125" i="57"/>
  <c r="AF125" i="57"/>
  <c r="AF46" i="57" s="1"/>
  <c r="AF47" i="57" s="1"/>
  <c r="AE125" i="57"/>
  <c r="AD125" i="57"/>
  <c r="AC125" i="57"/>
  <c r="AC46" i="57" s="1"/>
  <c r="AC47" i="57" s="1"/>
  <c r="BN124" i="57"/>
  <c r="BJ124" i="57"/>
  <c r="BH124" i="57"/>
  <c r="BG124" i="57"/>
  <c r="BF124" i="57"/>
  <c r="BD124" i="57"/>
  <c r="AL124" i="57"/>
  <c r="AG124" i="57"/>
  <c r="BN123" i="57"/>
  <c r="BJ123" i="57"/>
  <c r="BH123" i="57"/>
  <c r="BG123" i="57"/>
  <c r="BF123" i="57"/>
  <c r="BD123" i="57"/>
  <c r="AL123" i="57"/>
  <c r="AG123" i="57"/>
  <c r="BN122" i="57"/>
  <c r="BJ122" i="57"/>
  <c r="BH122" i="57"/>
  <c r="BG122" i="57"/>
  <c r="BF122" i="57"/>
  <c r="BD122" i="57"/>
  <c r="AL122" i="57"/>
  <c r="AG122" i="57"/>
  <c r="BN121" i="57"/>
  <c r="BI121" i="57" s="1"/>
  <c r="BJ121" i="57"/>
  <c r="BH121" i="57"/>
  <c r="BG121" i="57"/>
  <c r="BF121" i="57"/>
  <c r="BD121" i="57"/>
  <c r="AL121" i="57"/>
  <c r="AG121" i="57"/>
  <c r="BN120" i="57"/>
  <c r="BJ120" i="57"/>
  <c r="BH120" i="57"/>
  <c r="BG120" i="57"/>
  <c r="BF120" i="57"/>
  <c r="BD120" i="57"/>
  <c r="AL120" i="57"/>
  <c r="AG120" i="57"/>
  <c r="BN119" i="57"/>
  <c r="BJ119" i="57"/>
  <c r="BH119" i="57"/>
  <c r="BG119" i="57"/>
  <c r="BF119" i="57"/>
  <c r="BD119" i="57"/>
  <c r="AL119" i="57"/>
  <c r="AG119" i="57"/>
  <c r="BN118" i="57"/>
  <c r="BJ118" i="57"/>
  <c r="BH118" i="57"/>
  <c r="BG118" i="57"/>
  <c r="BF118" i="57"/>
  <c r="BD118" i="57"/>
  <c r="AL118" i="57"/>
  <c r="AG118" i="57"/>
  <c r="BO117" i="57"/>
  <c r="BM117" i="57"/>
  <c r="BL117" i="57"/>
  <c r="BK117" i="57"/>
  <c r="BE117" i="57"/>
  <c r="O7" i="57" s="1"/>
  <c r="BC117" i="57"/>
  <c r="N7" i="57" s="1"/>
  <c r="N157" i="57" s="1"/>
  <c r="BB117" i="57"/>
  <c r="L7" i="57" s="1"/>
  <c r="L157" i="57" s="1"/>
  <c r="BA117" i="57"/>
  <c r="AL117" i="57"/>
  <c r="AG117" i="57"/>
  <c r="BN116" i="57"/>
  <c r="BJ116" i="57"/>
  <c r="BH116" i="57"/>
  <c r="BG116" i="57"/>
  <c r="BF116" i="57"/>
  <c r="BD116" i="57"/>
  <c r="AL116" i="57"/>
  <c r="AG116" i="57"/>
  <c r="BN115" i="57"/>
  <c r="BJ115" i="57"/>
  <c r="BH115" i="57"/>
  <c r="BG115" i="57"/>
  <c r="BF115" i="57"/>
  <c r="BD115" i="57"/>
  <c r="AL115" i="57"/>
  <c r="AG115" i="57"/>
  <c r="BN114" i="57"/>
  <c r="BJ114" i="57"/>
  <c r="BH114" i="57"/>
  <c r="BG114" i="57"/>
  <c r="BF114" i="57"/>
  <c r="BD114" i="57"/>
  <c r="AL114" i="57"/>
  <c r="AG114" i="57"/>
  <c r="BN113" i="57"/>
  <c r="BI113" i="57" s="1"/>
  <c r="BJ113" i="57"/>
  <c r="BH113" i="57"/>
  <c r="BG113" i="57"/>
  <c r="BF113" i="57"/>
  <c r="BN112" i="57"/>
  <c r="BJ112" i="57"/>
  <c r="BH112" i="57"/>
  <c r="BG112" i="57"/>
  <c r="BF112" i="57"/>
  <c r="BD112" i="57"/>
  <c r="BN111" i="57"/>
  <c r="BJ111" i="57"/>
  <c r="BH111" i="57"/>
  <c r="BG111" i="57"/>
  <c r="BF111" i="57"/>
  <c r="BD111" i="57"/>
  <c r="BN110" i="57"/>
  <c r="BJ110" i="57"/>
  <c r="BH110" i="57"/>
  <c r="BG110" i="57"/>
  <c r="BF110" i="57"/>
  <c r="BD110" i="57"/>
  <c r="BN109" i="57"/>
  <c r="BJ109" i="57"/>
  <c r="BH109" i="57"/>
  <c r="BG109" i="57"/>
  <c r="BF109" i="57"/>
  <c r="BD109" i="57"/>
  <c r="BN108" i="57"/>
  <c r="BJ108" i="57"/>
  <c r="BH108" i="57"/>
  <c r="BG108" i="57"/>
  <c r="BF108" i="57"/>
  <c r="BD108" i="57"/>
  <c r="BN107" i="57"/>
  <c r="BJ107" i="57"/>
  <c r="BH107" i="57"/>
  <c r="BG107" i="57"/>
  <c r="BF107" i="57"/>
  <c r="BD107" i="57"/>
  <c r="CM106" i="57"/>
  <c r="CK106" i="57"/>
  <c r="CJ106" i="57"/>
  <c r="CI106" i="57"/>
  <c r="CC106" i="57"/>
  <c r="CA106" i="57"/>
  <c r="BZ106" i="57"/>
  <c r="BY106" i="57"/>
  <c r="BN106" i="57"/>
  <c r="BJ106" i="57"/>
  <c r="BH106" i="57"/>
  <c r="BG106" i="57"/>
  <c r="BF106" i="57"/>
  <c r="BD106" i="57"/>
  <c r="BN105" i="57"/>
  <c r="BJ105" i="57"/>
  <c r="BH105" i="57"/>
  <c r="BG105" i="57"/>
  <c r="BF105" i="57"/>
  <c r="BD105" i="57"/>
  <c r="BO104" i="57"/>
  <c r="BM104" i="57"/>
  <c r="BL104" i="57"/>
  <c r="BK104" i="57"/>
  <c r="BE104" i="57"/>
  <c r="O6" i="57" s="1"/>
  <c r="O151" i="57" s="1"/>
  <c r="BC104" i="57"/>
  <c r="N6" i="57" s="1"/>
  <c r="BB104" i="57"/>
  <c r="L6" i="57" s="1"/>
  <c r="BA104" i="57"/>
  <c r="CM103" i="57"/>
  <c r="CK103" i="57"/>
  <c r="CJ103" i="57"/>
  <c r="CI103" i="57"/>
  <c r="CC103" i="57"/>
  <c r="CA103" i="57"/>
  <c r="BZ103" i="57"/>
  <c r="BY103" i="57"/>
  <c r="BN103" i="57"/>
  <c r="BJ103" i="57"/>
  <c r="BH103" i="57"/>
  <c r="BG103" i="57"/>
  <c r="BF103" i="57"/>
  <c r="BD103" i="57"/>
  <c r="CL102" i="57"/>
  <c r="CG102" i="57" s="1"/>
  <c r="CH102" i="57"/>
  <c r="CF102" i="57"/>
  <c r="CE102" i="57"/>
  <c r="CD102" i="57"/>
  <c r="BN102" i="57"/>
  <c r="BJ102" i="57"/>
  <c r="BH102" i="57"/>
  <c r="BG102" i="57"/>
  <c r="BF102" i="57"/>
  <c r="BD102" i="57"/>
  <c r="CH101" i="57"/>
  <c r="CF101" i="57"/>
  <c r="CE101" i="57"/>
  <c r="CD101" i="57"/>
  <c r="CB101" i="57"/>
  <c r="CG101" i="57" s="1"/>
  <c r="BN101" i="57"/>
  <c r="BJ101" i="57"/>
  <c r="BH101" i="57"/>
  <c r="BG101" i="57"/>
  <c r="BF101" i="57"/>
  <c r="BD101" i="57"/>
  <c r="CL100" i="57"/>
  <c r="CG100" i="57" s="1"/>
  <c r="CH100" i="57"/>
  <c r="CF100" i="57"/>
  <c r="CE100" i="57"/>
  <c r="CD100" i="57"/>
  <c r="BN100" i="57"/>
  <c r="BJ100" i="57"/>
  <c r="BH100" i="57"/>
  <c r="BG100" i="57"/>
  <c r="BF100" i="57"/>
  <c r="BD100" i="57"/>
  <c r="CL99" i="57"/>
  <c r="CG99" i="57" s="1"/>
  <c r="CH99" i="57"/>
  <c r="CF99" i="57"/>
  <c r="CE99" i="57"/>
  <c r="CD99" i="57"/>
  <c r="BN99" i="57"/>
  <c r="BJ99" i="57"/>
  <c r="BH99" i="57"/>
  <c r="BG99" i="57"/>
  <c r="BF99" i="57"/>
  <c r="BD99" i="57"/>
  <c r="CL98" i="57"/>
  <c r="CG98" i="57" s="1"/>
  <c r="CH98" i="57"/>
  <c r="CF98" i="57"/>
  <c r="CE98" i="57"/>
  <c r="CD98" i="57"/>
  <c r="BN98" i="57"/>
  <c r="BJ98" i="57"/>
  <c r="BH98" i="57"/>
  <c r="BG98" i="57"/>
  <c r="BF98" i="57"/>
  <c r="BD98" i="57"/>
  <c r="AK98" i="57"/>
  <c r="AJ98" i="57"/>
  <c r="AI98" i="57"/>
  <c r="AF98" i="57"/>
  <c r="AE98" i="57"/>
  <c r="AD98" i="57"/>
  <c r="AC98" i="57"/>
  <c r="CL97" i="57"/>
  <c r="CG97" i="57" s="1"/>
  <c r="CH97" i="57"/>
  <c r="CF97" i="57"/>
  <c r="CE97" i="57"/>
  <c r="CD97" i="57"/>
  <c r="BN97" i="57"/>
  <c r="BJ97" i="57"/>
  <c r="BH97" i="57"/>
  <c r="BG97" i="57"/>
  <c r="BF97" i="57"/>
  <c r="BD97" i="57"/>
  <c r="AL97" i="57"/>
  <c r="AL31" i="57" s="1"/>
  <c r="AG97" i="57"/>
  <c r="CL96" i="57"/>
  <c r="CG96" i="57" s="1"/>
  <c r="CH96" i="57"/>
  <c r="CF96" i="57"/>
  <c r="CE96" i="57"/>
  <c r="CD96" i="57"/>
  <c r="BN96" i="57"/>
  <c r="BJ96" i="57"/>
  <c r="BH96" i="57"/>
  <c r="BG96" i="57"/>
  <c r="BF96" i="57"/>
  <c r="BD96" i="57"/>
  <c r="CL95" i="57"/>
  <c r="CG95" i="57" s="1"/>
  <c r="CH95" i="57"/>
  <c r="CF95" i="57"/>
  <c r="CE95" i="57"/>
  <c r="CD95" i="57"/>
  <c r="BN95" i="57"/>
  <c r="BJ95" i="57"/>
  <c r="BH95" i="57"/>
  <c r="BG95" i="57"/>
  <c r="BF95" i="57"/>
  <c r="BD95" i="57"/>
  <c r="CL94" i="57"/>
  <c r="CG94" i="57" s="1"/>
  <c r="CH94" i="57"/>
  <c r="CF94" i="57"/>
  <c r="CE94" i="57"/>
  <c r="CD94" i="57"/>
  <c r="BN94" i="57"/>
  <c r="BJ94" i="57"/>
  <c r="BH94" i="57"/>
  <c r="BG94" i="57"/>
  <c r="BF94" i="57"/>
  <c r="BD94" i="57"/>
  <c r="CL93" i="57"/>
  <c r="CG93" i="57" s="1"/>
  <c r="CH93" i="57"/>
  <c r="CF93" i="57"/>
  <c r="CE93" i="57"/>
  <c r="CD93" i="57"/>
  <c r="BN93" i="57"/>
  <c r="BJ93" i="57"/>
  <c r="BH93" i="57"/>
  <c r="BG93" i="57"/>
  <c r="BF93" i="57"/>
  <c r="BD93" i="57"/>
  <c r="CL92" i="57"/>
  <c r="CG92" i="57" s="1"/>
  <c r="CH92" i="57"/>
  <c r="CF92" i="57"/>
  <c r="CE92" i="57"/>
  <c r="CD92" i="57"/>
  <c r="BN92" i="57"/>
  <c r="BJ92" i="57"/>
  <c r="BH92" i="57"/>
  <c r="BG92" i="57"/>
  <c r="BF92" i="57"/>
  <c r="BD92" i="57"/>
  <c r="CL91" i="57"/>
  <c r="CG91" i="57" s="1"/>
  <c r="CH91" i="57"/>
  <c r="CF91" i="57"/>
  <c r="CE91" i="57"/>
  <c r="CD91" i="57"/>
  <c r="BO91" i="57"/>
  <c r="BM91" i="57"/>
  <c r="BL91" i="57"/>
  <c r="BK91" i="57"/>
  <c r="BE91" i="57"/>
  <c r="O9" i="57" s="1"/>
  <c r="O153" i="57" s="1"/>
  <c r="BC91" i="57"/>
  <c r="N9" i="57" s="1"/>
  <c r="N153" i="57" s="1"/>
  <c r="BB91" i="57"/>
  <c r="L9" i="57" s="1"/>
  <c r="L153" i="57" s="1"/>
  <c r="BA91" i="57"/>
  <c r="CL90" i="57"/>
  <c r="CH90" i="57"/>
  <c r="CF90" i="57"/>
  <c r="CE90" i="57"/>
  <c r="CD90" i="57"/>
  <c r="CB90" i="57"/>
  <c r="BN90" i="57"/>
  <c r="BJ90" i="57"/>
  <c r="BH90" i="57"/>
  <c r="BG90" i="57"/>
  <c r="BF90" i="57"/>
  <c r="BD90" i="57"/>
  <c r="AK90" i="57"/>
  <c r="AJ90" i="57"/>
  <c r="AI90" i="57"/>
  <c r="AF90" i="57"/>
  <c r="AE90" i="57"/>
  <c r="AD90" i="57"/>
  <c r="AC90" i="57"/>
  <c r="CL89" i="57"/>
  <c r="CG89" i="57" s="1"/>
  <c r="CH89" i="57"/>
  <c r="CF89" i="57"/>
  <c r="CE89" i="57"/>
  <c r="CD89" i="57"/>
  <c r="BN89" i="57"/>
  <c r="BJ89" i="57"/>
  <c r="BH89" i="57"/>
  <c r="BG89" i="57"/>
  <c r="BF89" i="57"/>
  <c r="BD89" i="57"/>
  <c r="AK89" i="57"/>
  <c r="AJ89" i="57"/>
  <c r="AI89" i="57"/>
  <c r="AF89" i="57"/>
  <c r="AE89" i="57"/>
  <c r="AD89" i="57"/>
  <c r="AC89" i="57"/>
  <c r="CL88" i="57"/>
  <c r="CH88" i="57"/>
  <c r="CF88" i="57"/>
  <c r="CE88" i="57"/>
  <c r="CD88" i="57"/>
  <c r="CB88" i="57"/>
  <c r="BN88" i="57"/>
  <c r="BJ88" i="57"/>
  <c r="BH88" i="57"/>
  <c r="BG88" i="57"/>
  <c r="BF88" i="57"/>
  <c r="BD88" i="57"/>
  <c r="AK88" i="57"/>
  <c r="AJ88" i="57"/>
  <c r="AI88" i="57"/>
  <c r="AF88" i="57"/>
  <c r="AE88" i="57"/>
  <c r="AD88" i="57"/>
  <c r="AC88" i="57"/>
  <c r="CL87" i="57"/>
  <c r="CH87" i="57"/>
  <c r="CF87" i="57"/>
  <c r="CE87" i="57"/>
  <c r="CD87" i="57"/>
  <c r="CB87" i="57"/>
  <c r="BN87" i="57"/>
  <c r="BJ87" i="57"/>
  <c r="BH87" i="57"/>
  <c r="BG87" i="57"/>
  <c r="BF87" i="57"/>
  <c r="BD87" i="57"/>
  <c r="AK87" i="57"/>
  <c r="AJ87" i="57"/>
  <c r="AI87" i="57"/>
  <c r="AF87" i="57"/>
  <c r="AE87" i="57"/>
  <c r="AD87" i="57"/>
  <c r="AC87" i="57"/>
  <c r="CL86" i="57"/>
  <c r="CG86" i="57" s="1"/>
  <c r="CH86" i="57"/>
  <c r="CF86" i="57"/>
  <c r="CE86" i="57"/>
  <c r="CD86" i="57"/>
  <c r="BN86" i="57"/>
  <c r="BJ86" i="57"/>
  <c r="BH86" i="57"/>
  <c r="BG86" i="57"/>
  <c r="BF86" i="57"/>
  <c r="BD86" i="57"/>
  <c r="AK86" i="57"/>
  <c r="AJ86" i="57"/>
  <c r="AI86" i="57"/>
  <c r="AF86" i="57"/>
  <c r="AE86" i="57"/>
  <c r="AD86" i="57"/>
  <c r="AC86" i="57"/>
  <c r="CL85" i="57"/>
  <c r="CG85" i="57" s="1"/>
  <c r="CH85" i="57"/>
  <c r="CF85" i="57"/>
  <c r="CE85" i="57"/>
  <c r="CD85" i="57"/>
  <c r="BN85" i="57"/>
  <c r="BJ85" i="57"/>
  <c r="BH85" i="57"/>
  <c r="BG85" i="57"/>
  <c r="BF85" i="57"/>
  <c r="BD85" i="57"/>
  <c r="AK85" i="57"/>
  <c r="AJ85" i="57"/>
  <c r="AI85" i="57"/>
  <c r="AF85" i="57"/>
  <c r="AE85" i="57"/>
  <c r="AD85" i="57"/>
  <c r="AC85" i="57"/>
  <c r="CL84" i="57"/>
  <c r="CG84" i="57" s="1"/>
  <c r="CH84" i="57"/>
  <c r="CF84" i="57"/>
  <c r="CE84" i="57"/>
  <c r="CD84" i="57"/>
  <c r="BN84" i="57"/>
  <c r="BJ84" i="57"/>
  <c r="BH84" i="57"/>
  <c r="BG84" i="57"/>
  <c r="BF84" i="57"/>
  <c r="BD84" i="57"/>
  <c r="AK84" i="57"/>
  <c r="AJ84" i="57"/>
  <c r="AI84" i="57"/>
  <c r="AF84" i="57"/>
  <c r="AE84" i="57"/>
  <c r="AD84" i="57"/>
  <c r="AC84" i="57"/>
  <c r="CL83" i="57"/>
  <c r="CG83" i="57" s="1"/>
  <c r="CH83" i="57"/>
  <c r="CF83" i="57"/>
  <c r="CE83" i="57"/>
  <c r="CD83" i="57"/>
  <c r="BN83" i="57"/>
  <c r="BJ83" i="57"/>
  <c r="BH83" i="57"/>
  <c r="BG83" i="57"/>
  <c r="BF83" i="57"/>
  <c r="BD83" i="57"/>
  <c r="AK83" i="57"/>
  <c r="AJ83" i="57"/>
  <c r="AI83" i="57"/>
  <c r="AF83" i="57"/>
  <c r="AE83" i="57"/>
  <c r="AD83" i="57"/>
  <c r="AC83" i="57"/>
  <c r="CL82" i="57"/>
  <c r="CH82" i="57"/>
  <c r="CG82" i="57"/>
  <c r="CF82" i="57"/>
  <c r="CE82" i="57"/>
  <c r="CD82" i="57"/>
  <c r="BN82" i="57"/>
  <c r="BJ82" i="57"/>
  <c r="BH82" i="57"/>
  <c r="BG82" i="57"/>
  <c r="BF82" i="57"/>
  <c r="BD82" i="57"/>
  <c r="AK82" i="57"/>
  <c r="AJ82" i="57"/>
  <c r="AI82" i="57"/>
  <c r="AF82" i="57"/>
  <c r="AE82" i="57"/>
  <c r="AD82" i="57"/>
  <c r="AC82" i="57"/>
  <c r="CL81" i="57"/>
  <c r="CG81" i="57" s="1"/>
  <c r="CH81" i="57"/>
  <c r="CF81" i="57"/>
  <c r="CE81" i="57"/>
  <c r="CD81" i="57"/>
  <c r="BN81" i="57"/>
  <c r="BJ81" i="57"/>
  <c r="BH81" i="57"/>
  <c r="BG81" i="57"/>
  <c r="BF81" i="57"/>
  <c r="BD81" i="57"/>
  <c r="AK81" i="57"/>
  <c r="AJ81" i="57"/>
  <c r="AI81" i="57"/>
  <c r="AF81" i="57"/>
  <c r="AE81" i="57"/>
  <c r="AD81" i="57"/>
  <c r="AC81" i="57"/>
  <c r="CL80" i="57"/>
  <c r="CG80" i="57" s="1"/>
  <c r="CH80" i="57"/>
  <c r="CF80" i="57"/>
  <c r="CE80" i="57"/>
  <c r="CD80" i="57"/>
  <c r="BN80" i="57"/>
  <c r="BJ80" i="57"/>
  <c r="BH80" i="57"/>
  <c r="BG80" i="57"/>
  <c r="BF80" i="57"/>
  <c r="BD80" i="57"/>
  <c r="AK80" i="57"/>
  <c r="AJ80" i="57"/>
  <c r="AI80" i="57"/>
  <c r="AF80" i="57"/>
  <c r="AE80" i="57"/>
  <c r="AD80" i="57"/>
  <c r="AC80" i="57"/>
  <c r="CL79" i="57"/>
  <c r="CH79" i="57"/>
  <c r="CF79" i="57"/>
  <c r="CE79" i="57"/>
  <c r="CD79" i="57"/>
  <c r="CB79" i="57"/>
  <c r="BN79" i="57"/>
  <c r="BJ79" i="57"/>
  <c r="BH79" i="57"/>
  <c r="BG79" i="57"/>
  <c r="BF79" i="57"/>
  <c r="BD79" i="57"/>
  <c r="C74" i="57"/>
  <c r="BO57" i="57"/>
  <c r="BM57" i="57"/>
  <c r="BL57" i="57"/>
  <c r="BK57" i="57"/>
  <c r="BE57" i="57"/>
  <c r="O8" i="57" s="1"/>
  <c r="O152" i="57" s="1"/>
  <c r="BC57" i="57"/>
  <c r="BB57" i="57"/>
  <c r="L8" i="57" s="1"/>
  <c r="BA57" i="57"/>
  <c r="BN56" i="57"/>
  <c r="BJ56" i="57"/>
  <c r="BH56" i="57"/>
  <c r="BG56" i="57"/>
  <c r="BF56" i="57"/>
  <c r="BD56" i="57"/>
  <c r="BN55" i="57"/>
  <c r="BJ55" i="57"/>
  <c r="BH55" i="57"/>
  <c r="BG55" i="57"/>
  <c r="BF55" i="57"/>
  <c r="BD55" i="57"/>
  <c r="BN54" i="57"/>
  <c r="BJ54" i="57"/>
  <c r="BH54" i="57"/>
  <c r="BG54" i="57"/>
  <c r="BF54" i="57"/>
  <c r="BD54" i="57"/>
  <c r="BN53" i="57"/>
  <c r="BJ53" i="57"/>
  <c r="BH53" i="57"/>
  <c r="BG53" i="57"/>
  <c r="BF53" i="57"/>
  <c r="BD53" i="57"/>
  <c r="CM52" i="57"/>
  <c r="CK52" i="57"/>
  <c r="CJ52" i="57"/>
  <c r="CI52" i="57"/>
  <c r="CC52" i="57"/>
  <c r="CA52" i="57"/>
  <c r="BZ52" i="57"/>
  <c r="BZ104" i="57" s="1"/>
  <c r="BY52" i="57"/>
  <c r="BN52" i="57"/>
  <c r="BJ52" i="57"/>
  <c r="BH52" i="57"/>
  <c r="BG52" i="57"/>
  <c r="BF52" i="57"/>
  <c r="BD52" i="57"/>
  <c r="CL51" i="57"/>
  <c r="CH51" i="57"/>
  <c r="CF51" i="57"/>
  <c r="CE51" i="57"/>
  <c r="CD51" i="57"/>
  <c r="CB51" i="57"/>
  <c r="BN51" i="57"/>
  <c r="BI51" i="57" s="1"/>
  <c r="BJ51" i="57"/>
  <c r="BH51" i="57"/>
  <c r="BG51" i="57"/>
  <c r="BF51" i="57"/>
  <c r="CL50" i="57"/>
  <c r="CG50" i="57" s="1"/>
  <c r="CH50" i="57"/>
  <c r="CF50" i="57"/>
  <c r="CE50" i="57"/>
  <c r="CD50" i="57"/>
  <c r="BN50" i="57"/>
  <c r="BJ50" i="57"/>
  <c r="BH50" i="57"/>
  <c r="BG50" i="57"/>
  <c r="BF50" i="57"/>
  <c r="BD50" i="57"/>
  <c r="CL49" i="57"/>
  <c r="CG49" i="57" s="1"/>
  <c r="CH49" i="57"/>
  <c r="CF49" i="57"/>
  <c r="CE49" i="57"/>
  <c r="CD49" i="57"/>
  <c r="BN49" i="57"/>
  <c r="BJ49" i="57"/>
  <c r="BH49" i="57"/>
  <c r="BG49" i="57"/>
  <c r="BF49" i="57"/>
  <c r="BD49" i="57"/>
  <c r="CL48" i="57"/>
  <c r="CG48" i="57" s="1"/>
  <c r="CH48" i="57"/>
  <c r="CF48" i="57"/>
  <c r="CE48" i="57"/>
  <c r="CD48" i="57"/>
  <c r="BN48" i="57"/>
  <c r="BJ48" i="57"/>
  <c r="BH48" i="57"/>
  <c r="BG48" i="57"/>
  <c r="BF48" i="57"/>
  <c r="BD48" i="57"/>
  <c r="CL47" i="57"/>
  <c r="CG47" i="57" s="1"/>
  <c r="CH47" i="57"/>
  <c r="CF47" i="57"/>
  <c r="CE47" i="57"/>
  <c r="CD47" i="57"/>
  <c r="BN47" i="57"/>
  <c r="BJ47" i="57"/>
  <c r="BH47" i="57"/>
  <c r="BG47" i="57"/>
  <c r="BF47" i="57"/>
  <c r="BD47" i="57"/>
  <c r="CL46" i="57"/>
  <c r="CG46" i="57" s="1"/>
  <c r="CH46" i="57"/>
  <c r="CF46" i="57"/>
  <c r="CE46" i="57"/>
  <c r="CD46" i="57"/>
  <c r="BN46" i="57"/>
  <c r="BJ46" i="57"/>
  <c r="BH46" i="57"/>
  <c r="BG46" i="57"/>
  <c r="BF46" i="57"/>
  <c r="BD46" i="57"/>
  <c r="AI46" i="57"/>
  <c r="AI47" i="57" s="1"/>
  <c r="AE46" i="57"/>
  <c r="AE47" i="57" s="1"/>
  <c r="G48" i="57"/>
  <c r="CL45" i="57"/>
  <c r="CG45" i="57" s="1"/>
  <c r="CH45" i="57"/>
  <c r="CF45" i="57"/>
  <c r="CE45" i="57"/>
  <c r="CD45" i="57"/>
  <c r="BN45" i="57"/>
  <c r="BJ45" i="57"/>
  <c r="BH45" i="57"/>
  <c r="BG45" i="57"/>
  <c r="BF45" i="57"/>
  <c r="BD45" i="57"/>
  <c r="BI45" i="57" s="1"/>
  <c r="AL45" i="57"/>
  <c r="AG45" i="57"/>
  <c r="L47" i="57"/>
  <c r="O47" i="57" s="1"/>
  <c r="G47" i="57"/>
  <c r="CL44" i="57"/>
  <c r="CG44" i="57" s="1"/>
  <c r="CH44" i="57"/>
  <c r="CF44" i="57"/>
  <c r="CE44" i="57"/>
  <c r="CD44" i="57"/>
  <c r="BO44" i="57"/>
  <c r="BM44" i="57"/>
  <c r="BL44" i="57"/>
  <c r="BK44" i="57"/>
  <c r="BE44" i="57"/>
  <c r="O10" i="57" s="1"/>
  <c r="O154" i="57" s="1"/>
  <c r="BC44" i="57"/>
  <c r="N10" i="57" s="1"/>
  <c r="BB44" i="57"/>
  <c r="L10" i="57" s="1"/>
  <c r="L154" i="57" s="1"/>
  <c r="BA44" i="57"/>
  <c r="AL44" i="57"/>
  <c r="AG44" i="57"/>
  <c r="CL43" i="57"/>
  <c r="CG43" i="57" s="1"/>
  <c r="CH43" i="57"/>
  <c r="CF43" i="57"/>
  <c r="CE43" i="57"/>
  <c r="CD43" i="57"/>
  <c r="BN43" i="57"/>
  <c r="BJ43" i="57"/>
  <c r="BH43" i="57"/>
  <c r="BG43" i="57"/>
  <c r="BF43" i="57"/>
  <c r="BD43" i="57"/>
  <c r="AL43" i="57"/>
  <c r="AG43" i="57"/>
  <c r="CL42" i="57"/>
  <c r="CH42" i="57"/>
  <c r="CF42" i="57"/>
  <c r="CE42" i="57"/>
  <c r="CD42" i="57"/>
  <c r="CB42" i="57"/>
  <c r="BN42" i="57"/>
  <c r="BJ42" i="57"/>
  <c r="BH42" i="57"/>
  <c r="BG42" i="57"/>
  <c r="BF42" i="57"/>
  <c r="BD42" i="57"/>
  <c r="AL42" i="57"/>
  <c r="AG42" i="57"/>
  <c r="CL41" i="57"/>
  <c r="CH41" i="57"/>
  <c r="CF41" i="57"/>
  <c r="CE41" i="57"/>
  <c r="CD41" i="57"/>
  <c r="CB41" i="57"/>
  <c r="BN41" i="57"/>
  <c r="BJ41" i="57"/>
  <c r="BH41" i="57"/>
  <c r="BG41" i="57"/>
  <c r="BF41" i="57"/>
  <c r="BD41" i="57"/>
  <c r="AL41" i="57"/>
  <c r="AG41" i="57"/>
  <c r="CL40" i="57"/>
  <c r="CG40" i="57" s="1"/>
  <c r="CH40" i="57"/>
  <c r="CF40" i="57"/>
  <c r="CE40" i="57"/>
  <c r="CD40" i="57"/>
  <c r="BN40" i="57"/>
  <c r="BJ40" i="57"/>
  <c r="BH40" i="57"/>
  <c r="BG40" i="57"/>
  <c r="BF40" i="57"/>
  <c r="BD40" i="57"/>
  <c r="AL40" i="57"/>
  <c r="AG40" i="57"/>
  <c r="CL39" i="57"/>
  <c r="CG39" i="57" s="1"/>
  <c r="CH39" i="57"/>
  <c r="CF39" i="57"/>
  <c r="CE39" i="57"/>
  <c r="CD39" i="57"/>
  <c r="BN39" i="57"/>
  <c r="BJ39" i="57"/>
  <c r="BH39" i="57"/>
  <c r="BG39" i="57"/>
  <c r="BF39" i="57"/>
  <c r="BD39" i="57"/>
  <c r="AL39" i="57"/>
  <c r="AG39" i="57"/>
  <c r="CL38" i="57"/>
  <c r="CG38" i="57" s="1"/>
  <c r="CH38" i="57"/>
  <c r="CF38" i="57"/>
  <c r="CE38" i="57"/>
  <c r="CD38" i="57"/>
  <c r="BN38" i="57"/>
  <c r="BJ38" i="57"/>
  <c r="BH38" i="57"/>
  <c r="BG38" i="57"/>
  <c r="BF38" i="57"/>
  <c r="BD38" i="57"/>
  <c r="AL38" i="57"/>
  <c r="AG38" i="57"/>
  <c r="CL37" i="57"/>
  <c r="CG37" i="57" s="1"/>
  <c r="CH37" i="57"/>
  <c r="CF37" i="57"/>
  <c r="CE37" i="57"/>
  <c r="CD37" i="57"/>
  <c r="BN37" i="57"/>
  <c r="BI37" i="57" s="1"/>
  <c r="BJ37" i="57"/>
  <c r="BH37" i="57"/>
  <c r="BG37" i="57"/>
  <c r="BF37" i="57"/>
  <c r="CL36" i="57"/>
  <c r="CG36" i="57" s="1"/>
  <c r="CH36" i="57"/>
  <c r="CF36" i="57"/>
  <c r="CE36" i="57"/>
  <c r="CD36" i="57"/>
  <c r="BN36" i="57"/>
  <c r="BJ36" i="57"/>
  <c r="BH36" i="57"/>
  <c r="BG36" i="57"/>
  <c r="BF36" i="57"/>
  <c r="BD36" i="57"/>
  <c r="CL35" i="57"/>
  <c r="CG35" i="57" s="1"/>
  <c r="CH35" i="57"/>
  <c r="CF35" i="57"/>
  <c r="CE35" i="57"/>
  <c r="CD35" i="57"/>
  <c r="BN35" i="57"/>
  <c r="BJ35" i="57"/>
  <c r="BH35" i="57"/>
  <c r="BG35" i="57"/>
  <c r="BF35" i="57"/>
  <c r="BD35" i="57"/>
  <c r="CL34" i="57"/>
  <c r="CG34" i="57" s="1"/>
  <c r="CH34" i="57"/>
  <c r="CF34" i="57"/>
  <c r="CE34" i="57"/>
  <c r="CD34" i="57"/>
  <c r="BN34" i="57"/>
  <c r="BJ34" i="57"/>
  <c r="BH34" i="57"/>
  <c r="BG34" i="57"/>
  <c r="BF34" i="57"/>
  <c r="BD34" i="57"/>
  <c r="CL33" i="57"/>
  <c r="CG33" i="57" s="1"/>
  <c r="CH33" i="57"/>
  <c r="CF33" i="57"/>
  <c r="CE33" i="57"/>
  <c r="CD33" i="57"/>
  <c r="BN33" i="57"/>
  <c r="BJ33" i="57"/>
  <c r="BH33" i="57"/>
  <c r="BG33" i="57"/>
  <c r="BF33" i="57"/>
  <c r="BD33" i="57"/>
  <c r="CL32" i="57"/>
  <c r="CH32" i="57"/>
  <c r="CF32" i="57"/>
  <c r="CE32" i="57"/>
  <c r="CD32" i="57"/>
  <c r="CB32" i="57"/>
  <c r="BN32" i="57"/>
  <c r="BJ32" i="57"/>
  <c r="BH32" i="57"/>
  <c r="BG32" i="57"/>
  <c r="BF32" i="57"/>
  <c r="BD32" i="57"/>
  <c r="CL31" i="57"/>
  <c r="CG31" i="57" s="1"/>
  <c r="CH31" i="57"/>
  <c r="CF31" i="57"/>
  <c r="CE31" i="57"/>
  <c r="CD31" i="57"/>
  <c r="BO31" i="57"/>
  <c r="BM31" i="57"/>
  <c r="BL31" i="57"/>
  <c r="BK31" i="57"/>
  <c r="BE31" i="57"/>
  <c r="O4" i="57" s="1"/>
  <c r="BC31" i="57"/>
  <c r="N4" i="57" s="1"/>
  <c r="N155" i="57" s="1"/>
  <c r="BB31" i="57"/>
  <c r="BA31" i="57"/>
  <c r="AK31" i="57"/>
  <c r="AK32" i="57" s="1"/>
  <c r="AJ31" i="57"/>
  <c r="AJ32" i="57" s="1"/>
  <c r="AI31" i="57"/>
  <c r="AI32" i="57" s="1"/>
  <c r="AF31" i="57"/>
  <c r="AE31" i="57"/>
  <c r="AE32" i="57" s="1"/>
  <c r="AD31" i="57"/>
  <c r="AD32" i="57" s="1"/>
  <c r="AC31" i="57"/>
  <c r="CL30" i="57"/>
  <c r="CG30" i="57" s="1"/>
  <c r="CH30" i="57"/>
  <c r="CF30" i="57"/>
  <c r="CE30" i="57"/>
  <c r="CD30" i="57"/>
  <c r="BN30" i="57"/>
  <c r="BJ30" i="57"/>
  <c r="BH30" i="57"/>
  <c r="BG30" i="57"/>
  <c r="BF30" i="57"/>
  <c r="BD30" i="57"/>
  <c r="AL30" i="57"/>
  <c r="AG30" i="57"/>
  <c r="CL29" i="57"/>
  <c r="CG29" i="57" s="1"/>
  <c r="CH29" i="57"/>
  <c r="CF29" i="57"/>
  <c r="CE29" i="57"/>
  <c r="CD29" i="57"/>
  <c r="BN29" i="57"/>
  <c r="BJ29" i="57"/>
  <c r="BH29" i="57"/>
  <c r="BG29" i="57"/>
  <c r="BF29" i="57"/>
  <c r="BD29" i="57"/>
  <c r="AL29" i="57"/>
  <c r="AG29" i="57"/>
  <c r="CL28" i="57"/>
  <c r="CG28" i="57" s="1"/>
  <c r="CH28" i="57"/>
  <c r="CF28" i="57"/>
  <c r="CE28" i="57"/>
  <c r="CD28" i="57"/>
  <c r="BN28" i="57"/>
  <c r="BJ28" i="57"/>
  <c r="BH28" i="57"/>
  <c r="BG28" i="57"/>
  <c r="BF28" i="57"/>
  <c r="BD28" i="57"/>
  <c r="AL26" i="57"/>
  <c r="AG26" i="57"/>
  <c r="CL27" i="57"/>
  <c r="CG27" i="57" s="1"/>
  <c r="CH27" i="57"/>
  <c r="CF27" i="57"/>
  <c r="CE27" i="57"/>
  <c r="CD27" i="57"/>
  <c r="BN27" i="57"/>
  <c r="BJ27" i="57"/>
  <c r="BH27" i="57"/>
  <c r="BG27" i="57"/>
  <c r="BF27" i="57"/>
  <c r="BD27" i="57"/>
  <c r="AL25" i="57"/>
  <c r="AG25" i="57"/>
  <c r="CL26" i="57"/>
  <c r="CG26" i="57" s="1"/>
  <c r="CH26" i="57"/>
  <c r="CF26" i="57"/>
  <c r="CE26" i="57"/>
  <c r="CD26" i="57"/>
  <c r="BN26" i="57"/>
  <c r="BJ26" i="57"/>
  <c r="BH26" i="57"/>
  <c r="BG26" i="57"/>
  <c r="BF26" i="57"/>
  <c r="BD26" i="57"/>
  <c r="AL24" i="57"/>
  <c r="AG24" i="57"/>
  <c r="CL25" i="57"/>
  <c r="CH25" i="57"/>
  <c r="CF25" i="57"/>
  <c r="CE25" i="57"/>
  <c r="CD25" i="57"/>
  <c r="CB25" i="57"/>
  <c r="BN25" i="57"/>
  <c r="BI25" i="57" s="1"/>
  <c r="BJ25" i="57"/>
  <c r="BH25" i="57"/>
  <c r="BG25" i="57"/>
  <c r="BF25" i="57"/>
  <c r="AL28" i="57"/>
  <c r="AG28" i="57"/>
  <c r="CL24" i="57"/>
  <c r="CH24" i="57"/>
  <c r="CF24" i="57"/>
  <c r="CE24" i="57"/>
  <c r="CD24" i="57"/>
  <c r="CB24" i="57"/>
  <c r="BN24" i="57"/>
  <c r="BJ24" i="57"/>
  <c r="BH24" i="57"/>
  <c r="BG24" i="57"/>
  <c r="BF24" i="57"/>
  <c r="BD24" i="57"/>
  <c r="AL23" i="57"/>
  <c r="AG23" i="57"/>
  <c r="CL23" i="57"/>
  <c r="CG23" i="57" s="1"/>
  <c r="CH23" i="57"/>
  <c r="CF23" i="57"/>
  <c r="CE23" i="57"/>
  <c r="CD23" i="57"/>
  <c r="BN23" i="57"/>
  <c r="BJ23" i="57"/>
  <c r="BH23" i="57"/>
  <c r="BG23" i="57"/>
  <c r="BF23" i="57"/>
  <c r="BD23" i="57"/>
  <c r="AL27" i="57"/>
  <c r="AG27" i="57"/>
  <c r="CL22" i="57"/>
  <c r="CH22" i="57"/>
  <c r="CF22" i="57"/>
  <c r="CE22" i="57"/>
  <c r="CD22" i="57"/>
  <c r="CB22" i="57"/>
  <c r="BN22" i="57"/>
  <c r="BJ22" i="57"/>
  <c r="BH22" i="57"/>
  <c r="BG22" i="57"/>
  <c r="BF22" i="57"/>
  <c r="BD22" i="57"/>
  <c r="CL21" i="57"/>
  <c r="CG21" i="57" s="1"/>
  <c r="CH21" i="57"/>
  <c r="CF21" i="57"/>
  <c r="CE21" i="57"/>
  <c r="CD21" i="57"/>
  <c r="BN21" i="57"/>
  <c r="BJ21" i="57"/>
  <c r="BH21" i="57"/>
  <c r="BG21" i="57"/>
  <c r="BF21" i="57"/>
  <c r="BD21" i="57"/>
  <c r="CL20" i="57"/>
  <c r="CH20" i="57"/>
  <c r="CF20" i="57"/>
  <c r="CE20" i="57"/>
  <c r="CD20" i="57"/>
  <c r="CB20" i="57"/>
  <c r="BN20" i="57"/>
  <c r="BJ20" i="57"/>
  <c r="BH20" i="57"/>
  <c r="BG20" i="57"/>
  <c r="BF20" i="57"/>
  <c r="BD20" i="57"/>
  <c r="CL19" i="57"/>
  <c r="CG19" i="57" s="1"/>
  <c r="CH19" i="57"/>
  <c r="CF19" i="57"/>
  <c r="CE19" i="57"/>
  <c r="CD19" i="57"/>
  <c r="BN19" i="57"/>
  <c r="BJ19" i="57"/>
  <c r="BH19" i="57"/>
  <c r="BG19" i="57"/>
  <c r="BF19" i="57"/>
  <c r="BD19" i="57"/>
  <c r="CL18" i="57"/>
  <c r="CG18" i="57" s="1"/>
  <c r="CH18" i="57"/>
  <c r="CF18" i="57"/>
  <c r="CE18" i="57"/>
  <c r="CD18" i="57"/>
  <c r="BO18" i="57"/>
  <c r="BM18" i="57"/>
  <c r="BL18" i="57"/>
  <c r="BK18" i="57"/>
  <c r="BE18" i="57"/>
  <c r="O5" i="57" s="1"/>
  <c r="O150" i="57" s="1"/>
  <c r="BC18" i="57"/>
  <c r="N5" i="57" s="1"/>
  <c r="N150" i="57" s="1"/>
  <c r="BB18" i="57"/>
  <c r="L5" i="57" s="1"/>
  <c r="L150" i="57" s="1"/>
  <c r="BA18" i="57"/>
  <c r="CL17" i="57"/>
  <c r="CG17" i="57" s="1"/>
  <c r="CH17" i="57"/>
  <c r="CF17" i="57"/>
  <c r="CE17" i="57"/>
  <c r="CD17" i="57"/>
  <c r="BN17" i="57"/>
  <c r="BJ17" i="57"/>
  <c r="BH17" i="57"/>
  <c r="BG17" i="57"/>
  <c r="BF17" i="57"/>
  <c r="BD17" i="57"/>
  <c r="CL16" i="57"/>
  <c r="CG16" i="57" s="1"/>
  <c r="CH16" i="57"/>
  <c r="CF16" i="57"/>
  <c r="CE16" i="57"/>
  <c r="CD16" i="57"/>
  <c r="BN16" i="57"/>
  <c r="BJ16" i="57"/>
  <c r="BH16" i="57"/>
  <c r="BG16" i="57"/>
  <c r="BF16" i="57"/>
  <c r="BD16" i="57"/>
  <c r="CL15" i="57"/>
  <c r="CG15" i="57" s="1"/>
  <c r="CH15" i="57"/>
  <c r="CF15" i="57"/>
  <c r="CE15" i="57"/>
  <c r="CD15" i="57"/>
  <c r="BN15" i="57"/>
  <c r="BJ15" i="57"/>
  <c r="BH15" i="57"/>
  <c r="BG15" i="57"/>
  <c r="BF15" i="57"/>
  <c r="BD15" i="57"/>
  <c r="AK15" i="57"/>
  <c r="AJ15" i="57"/>
  <c r="AI15" i="57"/>
  <c r="AF15" i="57"/>
  <c r="AE15" i="57"/>
  <c r="AD15" i="57"/>
  <c r="AC15" i="57"/>
  <c r="CL14" i="57"/>
  <c r="CH14" i="57"/>
  <c r="CF14" i="57"/>
  <c r="CE14" i="57"/>
  <c r="CD14" i="57"/>
  <c r="CB14" i="57"/>
  <c r="BN14" i="57"/>
  <c r="BJ14" i="57"/>
  <c r="BH14" i="57"/>
  <c r="BG14" i="57"/>
  <c r="BF14" i="57"/>
  <c r="BD14" i="57"/>
  <c r="AK14" i="57"/>
  <c r="AJ14" i="57"/>
  <c r="AI14" i="57"/>
  <c r="AF14" i="57"/>
  <c r="AE14" i="57"/>
  <c r="AD14" i="57"/>
  <c r="AC14" i="57"/>
  <c r="B14" i="57"/>
  <c r="CL13" i="57"/>
  <c r="CG13" i="57" s="1"/>
  <c r="CH13" i="57"/>
  <c r="CF13" i="57"/>
  <c r="CE13" i="57"/>
  <c r="CD13" i="57"/>
  <c r="BN13" i="57"/>
  <c r="BJ13" i="57"/>
  <c r="BH13" i="57"/>
  <c r="BG13" i="57"/>
  <c r="BF13" i="57"/>
  <c r="BD13" i="57"/>
  <c r="AK13" i="57"/>
  <c r="AJ13" i="57"/>
  <c r="AI13" i="57"/>
  <c r="AF13" i="57"/>
  <c r="AE13" i="57"/>
  <c r="AD13" i="57"/>
  <c r="AC13" i="57"/>
  <c r="CL12" i="57"/>
  <c r="CG12" i="57" s="1"/>
  <c r="CH12" i="57"/>
  <c r="CF12" i="57"/>
  <c r="CE12" i="57"/>
  <c r="CD12" i="57"/>
  <c r="BN12" i="57"/>
  <c r="BI12" i="57" s="1"/>
  <c r="BJ12" i="57"/>
  <c r="BH12" i="57"/>
  <c r="BG12" i="57"/>
  <c r="BF12" i="57"/>
  <c r="AK12" i="57"/>
  <c r="AJ12" i="57"/>
  <c r="AI12" i="57"/>
  <c r="AF12" i="57"/>
  <c r="AE12" i="57"/>
  <c r="AD12" i="57"/>
  <c r="AC12" i="57"/>
  <c r="M12" i="57"/>
  <c r="I12" i="57"/>
  <c r="H12" i="57"/>
  <c r="G12" i="57"/>
  <c r="CL11" i="57"/>
  <c r="CH11" i="57"/>
  <c r="CF11" i="57"/>
  <c r="CE11" i="57"/>
  <c r="CD11" i="57"/>
  <c r="CB11" i="57"/>
  <c r="BN11" i="57"/>
  <c r="BJ11" i="57"/>
  <c r="BH11" i="57"/>
  <c r="BG11" i="57"/>
  <c r="BF11" i="57"/>
  <c r="BD11" i="57"/>
  <c r="AK10" i="57"/>
  <c r="AJ10" i="57"/>
  <c r="AI10" i="57"/>
  <c r="AF10" i="57"/>
  <c r="AE10" i="57"/>
  <c r="AD10" i="57"/>
  <c r="AC10" i="57"/>
  <c r="CL10" i="57"/>
  <c r="CG10" i="57" s="1"/>
  <c r="CH10" i="57"/>
  <c r="CF10" i="57"/>
  <c r="CE10" i="57"/>
  <c r="CD10" i="57"/>
  <c r="BN10" i="57"/>
  <c r="BJ10" i="57"/>
  <c r="BH10" i="57"/>
  <c r="BG10" i="57"/>
  <c r="BF10" i="57"/>
  <c r="BD10" i="57"/>
  <c r="AK9" i="57"/>
  <c r="AJ9" i="57"/>
  <c r="AI9" i="57"/>
  <c r="AF9" i="57"/>
  <c r="AE9" i="57"/>
  <c r="AD9" i="57"/>
  <c r="AC9" i="57"/>
  <c r="K10" i="57"/>
  <c r="CL9" i="57"/>
  <c r="CG9" i="57" s="1"/>
  <c r="CH9" i="57"/>
  <c r="CF9" i="57"/>
  <c r="CE9" i="57"/>
  <c r="CD9" i="57"/>
  <c r="BN9" i="57"/>
  <c r="BI9" i="57" s="1"/>
  <c r="BJ9" i="57"/>
  <c r="BH9" i="57"/>
  <c r="BG9" i="57"/>
  <c r="BF9" i="57"/>
  <c r="AK11" i="57"/>
  <c r="AJ11" i="57"/>
  <c r="AI11" i="57"/>
  <c r="AF11" i="57"/>
  <c r="AE11" i="57"/>
  <c r="AD11" i="57"/>
  <c r="AC11" i="57"/>
  <c r="CL8" i="57"/>
  <c r="CG8" i="57" s="1"/>
  <c r="CH8" i="57"/>
  <c r="CF8" i="57"/>
  <c r="CE8" i="57"/>
  <c r="CD8" i="57"/>
  <c r="BN8" i="57"/>
  <c r="BJ8" i="57"/>
  <c r="BH8" i="57"/>
  <c r="BG8" i="57"/>
  <c r="BF8" i="57"/>
  <c r="BD8" i="57"/>
  <c r="AK8" i="57"/>
  <c r="AJ8" i="57"/>
  <c r="AI8" i="57"/>
  <c r="AF8" i="57"/>
  <c r="AE8" i="57"/>
  <c r="AD8" i="57"/>
  <c r="AC8" i="57"/>
  <c r="K8" i="57"/>
  <c r="CL7" i="57"/>
  <c r="CH7" i="57"/>
  <c r="CF7" i="57"/>
  <c r="CE7" i="57"/>
  <c r="CD7" i="57"/>
  <c r="CB7" i="57"/>
  <c r="BN7" i="57"/>
  <c r="BJ7" i="57"/>
  <c r="BH7" i="57"/>
  <c r="BG7" i="57"/>
  <c r="BF7" i="57"/>
  <c r="BD7" i="57"/>
  <c r="J7" i="57"/>
  <c r="K7" i="57" s="1"/>
  <c r="CL6" i="57"/>
  <c r="CG6" i="57" s="1"/>
  <c r="CH6" i="57"/>
  <c r="CF6" i="57"/>
  <c r="CE6" i="57"/>
  <c r="CD6" i="57"/>
  <c r="BN6" i="57"/>
  <c r="BJ6" i="57"/>
  <c r="BH6" i="57"/>
  <c r="BG6" i="57"/>
  <c r="BF6" i="57"/>
  <c r="BD6" i="57"/>
  <c r="J5" i="57"/>
  <c r="K5" i="57" s="1"/>
  <c r="J4" i="57"/>
  <c r="K4" i="57" s="1"/>
  <c r="J6" i="57"/>
  <c r="K6" i="57" s="1"/>
  <c r="P3" i="57"/>
  <c r="CB42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200" i="56"/>
  <c r="L199" i="56"/>
  <c r="L198" i="56"/>
  <c r="L197" i="56"/>
  <c r="L196" i="56"/>
  <c r="L195" i="56"/>
  <c r="L194" i="56"/>
  <c r="L193" i="56"/>
  <c r="L192" i="56"/>
  <c r="CH102" i="55"/>
  <c r="CG102" i="55"/>
  <c r="CF102" i="55"/>
  <c r="CE102" i="55"/>
  <c r="CD102" i="55"/>
  <c r="CH101" i="55"/>
  <c r="CG101" i="55"/>
  <c r="CF101" i="55"/>
  <c r="CE101" i="55"/>
  <c r="CD101" i="55"/>
  <c r="CH100" i="55"/>
  <c r="CG100" i="55"/>
  <c r="CF100" i="55"/>
  <c r="CE100" i="55"/>
  <c r="CD100" i="55"/>
  <c r="CH99" i="55"/>
  <c r="CG99" i="55"/>
  <c r="CF99" i="55"/>
  <c r="CE99" i="55"/>
  <c r="CD99" i="55"/>
  <c r="CH98" i="55"/>
  <c r="CG98" i="55"/>
  <c r="CF98" i="55"/>
  <c r="CE98" i="55"/>
  <c r="CD98" i="55"/>
  <c r="CH97" i="55"/>
  <c r="CG97" i="55"/>
  <c r="CF97" i="55"/>
  <c r="CE97" i="55"/>
  <c r="CD97" i="55"/>
  <c r="CH96" i="55"/>
  <c r="CG96" i="55"/>
  <c r="CF96" i="55"/>
  <c r="CE96" i="55"/>
  <c r="CD96" i="55"/>
  <c r="CH95" i="55"/>
  <c r="CG95" i="55"/>
  <c r="CF95" i="55"/>
  <c r="CE95" i="55"/>
  <c r="CD95" i="55"/>
  <c r="CH94" i="55"/>
  <c r="CG94" i="55"/>
  <c r="CF94" i="55"/>
  <c r="CE94" i="55"/>
  <c r="CD94" i="55"/>
  <c r="CH93" i="55"/>
  <c r="CG93" i="55"/>
  <c r="CF93" i="55"/>
  <c r="CE93" i="55"/>
  <c r="CD93" i="55"/>
  <c r="CH92" i="55"/>
  <c r="CG92" i="55"/>
  <c r="CF92" i="55"/>
  <c r="CE92" i="55"/>
  <c r="CD92" i="55"/>
  <c r="CH91" i="55"/>
  <c r="CG91" i="55"/>
  <c r="CF91" i="55"/>
  <c r="CE91" i="55"/>
  <c r="CD91" i="55"/>
  <c r="CH90" i="55"/>
  <c r="CG90" i="55"/>
  <c r="CF90" i="55"/>
  <c r="CE90" i="55"/>
  <c r="CD90" i="55"/>
  <c r="CH89" i="55"/>
  <c r="CG89" i="55"/>
  <c r="CF89" i="55"/>
  <c r="CE89" i="55"/>
  <c r="CD89" i="55"/>
  <c r="CH88" i="55"/>
  <c r="CG88" i="55"/>
  <c r="CF88" i="55"/>
  <c r="CE88" i="55"/>
  <c r="CD88" i="55"/>
  <c r="CH87" i="55"/>
  <c r="CG87" i="55"/>
  <c r="CF87" i="55"/>
  <c r="CE87" i="55"/>
  <c r="CD87" i="55"/>
  <c r="CH86" i="55"/>
  <c r="CG86" i="55"/>
  <c r="CF86" i="55"/>
  <c r="CE86" i="55"/>
  <c r="CD86" i="55"/>
  <c r="CH85" i="55"/>
  <c r="CG85" i="55"/>
  <c r="CF85" i="55"/>
  <c r="CE85" i="55"/>
  <c r="CD85" i="55"/>
  <c r="CH84" i="55"/>
  <c r="CG84" i="55"/>
  <c r="CF84" i="55"/>
  <c r="CE84" i="55"/>
  <c r="CD84" i="55"/>
  <c r="CH83" i="55"/>
  <c r="CG83" i="55"/>
  <c r="CF83" i="55"/>
  <c r="CE83" i="55"/>
  <c r="CD83" i="55"/>
  <c r="CH82" i="55"/>
  <c r="CG82" i="55"/>
  <c r="CF82" i="55"/>
  <c r="CE82" i="55"/>
  <c r="CD82" i="55"/>
  <c r="CH81" i="55"/>
  <c r="CG81" i="55"/>
  <c r="CF81" i="55"/>
  <c r="CE81" i="55"/>
  <c r="CD81" i="55"/>
  <c r="CH80" i="55"/>
  <c r="CG80" i="55"/>
  <c r="CF80" i="55"/>
  <c r="CE80" i="55"/>
  <c r="CD80" i="55"/>
  <c r="CH79" i="55"/>
  <c r="CG79" i="55"/>
  <c r="CF79" i="55"/>
  <c r="CE79" i="55"/>
  <c r="CD79" i="55"/>
  <c r="CH51" i="55"/>
  <c r="CG51" i="55"/>
  <c r="CF51" i="55"/>
  <c r="CE51" i="55"/>
  <c r="CD51" i="55"/>
  <c r="CH50" i="55"/>
  <c r="CG50" i="55"/>
  <c r="CF50" i="55"/>
  <c r="CE50" i="55"/>
  <c r="CD50" i="55"/>
  <c r="CH49" i="55"/>
  <c r="CG49" i="55"/>
  <c r="CF49" i="55"/>
  <c r="CE49" i="55"/>
  <c r="CD49" i="55"/>
  <c r="CH48" i="55"/>
  <c r="CG48" i="55"/>
  <c r="CF48" i="55"/>
  <c r="CE48" i="55"/>
  <c r="CD48" i="55"/>
  <c r="CH47" i="55"/>
  <c r="CG47" i="55"/>
  <c r="CF47" i="55"/>
  <c r="CE47" i="55"/>
  <c r="CD47" i="55"/>
  <c r="CH46" i="55"/>
  <c r="CG46" i="55"/>
  <c r="CF46" i="55"/>
  <c r="CE46" i="55"/>
  <c r="CD46" i="55"/>
  <c r="CH45" i="55"/>
  <c r="CG45" i="55"/>
  <c r="CF45" i="55"/>
  <c r="CE45" i="55"/>
  <c r="CD45" i="55"/>
  <c r="CH44" i="55"/>
  <c r="CG44" i="55"/>
  <c r="CF44" i="55"/>
  <c r="CE44" i="55"/>
  <c r="CD44" i="55"/>
  <c r="CH43" i="55"/>
  <c r="CG43" i="55"/>
  <c r="CF43" i="55"/>
  <c r="CE43" i="55"/>
  <c r="CD43" i="55"/>
  <c r="CH42" i="55"/>
  <c r="CG42" i="55"/>
  <c r="CF42" i="55"/>
  <c r="CE42" i="55"/>
  <c r="CD42" i="55"/>
  <c r="CH41" i="55"/>
  <c r="CG41" i="55"/>
  <c r="CF41" i="55"/>
  <c r="CE41" i="55"/>
  <c r="CD41" i="55"/>
  <c r="CH40" i="55"/>
  <c r="CG40" i="55"/>
  <c r="CF40" i="55"/>
  <c r="CE40" i="55"/>
  <c r="CD40" i="55"/>
  <c r="CH39" i="55"/>
  <c r="CG39" i="55"/>
  <c r="CF39" i="55"/>
  <c r="CE39" i="55"/>
  <c r="CD39" i="55"/>
  <c r="CH38" i="55"/>
  <c r="CG38" i="55"/>
  <c r="CF38" i="55"/>
  <c r="CE38" i="55"/>
  <c r="CD38" i="55"/>
  <c r="CH37" i="55"/>
  <c r="CG37" i="55"/>
  <c r="CF37" i="55"/>
  <c r="CE37" i="55"/>
  <c r="CD37" i="55"/>
  <c r="CH36" i="55"/>
  <c r="CG36" i="55"/>
  <c r="CF36" i="55"/>
  <c r="CE36" i="55"/>
  <c r="CD36" i="55"/>
  <c r="CH35" i="55"/>
  <c r="CG35" i="55"/>
  <c r="CF35" i="55"/>
  <c r="CE35" i="55"/>
  <c r="CD35" i="55"/>
  <c r="CH34" i="55"/>
  <c r="CG34" i="55"/>
  <c r="CF34" i="55"/>
  <c r="CE34" i="55"/>
  <c r="CD34" i="55"/>
  <c r="CH33" i="55"/>
  <c r="CG33" i="55"/>
  <c r="CF33" i="55"/>
  <c r="CE33" i="55"/>
  <c r="CD33" i="55"/>
  <c r="CH32" i="55"/>
  <c r="CG32" i="55"/>
  <c r="CF32" i="55"/>
  <c r="CE32" i="55"/>
  <c r="CD32" i="55"/>
  <c r="CH31" i="55"/>
  <c r="CG31" i="55"/>
  <c r="CF31" i="55"/>
  <c r="CE31" i="55"/>
  <c r="CD31" i="55"/>
  <c r="CH30" i="55"/>
  <c r="CG30" i="55"/>
  <c r="CF30" i="55"/>
  <c r="CE30" i="55"/>
  <c r="CD30" i="55"/>
  <c r="CH29" i="55"/>
  <c r="CG29" i="55"/>
  <c r="CF29" i="55"/>
  <c r="CE29" i="55"/>
  <c r="CD29" i="55"/>
  <c r="CH28" i="55"/>
  <c r="CG28" i="55"/>
  <c r="CF28" i="55"/>
  <c r="CE28" i="55"/>
  <c r="CD28" i="55"/>
  <c r="CH27" i="55"/>
  <c r="CG27" i="55"/>
  <c r="CF27" i="55"/>
  <c r="CE27" i="55"/>
  <c r="CD27" i="55"/>
  <c r="CH26" i="55"/>
  <c r="CG26" i="55"/>
  <c r="CF26" i="55"/>
  <c r="CE26" i="55"/>
  <c r="CD26" i="55"/>
  <c r="CH25" i="55"/>
  <c r="CG25" i="55"/>
  <c r="CF25" i="55"/>
  <c r="CE25" i="55"/>
  <c r="CD25" i="55"/>
  <c r="CH24" i="55"/>
  <c r="CG24" i="55"/>
  <c r="CF24" i="55"/>
  <c r="CE24" i="55"/>
  <c r="CD24" i="55"/>
  <c r="CH23" i="55"/>
  <c r="CG23" i="55"/>
  <c r="CF23" i="55"/>
  <c r="CE23" i="55"/>
  <c r="CD23" i="55"/>
  <c r="CH22" i="55"/>
  <c r="CG22" i="55"/>
  <c r="CF22" i="55"/>
  <c r="CE22" i="55"/>
  <c r="CD22" i="55"/>
  <c r="CH21" i="55"/>
  <c r="CG21" i="55"/>
  <c r="CF21" i="55"/>
  <c r="CE21" i="55"/>
  <c r="CD21" i="55"/>
  <c r="CH20" i="55"/>
  <c r="CG20" i="55"/>
  <c r="CF20" i="55"/>
  <c r="CE20" i="55"/>
  <c r="CD20" i="55"/>
  <c r="CH19" i="55"/>
  <c r="CG19" i="55"/>
  <c r="CF19" i="55"/>
  <c r="CE19" i="55"/>
  <c r="CD19" i="55"/>
  <c r="CH18" i="55"/>
  <c r="CG18" i="55"/>
  <c r="CF18" i="55"/>
  <c r="CE18" i="55"/>
  <c r="CD18" i="55"/>
  <c r="CH17" i="55"/>
  <c r="CG17" i="55"/>
  <c r="CF17" i="55"/>
  <c r="CE17" i="55"/>
  <c r="CD17" i="55"/>
  <c r="CH16" i="55"/>
  <c r="CG16" i="55"/>
  <c r="CF16" i="55"/>
  <c r="CE16" i="55"/>
  <c r="CD16" i="55"/>
  <c r="CH15" i="55"/>
  <c r="CG15" i="55"/>
  <c r="CF15" i="55"/>
  <c r="CE15" i="55"/>
  <c r="CD15" i="55"/>
  <c r="CH14" i="55"/>
  <c r="CG14" i="55"/>
  <c r="CF14" i="55"/>
  <c r="CE14" i="55"/>
  <c r="CD14" i="55"/>
  <c r="CH13" i="55"/>
  <c r="CG13" i="55"/>
  <c r="CF13" i="55"/>
  <c r="CE13" i="55"/>
  <c r="CD13" i="55"/>
  <c r="CH12" i="55"/>
  <c r="CG12" i="55"/>
  <c r="CF12" i="55"/>
  <c r="CE12" i="55"/>
  <c r="CD12" i="55"/>
  <c r="CH11" i="55"/>
  <c r="CG11" i="55"/>
  <c r="CF11" i="55"/>
  <c r="CE11" i="55"/>
  <c r="CD11" i="55"/>
  <c r="CH10" i="55"/>
  <c r="CG10" i="55"/>
  <c r="CF10" i="55"/>
  <c r="CE10" i="55"/>
  <c r="CD10" i="55"/>
  <c r="CH9" i="55"/>
  <c r="CG9" i="55"/>
  <c r="CF9" i="55"/>
  <c r="CE9" i="55"/>
  <c r="CD9" i="55"/>
  <c r="CH8" i="55"/>
  <c r="CG8" i="55"/>
  <c r="CF8" i="55"/>
  <c r="CE8" i="55"/>
  <c r="CD8" i="55"/>
  <c r="CH7" i="55"/>
  <c r="CG7" i="55"/>
  <c r="CF7" i="55"/>
  <c r="CE7" i="55"/>
  <c r="CD7" i="55"/>
  <c r="CH6" i="55"/>
  <c r="CG6" i="55"/>
  <c r="CF6" i="55"/>
  <c r="CH102" i="56"/>
  <c r="CF102" i="56"/>
  <c r="CE102" i="56"/>
  <c r="CD102" i="56"/>
  <c r="CH101" i="56"/>
  <c r="CF101" i="56"/>
  <c r="CE101" i="56"/>
  <c r="CD101" i="56"/>
  <c r="CH100" i="56"/>
  <c r="CF100" i="56"/>
  <c r="CE100" i="56"/>
  <c r="CD100" i="56"/>
  <c r="CH99" i="56"/>
  <c r="CF99" i="56"/>
  <c r="CE99" i="56"/>
  <c r="CD99" i="56"/>
  <c r="CH98" i="56"/>
  <c r="CF98" i="56"/>
  <c r="CE98" i="56"/>
  <c r="CD98" i="56"/>
  <c r="CH97" i="56"/>
  <c r="CF97" i="56"/>
  <c r="CE97" i="56"/>
  <c r="CD97" i="56"/>
  <c r="CH96" i="56"/>
  <c r="CF96" i="56"/>
  <c r="CE96" i="56"/>
  <c r="CD96" i="56"/>
  <c r="CH95" i="56"/>
  <c r="CF95" i="56"/>
  <c r="CE95" i="56"/>
  <c r="CD95" i="56"/>
  <c r="CH94" i="56"/>
  <c r="CF94" i="56"/>
  <c r="CE94" i="56"/>
  <c r="CD94" i="56"/>
  <c r="CH93" i="56"/>
  <c r="CF93" i="56"/>
  <c r="CE93" i="56"/>
  <c r="CD93" i="56"/>
  <c r="CH92" i="56"/>
  <c r="CF92" i="56"/>
  <c r="CE92" i="56"/>
  <c r="CD92" i="56"/>
  <c r="CH91" i="56"/>
  <c r="CF91" i="56"/>
  <c r="CE91" i="56"/>
  <c r="CD91" i="56"/>
  <c r="CH90" i="56"/>
  <c r="CF90" i="56"/>
  <c r="CE90" i="56"/>
  <c r="CD90" i="56"/>
  <c r="CH89" i="56"/>
  <c r="CF89" i="56"/>
  <c r="CE89" i="56"/>
  <c r="CD89" i="56"/>
  <c r="CH88" i="56"/>
  <c r="CF88" i="56"/>
  <c r="CE88" i="56"/>
  <c r="CD88" i="56"/>
  <c r="CH87" i="56"/>
  <c r="CF87" i="56"/>
  <c r="CE87" i="56"/>
  <c r="CD87" i="56"/>
  <c r="CH86" i="56"/>
  <c r="CF86" i="56"/>
  <c r="CE86" i="56"/>
  <c r="CD86" i="56"/>
  <c r="CH85" i="56"/>
  <c r="CF85" i="56"/>
  <c r="CE85" i="56"/>
  <c r="CD85" i="56"/>
  <c r="CH84" i="56"/>
  <c r="CF84" i="56"/>
  <c r="CE84" i="56"/>
  <c r="CD84" i="56"/>
  <c r="CH83" i="56"/>
  <c r="CF83" i="56"/>
  <c r="CE83" i="56"/>
  <c r="CD83" i="56"/>
  <c r="CH82" i="56"/>
  <c r="CF82" i="56"/>
  <c r="CE82" i="56"/>
  <c r="CD82" i="56"/>
  <c r="CH81" i="56"/>
  <c r="CF81" i="56"/>
  <c r="CE81" i="56"/>
  <c r="CD81" i="56"/>
  <c r="CH80" i="56"/>
  <c r="CF80" i="56"/>
  <c r="CE80" i="56"/>
  <c r="CD80" i="56"/>
  <c r="CH79" i="56"/>
  <c r="CF79" i="56"/>
  <c r="CE79" i="56"/>
  <c r="CD79" i="56"/>
  <c r="CH51" i="56"/>
  <c r="CF51" i="56"/>
  <c r="CE51" i="56"/>
  <c r="CD51" i="56"/>
  <c r="CH50" i="56"/>
  <c r="CF50" i="56"/>
  <c r="CE50" i="56"/>
  <c r="CD50" i="56"/>
  <c r="CH49" i="56"/>
  <c r="CF49" i="56"/>
  <c r="CE49" i="56"/>
  <c r="CD49" i="56"/>
  <c r="CH48" i="56"/>
  <c r="CF48" i="56"/>
  <c r="CE48" i="56"/>
  <c r="CD48" i="56"/>
  <c r="CH47" i="56"/>
  <c r="CF47" i="56"/>
  <c r="CE47" i="56"/>
  <c r="CD47" i="56"/>
  <c r="CH46" i="56"/>
  <c r="CF46" i="56"/>
  <c r="CE46" i="56"/>
  <c r="CD46" i="56"/>
  <c r="CH45" i="56"/>
  <c r="CF45" i="56"/>
  <c r="CE45" i="56"/>
  <c r="CD45" i="56"/>
  <c r="CH44" i="56"/>
  <c r="CF44" i="56"/>
  <c r="CE44" i="56"/>
  <c r="CD44" i="56"/>
  <c r="CH43" i="56"/>
  <c r="CF43" i="56"/>
  <c r="CE43" i="56"/>
  <c r="CD43" i="56"/>
  <c r="CH42" i="56"/>
  <c r="CF42" i="56"/>
  <c r="CE42" i="56"/>
  <c r="CD42" i="56"/>
  <c r="CH41" i="56"/>
  <c r="CF41" i="56"/>
  <c r="CE41" i="56"/>
  <c r="CD41" i="56"/>
  <c r="CH40" i="56"/>
  <c r="CF40" i="56"/>
  <c r="CE40" i="56"/>
  <c r="CD40" i="56"/>
  <c r="CH39" i="56"/>
  <c r="CF39" i="56"/>
  <c r="CE39" i="56"/>
  <c r="CD39" i="56"/>
  <c r="CH38" i="56"/>
  <c r="CF38" i="56"/>
  <c r="CE38" i="56"/>
  <c r="CD38" i="56"/>
  <c r="CH37" i="56"/>
  <c r="CF37" i="56"/>
  <c r="CE37" i="56"/>
  <c r="CD37" i="56"/>
  <c r="CH36" i="56"/>
  <c r="CF36" i="56"/>
  <c r="CE36" i="56"/>
  <c r="CD36" i="56"/>
  <c r="CH35" i="56"/>
  <c r="CF35" i="56"/>
  <c r="CE35" i="56"/>
  <c r="CD35" i="56"/>
  <c r="CH34" i="56"/>
  <c r="CF34" i="56"/>
  <c r="CE34" i="56"/>
  <c r="CD34" i="56"/>
  <c r="CH33" i="56"/>
  <c r="CF33" i="56"/>
  <c r="CE33" i="56"/>
  <c r="CD33" i="56"/>
  <c r="CH32" i="56"/>
  <c r="CF32" i="56"/>
  <c r="CE32" i="56"/>
  <c r="CD32" i="56"/>
  <c r="CH31" i="56"/>
  <c r="CF31" i="56"/>
  <c r="CE31" i="56"/>
  <c r="CD31" i="56"/>
  <c r="CH30" i="56"/>
  <c r="CF30" i="56"/>
  <c r="CE30" i="56"/>
  <c r="CD30" i="56"/>
  <c r="CH29" i="56"/>
  <c r="CF29" i="56"/>
  <c r="CE29" i="56"/>
  <c r="CD29" i="56"/>
  <c r="CH28" i="56"/>
  <c r="CF28" i="56"/>
  <c r="CE28" i="56"/>
  <c r="CD28" i="56"/>
  <c r="CH27" i="56"/>
  <c r="CF27" i="56"/>
  <c r="CE27" i="56"/>
  <c r="CD27" i="56"/>
  <c r="CH26" i="56"/>
  <c r="CF26" i="56"/>
  <c r="CE26" i="56"/>
  <c r="CD26" i="56"/>
  <c r="CH25" i="56"/>
  <c r="CF25" i="56"/>
  <c r="CE25" i="56"/>
  <c r="CD25" i="56"/>
  <c r="CH24" i="56"/>
  <c r="CF24" i="56"/>
  <c r="CE24" i="56"/>
  <c r="CD24" i="56"/>
  <c r="CH23" i="56"/>
  <c r="CF23" i="56"/>
  <c r="CE23" i="56"/>
  <c r="CD23" i="56"/>
  <c r="CH22" i="56"/>
  <c r="CF22" i="56"/>
  <c r="CE22" i="56"/>
  <c r="CD22" i="56"/>
  <c r="CH21" i="56"/>
  <c r="CF21" i="56"/>
  <c r="CE21" i="56"/>
  <c r="CD21" i="56"/>
  <c r="CH20" i="56"/>
  <c r="CF20" i="56"/>
  <c r="CE20" i="56"/>
  <c r="CD20" i="56"/>
  <c r="CH19" i="56"/>
  <c r="CF19" i="56"/>
  <c r="CE19" i="56"/>
  <c r="CD19" i="56"/>
  <c r="CH18" i="56"/>
  <c r="CF18" i="56"/>
  <c r="CE18" i="56"/>
  <c r="CD18" i="56"/>
  <c r="CH17" i="56"/>
  <c r="CF17" i="56"/>
  <c r="CE17" i="56"/>
  <c r="CD17" i="56"/>
  <c r="CH16" i="56"/>
  <c r="CF16" i="56"/>
  <c r="CE16" i="56"/>
  <c r="CD16" i="56"/>
  <c r="CH15" i="56"/>
  <c r="CF15" i="56"/>
  <c r="CE15" i="56"/>
  <c r="CD15" i="56"/>
  <c r="CH14" i="56"/>
  <c r="CF14" i="56"/>
  <c r="CE14" i="56"/>
  <c r="CD14" i="56"/>
  <c r="CH13" i="56"/>
  <c r="CF13" i="56"/>
  <c r="CE13" i="56"/>
  <c r="CD13" i="56"/>
  <c r="CH12" i="56"/>
  <c r="CF12" i="56"/>
  <c r="CE12" i="56"/>
  <c r="CD12" i="56"/>
  <c r="CH11" i="56"/>
  <c r="CF11" i="56"/>
  <c r="CE11" i="56"/>
  <c r="CD11" i="56"/>
  <c r="CH10" i="56"/>
  <c r="CF10" i="56"/>
  <c r="CE10" i="56"/>
  <c r="CD10" i="56"/>
  <c r="CH9" i="56"/>
  <c r="CF9" i="56"/>
  <c r="CE9" i="56"/>
  <c r="CD9" i="56"/>
  <c r="CH8" i="56"/>
  <c r="CF8" i="56"/>
  <c r="CE8" i="56"/>
  <c r="CD8" i="56"/>
  <c r="CH7" i="56"/>
  <c r="CF7" i="56"/>
  <c r="CE7" i="56"/>
  <c r="CD7" i="56"/>
  <c r="CH6" i="56"/>
  <c r="CF6" i="56"/>
  <c r="AL32" i="62" l="1"/>
  <c r="BN131" i="62"/>
  <c r="CG107" i="62"/>
  <c r="BI57" i="62"/>
  <c r="BI117" i="62"/>
  <c r="BI104" i="62"/>
  <c r="CF108" i="62"/>
  <c r="CH108" i="62"/>
  <c r="BI44" i="62"/>
  <c r="CG110" i="62"/>
  <c r="BI31" i="62"/>
  <c r="CB108" i="62"/>
  <c r="BJ131" i="62"/>
  <c r="AD17" i="62"/>
  <c r="AC17" i="62"/>
  <c r="N12" i="62"/>
  <c r="CE108" i="62"/>
  <c r="BI91" i="62"/>
  <c r="CG52" i="62"/>
  <c r="CG108" i="62" s="1"/>
  <c r="BH131" i="62"/>
  <c r="BI130" i="62"/>
  <c r="BI18" i="62"/>
  <c r="BD131" i="62"/>
  <c r="BG131" i="62"/>
  <c r="BF131" i="62"/>
  <c r="AL17" i="62"/>
  <c r="AG91" i="61"/>
  <c r="CG110" i="61"/>
  <c r="CF108" i="61"/>
  <c r="CH108" i="61"/>
  <c r="CB108" i="61"/>
  <c r="AL16" i="61"/>
  <c r="BI57" i="61"/>
  <c r="CE108" i="61"/>
  <c r="BN131" i="61"/>
  <c r="BI31" i="61"/>
  <c r="CG107" i="61"/>
  <c r="CL108" i="61"/>
  <c r="BJ131" i="61"/>
  <c r="CG52" i="61"/>
  <c r="BI44" i="61"/>
  <c r="BG131" i="61"/>
  <c r="BI18" i="61"/>
  <c r="AG16" i="61"/>
  <c r="BI117" i="61"/>
  <c r="BI91" i="61"/>
  <c r="L12" i="61"/>
  <c r="BH131" i="61"/>
  <c r="BD131" i="61"/>
  <c r="BI104" i="61"/>
  <c r="CD108" i="61"/>
  <c r="BF131" i="61"/>
  <c r="AL17" i="61"/>
  <c r="N158" i="61"/>
  <c r="N12" i="61"/>
  <c r="AL91" i="61"/>
  <c r="BI130" i="60"/>
  <c r="BJ131" i="60"/>
  <c r="BI57" i="60"/>
  <c r="CE108" i="60"/>
  <c r="BI31" i="60"/>
  <c r="L158" i="60"/>
  <c r="BI117" i="60"/>
  <c r="BI18" i="60"/>
  <c r="CG52" i="60"/>
  <c r="AL91" i="60"/>
  <c r="BI44" i="60"/>
  <c r="CG107" i="60"/>
  <c r="CL108" i="60"/>
  <c r="CG110" i="60"/>
  <c r="AG91" i="60"/>
  <c r="CF108" i="60"/>
  <c r="BG131" i="60"/>
  <c r="CD108" i="60"/>
  <c r="BH131" i="60"/>
  <c r="BN131" i="60"/>
  <c r="BI104" i="60"/>
  <c r="BD131" i="60"/>
  <c r="BI91" i="60"/>
  <c r="CH108" i="60"/>
  <c r="BF131" i="60"/>
  <c r="L12" i="60"/>
  <c r="AC47" i="60"/>
  <c r="AL47" i="60" s="1"/>
  <c r="AC16" i="60"/>
  <c r="BI104" i="59"/>
  <c r="BI18" i="59"/>
  <c r="AL91" i="59"/>
  <c r="BI117" i="59"/>
  <c r="BI91" i="59"/>
  <c r="BN131" i="59"/>
  <c r="AG91" i="59"/>
  <c r="CL107" i="59"/>
  <c r="CG109" i="59"/>
  <c r="CG52" i="59"/>
  <c r="BI57" i="59"/>
  <c r="BJ131" i="59"/>
  <c r="BI44" i="59"/>
  <c r="BI31" i="59"/>
  <c r="CG106" i="59"/>
  <c r="BG131" i="59"/>
  <c r="CH107" i="59"/>
  <c r="CB107" i="59"/>
  <c r="CF107" i="59"/>
  <c r="CE107" i="59"/>
  <c r="BD131" i="59"/>
  <c r="CD107" i="59"/>
  <c r="BF131" i="59"/>
  <c r="AI17" i="59"/>
  <c r="AL17" i="59" s="1"/>
  <c r="AD16" i="59"/>
  <c r="AD47" i="59"/>
  <c r="BH131" i="59"/>
  <c r="BI130" i="59"/>
  <c r="N12" i="59"/>
  <c r="N150" i="59"/>
  <c r="N158" i="59" s="1"/>
  <c r="AL16" i="58"/>
  <c r="BI18" i="58"/>
  <c r="CE106" i="58"/>
  <c r="BI44" i="58"/>
  <c r="CH106" i="58"/>
  <c r="BI104" i="58"/>
  <c r="BN131" i="58"/>
  <c r="L158" i="58"/>
  <c r="CF106" i="58"/>
  <c r="AL91" i="58"/>
  <c r="BI91" i="58"/>
  <c r="CL106" i="58"/>
  <c r="CB106" i="58"/>
  <c r="BI31" i="58"/>
  <c r="BI57" i="58"/>
  <c r="AC17" i="58"/>
  <c r="AL17" i="58" s="1"/>
  <c r="BJ131" i="58"/>
  <c r="BI130" i="58"/>
  <c r="L12" i="58"/>
  <c r="CG108" i="58"/>
  <c r="CG52" i="58"/>
  <c r="BH131" i="58"/>
  <c r="CG105" i="58"/>
  <c r="BI117" i="58"/>
  <c r="BD131" i="58"/>
  <c r="BG131" i="58"/>
  <c r="CD106" i="58"/>
  <c r="BF131" i="58"/>
  <c r="AG91" i="58"/>
  <c r="AD47" i="58"/>
  <c r="AD16" i="58"/>
  <c r="N12" i="58"/>
  <c r="N158" i="58"/>
  <c r="CG32" i="57"/>
  <c r="BI107" i="57"/>
  <c r="BI111" i="57"/>
  <c r="BI17" i="57"/>
  <c r="BI19" i="57"/>
  <c r="CG25" i="57"/>
  <c r="BI26" i="57"/>
  <c r="BN18" i="57"/>
  <c r="BI10" i="57"/>
  <c r="BI128" i="57"/>
  <c r="BI102" i="57"/>
  <c r="BI106" i="57"/>
  <c r="AF16" i="57"/>
  <c r="BI24" i="57"/>
  <c r="CI104" i="57"/>
  <c r="BI55" i="57"/>
  <c r="AL85" i="57"/>
  <c r="BI7" i="57"/>
  <c r="BI36" i="57"/>
  <c r="BI28" i="57"/>
  <c r="AL84" i="57"/>
  <c r="AG81" i="57"/>
  <c r="BI52" i="57"/>
  <c r="CL52" i="57"/>
  <c r="BI127" i="57"/>
  <c r="CG14" i="57"/>
  <c r="AE16" i="57"/>
  <c r="AE17" i="57" s="1"/>
  <c r="BI30" i="57"/>
  <c r="BI35" i="57"/>
  <c r="BG117" i="57"/>
  <c r="AL88" i="57"/>
  <c r="BI90" i="57"/>
  <c r="BI100" i="57"/>
  <c r="BI8" i="57"/>
  <c r="AG90" i="57"/>
  <c r="BN91" i="57"/>
  <c r="BI20" i="57"/>
  <c r="CG22" i="57"/>
  <c r="BN57" i="57"/>
  <c r="BI81" i="57"/>
  <c r="CG87" i="57"/>
  <c r="BI89" i="57"/>
  <c r="CG90" i="57"/>
  <c r="BI124" i="57"/>
  <c r="BI126" i="57"/>
  <c r="CG24" i="57"/>
  <c r="CB103" i="57"/>
  <c r="BI85" i="57"/>
  <c r="CJ104" i="57"/>
  <c r="BN104" i="57"/>
  <c r="CG11" i="57"/>
  <c r="BI39" i="57"/>
  <c r="AL83" i="57"/>
  <c r="AL87" i="57"/>
  <c r="BI93" i="57"/>
  <c r="BI114" i="57"/>
  <c r="BI115" i="57"/>
  <c r="BG130" i="57"/>
  <c r="AL125" i="57"/>
  <c r="AL46" i="57" s="1"/>
  <c r="BH31" i="57"/>
  <c r="CE103" i="57"/>
  <c r="AI91" i="57"/>
  <c r="BI80" i="57"/>
  <c r="AG85" i="57"/>
  <c r="BI103" i="57"/>
  <c r="CM104" i="57"/>
  <c r="BN117" i="57"/>
  <c r="BI33" i="57"/>
  <c r="BI34" i="57"/>
  <c r="BN44" i="57"/>
  <c r="BI46" i="57"/>
  <c r="BI47" i="57"/>
  <c r="CA104" i="57"/>
  <c r="BI56" i="57"/>
  <c r="BD57" i="57"/>
  <c r="AJ91" i="57"/>
  <c r="BI96" i="57"/>
  <c r="BI98" i="57"/>
  <c r="BI99" i="57"/>
  <c r="BI108" i="57"/>
  <c r="BI112" i="57"/>
  <c r="BI120" i="57"/>
  <c r="BD130" i="57"/>
  <c r="AK47" i="57"/>
  <c r="AK16" i="57"/>
  <c r="AK17" i="57" s="1"/>
  <c r="N8" i="57"/>
  <c r="N152" i="57" s="1"/>
  <c r="CH52" i="57"/>
  <c r="BI13" i="57"/>
  <c r="BJ31" i="57"/>
  <c r="BN31" i="57"/>
  <c r="BG57" i="57"/>
  <c r="BI48" i="57"/>
  <c r="BI49" i="57"/>
  <c r="BI54" i="57"/>
  <c r="AL82" i="57"/>
  <c r="AG84" i="57"/>
  <c r="CK104" i="57"/>
  <c r="BI123" i="57"/>
  <c r="BI125" i="57"/>
  <c r="BH57" i="57"/>
  <c r="CH103" i="57"/>
  <c r="BD117" i="57"/>
  <c r="BJ18" i="57"/>
  <c r="BI11" i="57"/>
  <c r="BI15" i="57"/>
  <c r="BI23" i="57"/>
  <c r="BI29" i="57"/>
  <c r="AC16" i="57"/>
  <c r="CG42" i="57"/>
  <c r="BI43" i="57"/>
  <c r="BI53" i="57"/>
  <c r="CL103" i="57"/>
  <c r="CL104" i="57" s="1"/>
  <c r="AL81" i="57"/>
  <c r="BI83" i="57"/>
  <c r="AL86" i="57"/>
  <c r="CG88" i="57"/>
  <c r="AL90" i="57"/>
  <c r="BI92" i="57"/>
  <c r="BI95" i="57"/>
  <c r="AL98" i="57"/>
  <c r="BI105" i="57"/>
  <c r="AG125" i="57"/>
  <c r="AG46" i="57" s="1"/>
  <c r="BK131" i="57"/>
  <c r="CG20" i="57"/>
  <c r="BI27" i="57"/>
  <c r="AL47" i="57"/>
  <c r="BJ57" i="57"/>
  <c r="BJ91" i="57"/>
  <c r="AL80" i="57"/>
  <c r="AG88" i="57"/>
  <c r="AL89" i="57"/>
  <c r="AG98" i="57"/>
  <c r="BL131" i="57"/>
  <c r="BI14" i="57"/>
  <c r="BI16" i="57"/>
  <c r="BI21" i="57"/>
  <c r="BI40" i="57"/>
  <c r="CG41" i="57"/>
  <c r="BI42" i="57"/>
  <c r="BI50" i="57"/>
  <c r="AD91" i="57"/>
  <c r="BI82" i="57"/>
  <c r="AG83" i="57"/>
  <c r="BI87" i="57"/>
  <c r="BI101" i="57"/>
  <c r="BI110" i="57"/>
  <c r="BJ44" i="57"/>
  <c r="CF103" i="57"/>
  <c r="BJ104" i="57"/>
  <c r="BJ130" i="57"/>
  <c r="BH130" i="57"/>
  <c r="BO131" i="57"/>
  <c r="AE91" i="57"/>
  <c r="BI32" i="57"/>
  <c r="BI38" i="57"/>
  <c r="BI41" i="57"/>
  <c r="CD103" i="57"/>
  <c r="AF91" i="57"/>
  <c r="AK91" i="57"/>
  <c r="BI86" i="57"/>
  <c r="AG87" i="57"/>
  <c r="AG89" i="57"/>
  <c r="CH106" i="57"/>
  <c r="BI94" i="57"/>
  <c r="BH117" i="57"/>
  <c r="BI109" i="57"/>
  <c r="BI116" i="57"/>
  <c r="BI118" i="57"/>
  <c r="BI119" i="57"/>
  <c r="CE52" i="57"/>
  <c r="CE104" i="57" s="1"/>
  <c r="BI88" i="57"/>
  <c r="BH91" i="57"/>
  <c r="BI79" i="57"/>
  <c r="BI84" i="57"/>
  <c r="BD91" i="57"/>
  <c r="BG91" i="57"/>
  <c r="BI122" i="57"/>
  <c r="L11" i="57"/>
  <c r="L156" i="57" s="1"/>
  <c r="BG44" i="57"/>
  <c r="BH44" i="57"/>
  <c r="CB52" i="57"/>
  <c r="CG51" i="57"/>
  <c r="BH104" i="57"/>
  <c r="BI97" i="57"/>
  <c r="BG104" i="57"/>
  <c r="BD104" i="57"/>
  <c r="N154" i="57"/>
  <c r="CF106" i="57"/>
  <c r="BI6" i="57"/>
  <c r="BH18" i="57"/>
  <c r="BG18" i="57"/>
  <c r="L152" i="57"/>
  <c r="CE106" i="57"/>
  <c r="BD18" i="57"/>
  <c r="CB106" i="57"/>
  <c r="BJ117" i="57"/>
  <c r="O157" i="57"/>
  <c r="BD31" i="57"/>
  <c r="BC131" i="57"/>
  <c r="BI22" i="57"/>
  <c r="BG31" i="57"/>
  <c r="BI31" i="57" s="1"/>
  <c r="L4" i="57"/>
  <c r="L155" i="57" s="1"/>
  <c r="BB131" i="57"/>
  <c r="BF104" i="57"/>
  <c r="BF18" i="57"/>
  <c r="BF117" i="57"/>
  <c r="BF31" i="57"/>
  <c r="BF57" i="57"/>
  <c r="BF91" i="57"/>
  <c r="CD52" i="57"/>
  <c r="CF52" i="57"/>
  <c r="BF130" i="57"/>
  <c r="BY104" i="57"/>
  <c r="CC104" i="57"/>
  <c r="BF44" i="57"/>
  <c r="BA131" i="57"/>
  <c r="J152" i="57"/>
  <c r="K152" i="57" s="1"/>
  <c r="J156" i="57"/>
  <c r="K156" i="57" s="1"/>
  <c r="AL11" i="57"/>
  <c r="AL14" i="57"/>
  <c r="AL12" i="57"/>
  <c r="AL15" i="57"/>
  <c r="AL13" i="57"/>
  <c r="AG12" i="57"/>
  <c r="AG13" i="57"/>
  <c r="AL9" i="57"/>
  <c r="AG8" i="57"/>
  <c r="AC17" i="57"/>
  <c r="AL8" i="57"/>
  <c r="AG10" i="57"/>
  <c r="AG15" i="57"/>
  <c r="AG11" i="57"/>
  <c r="AG9" i="57"/>
  <c r="AL10" i="57"/>
  <c r="O12" i="57"/>
  <c r="J153" i="57"/>
  <c r="K153" i="57" s="1"/>
  <c r="J155" i="57"/>
  <c r="K155" i="57" s="1"/>
  <c r="I158" i="57"/>
  <c r="J157" i="57"/>
  <c r="K157" i="57" s="1"/>
  <c r="L151" i="57"/>
  <c r="M158" i="57"/>
  <c r="H158" i="57"/>
  <c r="J151" i="57"/>
  <c r="K151" i="57" s="1"/>
  <c r="J154" i="57"/>
  <c r="K154" i="57" s="1"/>
  <c r="G158" i="57"/>
  <c r="J150" i="57"/>
  <c r="K150" i="57" s="1"/>
  <c r="AJ16" i="57"/>
  <c r="AJ17" i="57" s="1"/>
  <c r="AJ47" i="57"/>
  <c r="AF17" i="57"/>
  <c r="BI44" i="57"/>
  <c r="BI57" i="57"/>
  <c r="AG14" i="57"/>
  <c r="AF32" i="57"/>
  <c r="AG82" i="57"/>
  <c r="AG86" i="57"/>
  <c r="BE131" i="57"/>
  <c r="BM131" i="57"/>
  <c r="CG7" i="57"/>
  <c r="AD46" i="57"/>
  <c r="BN130" i="57"/>
  <c r="O155" i="57"/>
  <c r="BD44" i="57"/>
  <c r="AG80" i="57"/>
  <c r="CL106" i="57"/>
  <c r="AC32" i="57"/>
  <c r="AL32" i="57" s="1"/>
  <c r="CG79" i="57"/>
  <c r="AC91" i="57"/>
  <c r="N151" i="57"/>
  <c r="CD106" i="57"/>
  <c r="P149" i="57"/>
  <c r="AI16" i="57"/>
  <c r="J11" i="56"/>
  <c r="K11" i="56" s="1"/>
  <c r="BD88" i="56"/>
  <c r="BD81" i="56"/>
  <c r="BD27" i="56"/>
  <c r="BD26" i="56"/>
  <c r="CB14" i="56"/>
  <c r="CB25" i="56"/>
  <c r="CB51" i="56"/>
  <c r="BD10" i="56"/>
  <c r="CB87" i="56"/>
  <c r="CE6" i="56"/>
  <c r="CE6" i="55"/>
  <c r="BD92" i="56"/>
  <c r="M157" i="56"/>
  <c r="I157" i="56"/>
  <c r="H157" i="56"/>
  <c r="G157" i="56"/>
  <c r="M156" i="56"/>
  <c r="I156" i="56"/>
  <c r="H156" i="56"/>
  <c r="G156" i="56"/>
  <c r="M155" i="56"/>
  <c r="I155" i="56"/>
  <c r="H155" i="56"/>
  <c r="G155" i="56"/>
  <c r="M154" i="56"/>
  <c r="I154" i="56"/>
  <c r="H154" i="56"/>
  <c r="G154" i="56"/>
  <c r="M153" i="56"/>
  <c r="I153" i="56"/>
  <c r="H153" i="56"/>
  <c r="G153" i="56"/>
  <c r="M152" i="56"/>
  <c r="I152" i="56"/>
  <c r="H152" i="56"/>
  <c r="G152" i="56"/>
  <c r="M151" i="56"/>
  <c r="I151" i="56"/>
  <c r="H151" i="56"/>
  <c r="G151" i="56"/>
  <c r="M150" i="56"/>
  <c r="I150" i="56"/>
  <c r="H150" i="56"/>
  <c r="G150" i="56"/>
  <c r="C148" i="56"/>
  <c r="C175" i="56" s="1"/>
  <c r="BO130" i="56"/>
  <c r="BM130" i="56"/>
  <c r="BL130" i="56"/>
  <c r="BK130" i="56"/>
  <c r="BE130" i="56"/>
  <c r="O156" i="56" s="1"/>
  <c r="BC130" i="56"/>
  <c r="N156" i="56" s="1"/>
  <c r="BB130" i="56"/>
  <c r="L156" i="56" s="1"/>
  <c r="BA130" i="56"/>
  <c r="BN129" i="56"/>
  <c r="BI129" i="56" s="1"/>
  <c r="BJ129" i="56"/>
  <c r="BH129" i="56"/>
  <c r="BG129" i="56"/>
  <c r="BF129" i="56"/>
  <c r="BN128" i="56"/>
  <c r="BJ128" i="56"/>
  <c r="BH128" i="56"/>
  <c r="BG128" i="56"/>
  <c r="BF128" i="56"/>
  <c r="BD128" i="56"/>
  <c r="BN127" i="56"/>
  <c r="BJ127" i="56"/>
  <c r="BH127" i="56"/>
  <c r="BG127" i="56"/>
  <c r="BF127" i="56"/>
  <c r="BD127" i="56"/>
  <c r="BN126" i="56"/>
  <c r="BJ126" i="56"/>
  <c r="BH126" i="56"/>
  <c r="BG126" i="56"/>
  <c r="BF126" i="56"/>
  <c r="BD126" i="56"/>
  <c r="BN125" i="56"/>
  <c r="BJ125" i="56"/>
  <c r="BH125" i="56"/>
  <c r="BG125" i="56"/>
  <c r="BF125" i="56"/>
  <c r="BD125" i="56"/>
  <c r="AK125" i="56"/>
  <c r="AK46" i="56" s="1"/>
  <c r="AK47" i="56" s="1"/>
  <c r="AJ125" i="56"/>
  <c r="AJ46" i="56" s="1"/>
  <c r="AJ47" i="56" s="1"/>
  <c r="AI125" i="56"/>
  <c r="AF125" i="56"/>
  <c r="AF46" i="56" s="1"/>
  <c r="AF47" i="56" s="1"/>
  <c r="AE125" i="56"/>
  <c r="AE46" i="56" s="1"/>
  <c r="AE47" i="56" s="1"/>
  <c r="AD125" i="56"/>
  <c r="AC125" i="56"/>
  <c r="AC46" i="56" s="1"/>
  <c r="AC47" i="56" s="1"/>
  <c r="BN124" i="56"/>
  <c r="BJ124" i="56"/>
  <c r="BH124" i="56"/>
  <c r="BG124" i="56"/>
  <c r="BF124" i="56"/>
  <c r="BD124" i="56"/>
  <c r="AL124" i="56"/>
  <c r="AG124" i="56"/>
  <c r="BN123" i="56"/>
  <c r="BJ123" i="56"/>
  <c r="BH123" i="56"/>
  <c r="BG123" i="56"/>
  <c r="BF123" i="56"/>
  <c r="BD123" i="56"/>
  <c r="AL123" i="56"/>
  <c r="AG123" i="56"/>
  <c r="BN122" i="56"/>
  <c r="BJ122" i="56"/>
  <c r="BH122" i="56"/>
  <c r="BG122" i="56"/>
  <c r="BF122" i="56"/>
  <c r="BD122" i="56"/>
  <c r="AL122" i="56"/>
  <c r="AG122" i="56"/>
  <c r="BN121" i="56"/>
  <c r="BJ121" i="56"/>
  <c r="BH121" i="56"/>
  <c r="BG121" i="56"/>
  <c r="BF121" i="56"/>
  <c r="BD121" i="56"/>
  <c r="AL121" i="56"/>
  <c r="AG121" i="56"/>
  <c r="BN120" i="56"/>
  <c r="BJ120" i="56"/>
  <c r="BH120" i="56"/>
  <c r="BG120" i="56"/>
  <c r="BF120" i="56"/>
  <c r="BD120" i="56"/>
  <c r="AL120" i="56"/>
  <c r="AG120" i="56"/>
  <c r="BN119" i="56"/>
  <c r="BJ119" i="56"/>
  <c r="BH119" i="56"/>
  <c r="BG119" i="56"/>
  <c r="BF119" i="56"/>
  <c r="BD119" i="56"/>
  <c r="AL119" i="56"/>
  <c r="AG119" i="56"/>
  <c r="BN118" i="56"/>
  <c r="BJ118" i="56"/>
  <c r="BH118" i="56"/>
  <c r="BG118" i="56"/>
  <c r="BF118" i="56"/>
  <c r="BD118" i="56"/>
  <c r="AL118" i="56"/>
  <c r="AG118" i="56"/>
  <c r="BO117" i="56"/>
  <c r="BM117" i="56"/>
  <c r="BL117" i="56"/>
  <c r="BK117" i="56"/>
  <c r="BE117" i="56"/>
  <c r="O157" i="56" s="1"/>
  <c r="BC117" i="56"/>
  <c r="N157" i="56" s="1"/>
  <c r="BB117" i="56"/>
  <c r="L157" i="56" s="1"/>
  <c r="BA117" i="56"/>
  <c r="AL117" i="56"/>
  <c r="AG117" i="56"/>
  <c r="BN116" i="56"/>
  <c r="BJ116" i="56"/>
  <c r="BH116" i="56"/>
  <c r="BG116" i="56"/>
  <c r="BF116" i="56"/>
  <c r="BD116" i="56"/>
  <c r="AL116" i="56"/>
  <c r="AG116" i="56"/>
  <c r="BN115" i="56"/>
  <c r="BJ115" i="56"/>
  <c r="BH115" i="56"/>
  <c r="BG115" i="56"/>
  <c r="BF115" i="56"/>
  <c r="BD115" i="56"/>
  <c r="AL115" i="56"/>
  <c r="AG115" i="56"/>
  <c r="BN114" i="56"/>
  <c r="BJ114" i="56"/>
  <c r="BH114" i="56"/>
  <c r="BG114" i="56"/>
  <c r="BF114" i="56"/>
  <c r="BD114" i="56"/>
  <c r="AL114" i="56"/>
  <c r="AG114" i="56"/>
  <c r="BN113" i="56"/>
  <c r="BJ113" i="56"/>
  <c r="BH113" i="56"/>
  <c r="BG113" i="56"/>
  <c r="BF113" i="56"/>
  <c r="BD113" i="56"/>
  <c r="BN112" i="56"/>
  <c r="BJ112" i="56"/>
  <c r="BH112" i="56"/>
  <c r="BG112" i="56"/>
  <c r="BF112" i="56"/>
  <c r="BD112" i="56"/>
  <c r="BN111" i="56"/>
  <c r="BJ111" i="56"/>
  <c r="BH111" i="56"/>
  <c r="BG111" i="56"/>
  <c r="BF111" i="56"/>
  <c r="BD111" i="56"/>
  <c r="BN110" i="56"/>
  <c r="BJ110" i="56"/>
  <c r="BH110" i="56"/>
  <c r="BG110" i="56"/>
  <c r="BF110" i="56"/>
  <c r="BD110" i="56"/>
  <c r="BN109" i="56"/>
  <c r="BJ109" i="56"/>
  <c r="BH109" i="56"/>
  <c r="BG109" i="56"/>
  <c r="BF109" i="56"/>
  <c r="BD109" i="56"/>
  <c r="BN108" i="56"/>
  <c r="BJ108" i="56"/>
  <c r="BH108" i="56"/>
  <c r="BG108" i="56"/>
  <c r="BF108" i="56"/>
  <c r="BD108" i="56"/>
  <c r="BN107" i="56"/>
  <c r="BJ107" i="56"/>
  <c r="BH107" i="56"/>
  <c r="BG107" i="56"/>
  <c r="BF107" i="56"/>
  <c r="BD107" i="56"/>
  <c r="CM106" i="56"/>
  <c r="CK106" i="56"/>
  <c r="CJ106" i="56"/>
  <c r="CI106" i="56"/>
  <c r="CC106" i="56"/>
  <c r="CA106" i="56"/>
  <c r="BZ106" i="56"/>
  <c r="BY106" i="56"/>
  <c r="BN106" i="56"/>
  <c r="BJ106" i="56"/>
  <c r="BH106" i="56"/>
  <c r="BG106" i="56"/>
  <c r="BF106" i="56"/>
  <c r="BD106" i="56"/>
  <c r="BN105" i="56"/>
  <c r="BJ105" i="56"/>
  <c r="BH105" i="56"/>
  <c r="BG105" i="56"/>
  <c r="BF105" i="56"/>
  <c r="BD105" i="56"/>
  <c r="BO104" i="56"/>
  <c r="BM104" i="56"/>
  <c r="BL104" i="56"/>
  <c r="BK104" i="56"/>
  <c r="BE104" i="56"/>
  <c r="BC104" i="56"/>
  <c r="N151" i="56" s="1"/>
  <c r="BB104" i="56"/>
  <c r="BA104" i="56"/>
  <c r="CM103" i="56"/>
  <c r="CK103" i="56"/>
  <c r="CJ103" i="56"/>
  <c r="CI103" i="56"/>
  <c r="CC103" i="56"/>
  <c r="CA103" i="56"/>
  <c r="BZ103" i="56"/>
  <c r="BY103" i="56"/>
  <c r="BN103" i="56"/>
  <c r="BJ103" i="56"/>
  <c r="BH103" i="56"/>
  <c r="BG103" i="56"/>
  <c r="BF103" i="56"/>
  <c r="BD103" i="56"/>
  <c r="CL102" i="56"/>
  <c r="CG102" i="56" s="1"/>
  <c r="BN102" i="56"/>
  <c r="BJ102" i="56"/>
  <c r="BH102" i="56"/>
  <c r="BG102" i="56"/>
  <c r="BF102" i="56"/>
  <c r="BD102" i="56"/>
  <c r="CB101" i="56"/>
  <c r="CG101" i="56" s="1"/>
  <c r="BN101" i="56"/>
  <c r="BJ101" i="56"/>
  <c r="BH101" i="56"/>
  <c r="BG101" i="56"/>
  <c r="BF101" i="56"/>
  <c r="BD101" i="56"/>
  <c r="CL100" i="56"/>
  <c r="CG100" i="56" s="1"/>
  <c r="BN100" i="56"/>
  <c r="BJ100" i="56"/>
  <c r="BH100" i="56"/>
  <c r="BG100" i="56"/>
  <c r="BF100" i="56"/>
  <c r="BD100" i="56"/>
  <c r="CL99" i="56"/>
  <c r="CG99" i="56" s="1"/>
  <c r="BN99" i="56"/>
  <c r="BJ99" i="56"/>
  <c r="BH99" i="56"/>
  <c r="BG99" i="56"/>
  <c r="BF99" i="56"/>
  <c r="BD99" i="56"/>
  <c r="CL98" i="56"/>
  <c r="CG98" i="56" s="1"/>
  <c r="BN98" i="56"/>
  <c r="BJ98" i="56"/>
  <c r="BH98" i="56"/>
  <c r="BG98" i="56"/>
  <c r="BF98" i="56"/>
  <c r="BD98" i="56"/>
  <c r="CL97" i="56"/>
  <c r="CG97" i="56" s="1"/>
  <c r="BN97" i="56"/>
  <c r="BJ97" i="56"/>
  <c r="BH97" i="56"/>
  <c r="BG97" i="56"/>
  <c r="BF97" i="56"/>
  <c r="BD97" i="56"/>
  <c r="CL96" i="56"/>
  <c r="CG96" i="56" s="1"/>
  <c r="BN96" i="56"/>
  <c r="BJ96" i="56"/>
  <c r="BH96" i="56"/>
  <c r="BG96" i="56"/>
  <c r="BF96" i="56"/>
  <c r="BD96" i="56"/>
  <c r="CL95" i="56"/>
  <c r="CG95" i="56" s="1"/>
  <c r="BN95" i="56"/>
  <c r="BJ95" i="56"/>
  <c r="BH95" i="56"/>
  <c r="BG95" i="56"/>
  <c r="BF95" i="56"/>
  <c r="BD95" i="56"/>
  <c r="CL94" i="56"/>
  <c r="CG94" i="56" s="1"/>
  <c r="BN94" i="56"/>
  <c r="BJ94" i="56"/>
  <c r="BH94" i="56"/>
  <c r="BG94" i="56"/>
  <c r="BF94" i="56"/>
  <c r="BD94" i="56"/>
  <c r="CL93" i="56"/>
  <c r="CG93" i="56" s="1"/>
  <c r="BN93" i="56"/>
  <c r="BJ93" i="56"/>
  <c r="BH93" i="56"/>
  <c r="BG93" i="56"/>
  <c r="BF93" i="56"/>
  <c r="BD93" i="56"/>
  <c r="CL92" i="56"/>
  <c r="CG92" i="56" s="1"/>
  <c r="BN92" i="56"/>
  <c r="BJ92" i="56"/>
  <c r="BH92" i="56"/>
  <c r="BG92" i="56"/>
  <c r="BF92" i="56"/>
  <c r="CL91" i="56"/>
  <c r="CG91" i="56" s="1"/>
  <c r="BO91" i="56"/>
  <c r="BM91" i="56"/>
  <c r="BL91" i="56"/>
  <c r="BK91" i="56"/>
  <c r="BE91" i="56"/>
  <c r="BC91" i="56"/>
  <c r="N153" i="56" s="1"/>
  <c r="BB91" i="56"/>
  <c r="L153" i="56" s="1"/>
  <c r="BA91" i="56"/>
  <c r="CL90" i="56"/>
  <c r="CB90" i="56"/>
  <c r="BN90" i="56"/>
  <c r="BJ90" i="56"/>
  <c r="BH90" i="56"/>
  <c r="BG90" i="56"/>
  <c r="BF90" i="56"/>
  <c r="BD90" i="56"/>
  <c r="AK90" i="56"/>
  <c r="AJ90" i="56"/>
  <c r="AI90" i="56"/>
  <c r="AF90" i="56"/>
  <c r="AE90" i="56"/>
  <c r="AD90" i="56"/>
  <c r="AC90" i="56"/>
  <c r="CL89" i="56"/>
  <c r="CG89" i="56" s="1"/>
  <c r="BN89" i="56"/>
  <c r="BJ89" i="56"/>
  <c r="BH89" i="56"/>
  <c r="BG89" i="56"/>
  <c r="BF89" i="56"/>
  <c r="BD89" i="56"/>
  <c r="AK89" i="56"/>
  <c r="AJ89" i="56"/>
  <c r="AI89" i="56"/>
  <c r="AF89" i="56"/>
  <c r="AE89" i="56"/>
  <c r="AD89" i="56"/>
  <c r="AC89" i="56"/>
  <c r="CL88" i="56"/>
  <c r="CB88" i="56"/>
  <c r="BN88" i="56"/>
  <c r="BJ88" i="56"/>
  <c r="BH88" i="56"/>
  <c r="BG88" i="56"/>
  <c r="BF88" i="56"/>
  <c r="AK88" i="56"/>
  <c r="AJ88" i="56"/>
  <c r="AI88" i="56"/>
  <c r="AF88" i="56"/>
  <c r="AE88" i="56"/>
  <c r="AD88" i="56"/>
  <c r="AC88" i="56"/>
  <c r="CL87" i="56"/>
  <c r="BN87" i="56"/>
  <c r="BJ87" i="56"/>
  <c r="BH87" i="56"/>
  <c r="BG87" i="56"/>
  <c r="BF87" i="56"/>
  <c r="BD87" i="56"/>
  <c r="AK87" i="56"/>
  <c r="AJ87" i="56"/>
  <c r="AI87" i="56"/>
  <c r="AF87" i="56"/>
  <c r="AE87" i="56"/>
  <c r="AD87" i="56"/>
  <c r="AC87" i="56"/>
  <c r="CL86" i="56"/>
  <c r="CG86" i="56" s="1"/>
  <c r="BN86" i="56"/>
  <c r="BJ86" i="56"/>
  <c r="BH86" i="56"/>
  <c r="BG86" i="56"/>
  <c r="BF86" i="56"/>
  <c r="BD86" i="56"/>
  <c r="AK86" i="56"/>
  <c r="AJ86" i="56"/>
  <c r="AI86" i="56"/>
  <c r="AF86" i="56"/>
  <c r="AE86" i="56"/>
  <c r="AD86" i="56"/>
  <c r="AC86" i="56"/>
  <c r="CL85" i="56"/>
  <c r="CG85" i="56" s="1"/>
  <c r="BN85" i="56"/>
  <c r="BJ85" i="56"/>
  <c r="BH85" i="56"/>
  <c r="BG85" i="56"/>
  <c r="BF85" i="56"/>
  <c r="BD85" i="56"/>
  <c r="AK85" i="56"/>
  <c r="AJ85" i="56"/>
  <c r="AI85" i="56"/>
  <c r="AF85" i="56"/>
  <c r="AE85" i="56"/>
  <c r="AD85" i="56"/>
  <c r="AC85" i="56"/>
  <c r="CL84" i="56"/>
  <c r="CG84" i="56" s="1"/>
  <c r="BN84" i="56"/>
  <c r="BJ84" i="56"/>
  <c r="BH84" i="56"/>
  <c r="BG84" i="56"/>
  <c r="BF84" i="56"/>
  <c r="BD84" i="56"/>
  <c r="AK84" i="56"/>
  <c r="AJ84" i="56"/>
  <c r="AI84" i="56"/>
  <c r="AF84" i="56"/>
  <c r="AE84" i="56"/>
  <c r="AD84" i="56"/>
  <c r="AC84" i="56"/>
  <c r="CL83" i="56"/>
  <c r="CG83" i="56" s="1"/>
  <c r="BN83" i="56"/>
  <c r="BJ83" i="56"/>
  <c r="BH83" i="56"/>
  <c r="BG83" i="56"/>
  <c r="BF83" i="56"/>
  <c r="BD83" i="56"/>
  <c r="CL82" i="56"/>
  <c r="CG82" i="56" s="1"/>
  <c r="BN82" i="56"/>
  <c r="BJ82" i="56"/>
  <c r="BH82" i="56"/>
  <c r="BG82" i="56"/>
  <c r="BF82" i="56"/>
  <c r="BD82" i="56"/>
  <c r="AK82" i="56"/>
  <c r="AJ82" i="56"/>
  <c r="AI82" i="56"/>
  <c r="AF82" i="56"/>
  <c r="AE82" i="56"/>
  <c r="AD82" i="56"/>
  <c r="AC82" i="56"/>
  <c r="CL81" i="56"/>
  <c r="CG81" i="56" s="1"/>
  <c r="BN81" i="56"/>
  <c r="BI81" i="56" s="1"/>
  <c r="BJ81" i="56"/>
  <c r="BH81" i="56"/>
  <c r="BG81" i="56"/>
  <c r="BF81" i="56"/>
  <c r="AK81" i="56"/>
  <c r="AJ81" i="56"/>
  <c r="AI81" i="56"/>
  <c r="AF81" i="56"/>
  <c r="AE81" i="56"/>
  <c r="AD81" i="56"/>
  <c r="AC81" i="56"/>
  <c r="CL80" i="56"/>
  <c r="CG80" i="56" s="1"/>
  <c r="BN80" i="56"/>
  <c r="BJ80" i="56"/>
  <c r="BH80" i="56"/>
  <c r="BG80" i="56"/>
  <c r="BF80" i="56"/>
  <c r="BD80" i="56"/>
  <c r="AK80" i="56"/>
  <c r="AJ80" i="56"/>
  <c r="AI80" i="56"/>
  <c r="AF80" i="56"/>
  <c r="AE80" i="56"/>
  <c r="AD80" i="56"/>
  <c r="AC80" i="56"/>
  <c r="CL79" i="56"/>
  <c r="CB79" i="56"/>
  <c r="BN79" i="56"/>
  <c r="BJ79" i="56"/>
  <c r="BH79" i="56"/>
  <c r="BG79" i="56"/>
  <c r="BF79" i="56"/>
  <c r="BD79" i="56"/>
  <c r="C74" i="56"/>
  <c r="BO57" i="56"/>
  <c r="BM57" i="56"/>
  <c r="BL57" i="56"/>
  <c r="BK57" i="56"/>
  <c r="BE57" i="56"/>
  <c r="O152" i="56" s="1"/>
  <c r="BC57" i="56"/>
  <c r="N152" i="56" s="1"/>
  <c r="BB57" i="56"/>
  <c r="L152" i="56" s="1"/>
  <c r="BA57" i="56"/>
  <c r="BN56" i="56"/>
  <c r="BJ56" i="56"/>
  <c r="BH56" i="56"/>
  <c r="BG56" i="56"/>
  <c r="BF56" i="56"/>
  <c r="BD56" i="56"/>
  <c r="BN55" i="56"/>
  <c r="BJ55" i="56"/>
  <c r="BH55" i="56"/>
  <c r="BG55" i="56"/>
  <c r="BF55" i="56"/>
  <c r="BD55" i="56"/>
  <c r="BN54" i="56"/>
  <c r="BJ54" i="56"/>
  <c r="BH54" i="56"/>
  <c r="BG54" i="56"/>
  <c r="BF54" i="56"/>
  <c r="BD54" i="56"/>
  <c r="BN53" i="56"/>
  <c r="BJ53" i="56"/>
  <c r="BH53" i="56"/>
  <c r="BG53" i="56"/>
  <c r="BF53" i="56"/>
  <c r="BD53" i="56"/>
  <c r="CM52" i="56"/>
  <c r="CK52" i="56"/>
  <c r="CJ52" i="56"/>
  <c r="CI52" i="56"/>
  <c r="CC52" i="56"/>
  <c r="CA52" i="56"/>
  <c r="BZ52" i="56"/>
  <c r="BY52" i="56"/>
  <c r="BN52" i="56"/>
  <c r="BJ52" i="56"/>
  <c r="BH52" i="56"/>
  <c r="BG52" i="56"/>
  <c r="BF52" i="56"/>
  <c r="BD52" i="56"/>
  <c r="G46" i="56"/>
  <c r="CL51" i="56"/>
  <c r="BN51" i="56"/>
  <c r="BI51" i="56" s="1"/>
  <c r="BJ51" i="56"/>
  <c r="BH51" i="56"/>
  <c r="BG51" i="56"/>
  <c r="BF51" i="56"/>
  <c r="L45" i="56"/>
  <c r="O45" i="56" s="1"/>
  <c r="G45" i="56"/>
  <c r="CL50" i="56"/>
  <c r="CG50" i="56" s="1"/>
  <c r="BN50" i="56"/>
  <c r="BJ50" i="56"/>
  <c r="BH50" i="56"/>
  <c r="BG50" i="56"/>
  <c r="BF50" i="56"/>
  <c r="BD50" i="56"/>
  <c r="CL49" i="56"/>
  <c r="CG49" i="56" s="1"/>
  <c r="BN49" i="56"/>
  <c r="BJ49" i="56"/>
  <c r="BH49" i="56"/>
  <c r="BG49" i="56"/>
  <c r="BF49" i="56"/>
  <c r="BD49" i="56"/>
  <c r="CL48" i="56"/>
  <c r="CG48" i="56" s="1"/>
  <c r="BN48" i="56"/>
  <c r="BJ48" i="56"/>
  <c r="BH48" i="56"/>
  <c r="BG48" i="56"/>
  <c r="BF48" i="56"/>
  <c r="BD48" i="56"/>
  <c r="CL47" i="56"/>
  <c r="CG47" i="56" s="1"/>
  <c r="BN47" i="56"/>
  <c r="BJ47" i="56"/>
  <c r="BH47" i="56"/>
  <c r="BG47" i="56"/>
  <c r="BF47" i="56"/>
  <c r="BD47" i="56"/>
  <c r="CL46" i="56"/>
  <c r="CG46" i="56" s="1"/>
  <c r="BN46" i="56"/>
  <c r="BJ46" i="56"/>
  <c r="BH46" i="56"/>
  <c r="BG46" i="56"/>
  <c r="BF46" i="56"/>
  <c r="BD46" i="56"/>
  <c r="AI46" i="56"/>
  <c r="AI47" i="56" s="1"/>
  <c r="AD46" i="56"/>
  <c r="AD47" i="56" s="1"/>
  <c r="CL45" i="56"/>
  <c r="CG45" i="56" s="1"/>
  <c r="BN45" i="56"/>
  <c r="BJ45" i="56"/>
  <c r="BH45" i="56"/>
  <c r="BG45" i="56"/>
  <c r="BF45" i="56"/>
  <c r="BD45" i="56"/>
  <c r="AL45" i="56"/>
  <c r="AG45" i="56"/>
  <c r="CL44" i="56"/>
  <c r="CG44" i="56" s="1"/>
  <c r="BO44" i="56"/>
  <c r="BM44" i="56"/>
  <c r="BL44" i="56"/>
  <c r="BK44" i="56"/>
  <c r="BE44" i="56"/>
  <c r="O154" i="56" s="1"/>
  <c r="BC44" i="56"/>
  <c r="BB44" i="56"/>
  <c r="BA44" i="56"/>
  <c r="AL44" i="56"/>
  <c r="AG44" i="56"/>
  <c r="CL43" i="56"/>
  <c r="CG43" i="56" s="1"/>
  <c r="BN43" i="56"/>
  <c r="BJ43" i="56"/>
  <c r="BH43" i="56"/>
  <c r="BG43" i="56"/>
  <c r="BF43" i="56"/>
  <c r="BD43" i="56"/>
  <c r="AL43" i="56"/>
  <c r="AG43" i="56"/>
  <c r="CL42" i="56"/>
  <c r="CG42" i="56" s="1"/>
  <c r="BN42" i="56"/>
  <c r="BJ42" i="56"/>
  <c r="BH42" i="56"/>
  <c r="BG42" i="56"/>
  <c r="BF42" i="56"/>
  <c r="BD42" i="56"/>
  <c r="AL42" i="56"/>
  <c r="AG42" i="56"/>
  <c r="CL41" i="56"/>
  <c r="CB41" i="56"/>
  <c r="BN41" i="56"/>
  <c r="BJ41" i="56"/>
  <c r="BH41" i="56"/>
  <c r="BG41" i="56"/>
  <c r="BF41" i="56"/>
  <c r="BD41" i="56"/>
  <c r="AL41" i="56"/>
  <c r="AG41" i="56"/>
  <c r="CL40" i="56"/>
  <c r="CG40" i="56" s="1"/>
  <c r="BN40" i="56"/>
  <c r="BJ40" i="56"/>
  <c r="BH40" i="56"/>
  <c r="BG40" i="56"/>
  <c r="BF40" i="56"/>
  <c r="BD40" i="56"/>
  <c r="AL40" i="56"/>
  <c r="AG40" i="56"/>
  <c r="CL39" i="56"/>
  <c r="CG39" i="56" s="1"/>
  <c r="BN39" i="56"/>
  <c r="BJ39" i="56"/>
  <c r="BH39" i="56"/>
  <c r="BG39" i="56"/>
  <c r="BF39" i="56"/>
  <c r="BD39" i="56"/>
  <c r="AL39" i="56"/>
  <c r="AG39" i="56"/>
  <c r="CL38" i="56"/>
  <c r="CG38" i="56" s="1"/>
  <c r="BN38" i="56"/>
  <c r="BJ38" i="56"/>
  <c r="BH38" i="56"/>
  <c r="BG38" i="56"/>
  <c r="BF38" i="56"/>
  <c r="BD38" i="56"/>
  <c r="AL38" i="56"/>
  <c r="AG38" i="56"/>
  <c r="CL37" i="56"/>
  <c r="CG37" i="56" s="1"/>
  <c r="BN37" i="56"/>
  <c r="BI37" i="56" s="1"/>
  <c r="BJ37" i="56"/>
  <c r="BH37" i="56"/>
  <c r="BG37" i="56"/>
  <c r="BF37" i="56"/>
  <c r="CL36" i="56"/>
  <c r="CG36" i="56" s="1"/>
  <c r="BN36" i="56"/>
  <c r="BJ36" i="56"/>
  <c r="BH36" i="56"/>
  <c r="BG36" i="56"/>
  <c r="BF36" i="56"/>
  <c r="BD36" i="56"/>
  <c r="CL35" i="56"/>
  <c r="CG35" i="56" s="1"/>
  <c r="BN35" i="56"/>
  <c r="BJ35" i="56"/>
  <c r="BH35" i="56"/>
  <c r="BG35" i="56"/>
  <c r="BF35" i="56"/>
  <c r="BD35" i="56"/>
  <c r="CL34" i="56"/>
  <c r="CG34" i="56" s="1"/>
  <c r="BN34" i="56"/>
  <c r="BJ34" i="56"/>
  <c r="BH34" i="56"/>
  <c r="BG34" i="56"/>
  <c r="BF34" i="56"/>
  <c r="BD34" i="56"/>
  <c r="CL33" i="56"/>
  <c r="CG33" i="56" s="1"/>
  <c r="BN33" i="56"/>
  <c r="BJ33" i="56"/>
  <c r="BH33" i="56"/>
  <c r="BG33" i="56"/>
  <c r="BF33" i="56"/>
  <c r="BD33" i="56"/>
  <c r="CL32" i="56"/>
  <c r="CB32" i="56"/>
  <c r="CG32" i="56" s="1"/>
  <c r="BN32" i="56"/>
  <c r="BJ32" i="56"/>
  <c r="BH32" i="56"/>
  <c r="BG32" i="56"/>
  <c r="BF32" i="56"/>
  <c r="BD32" i="56"/>
  <c r="CL31" i="56"/>
  <c r="CG31" i="56" s="1"/>
  <c r="BO31" i="56"/>
  <c r="BM31" i="56"/>
  <c r="BL31" i="56"/>
  <c r="BK31" i="56"/>
  <c r="BE31" i="56"/>
  <c r="O155" i="56" s="1"/>
  <c r="BC31" i="56"/>
  <c r="N155" i="56" s="1"/>
  <c r="BB31" i="56"/>
  <c r="BA31" i="56"/>
  <c r="CL30" i="56"/>
  <c r="CG30" i="56" s="1"/>
  <c r="BN30" i="56"/>
  <c r="BJ30" i="56"/>
  <c r="BH30" i="56"/>
  <c r="BG30" i="56"/>
  <c r="BF30" i="56"/>
  <c r="BD30" i="56"/>
  <c r="AL30" i="56"/>
  <c r="AG30" i="56"/>
  <c r="CL29" i="56"/>
  <c r="CG29" i="56" s="1"/>
  <c r="BN29" i="56"/>
  <c r="BJ29" i="56"/>
  <c r="BH29" i="56"/>
  <c r="BG29" i="56"/>
  <c r="BF29" i="56"/>
  <c r="BD29" i="56"/>
  <c r="AL29" i="56"/>
  <c r="AG29" i="56"/>
  <c r="CL28" i="56"/>
  <c r="CG28" i="56" s="1"/>
  <c r="BN28" i="56"/>
  <c r="BJ28" i="56"/>
  <c r="BH28" i="56"/>
  <c r="BG28" i="56"/>
  <c r="BF28" i="56"/>
  <c r="BD28" i="56"/>
  <c r="AL28" i="56"/>
  <c r="AG28" i="56"/>
  <c r="CL27" i="56"/>
  <c r="CG27" i="56" s="1"/>
  <c r="BN27" i="56"/>
  <c r="BJ27" i="56"/>
  <c r="BH27" i="56"/>
  <c r="BG27" i="56"/>
  <c r="BF27" i="56"/>
  <c r="AL27" i="56"/>
  <c r="AG27" i="56"/>
  <c r="CL26" i="56"/>
  <c r="CG26" i="56" s="1"/>
  <c r="BN26" i="56"/>
  <c r="BJ26" i="56"/>
  <c r="BH26" i="56"/>
  <c r="BG26" i="56"/>
  <c r="BF26" i="56"/>
  <c r="AL26" i="56"/>
  <c r="AG26" i="56"/>
  <c r="CL25" i="56"/>
  <c r="CG25" i="56" s="1"/>
  <c r="BN25" i="56"/>
  <c r="BI25" i="56" s="1"/>
  <c r="BJ25" i="56"/>
  <c r="BH25" i="56"/>
  <c r="BG25" i="56"/>
  <c r="BF25" i="56"/>
  <c r="AL25" i="56"/>
  <c r="AG25" i="56"/>
  <c r="CL24" i="56"/>
  <c r="CB24" i="56"/>
  <c r="BN24" i="56"/>
  <c r="BJ24" i="56"/>
  <c r="BH24" i="56"/>
  <c r="BG24" i="56"/>
  <c r="BF24" i="56"/>
  <c r="BD24" i="56"/>
  <c r="AL23" i="56"/>
  <c r="AG23" i="56"/>
  <c r="CL23" i="56"/>
  <c r="CG23" i="56" s="1"/>
  <c r="BN23" i="56"/>
  <c r="BJ23" i="56"/>
  <c r="BH23" i="56"/>
  <c r="BG23" i="56"/>
  <c r="BF23" i="56"/>
  <c r="BD23" i="56"/>
  <c r="AL24" i="56"/>
  <c r="AG24" i="56"/>
  <c r="CL22" i="56"/>
  <c r="CB22" i="56"/>
  <c r="BN22" i="56"/>
  <c r="BJ22" i="56"/>
  <c r="BH22" i="56"/>
  <c r="BG22" i="56"/>
  <c r="BF22" i="56"/>
  <c r="BD22" i="56"/>
  <c r="CL21" i="56"/>
  <c r="CG21" i="56" s="1"/>
  <c r="BN21" i="56"/>
  <c r="BJ21" i="56"/>
  <c r="BH21" i="56"/>
  <c r="BG21" i="56"/>
  <c r="BF21" i="56"/>
  <c r="BD21" i="56"/>
  <c r="CL20" i="56"/>
  <c r="CB20" i="56"/>
  <c r="BN20" i="56"/>
  <c r="BJ20" i="56"/>
  <c r="BH20" i="56"/>
  <c r="BG20" i="56"/>
  <c r="BF20" i="56"/>
  <c r="BD20" i="56"/>
  <c r="CL19" i="56"/>
  <c r="CG19" i="56" s="1"/>
  <c r="BN19" i="56"/>
  <c r="BJ19" i="56"/>
  <c r="BH19" i="56"/>
  <c r="BG19" i="56"/>
  <c r="BF19" i="56"/>
  <c r="BD19" i="56"/>
  <c r="CL18" i="56"/>
  <c r="CG18" i="56" s="1"/>
  <c r="BO18" i="56"/>
  <c r="BM18" i="56"/>
  <c r="BL18" i="56"/>
  <c r="BK18" i="56"/>
  <c r="BE18" i="56"/>
  <c r="BC18" i="56"/>
  <c r="BB18" i="56"/>
  <c r="L150" i="56" s="1"/>
  <c r="BA18" i="56"/>
  <c r="CL17" i="56"/>
  <c r="CG17" i="56" s="1"/>
  <c r="BN17" i="56"/>
  <c r="BJ17" i="56"/>
  <c r="BH17" i="56"/>
  <c r="BG17" i="56"/>
  <c r="BF17" i="56"/>
  <c r="BD17" i="56"/>
  <c r="CL16" i="56"/>
  <c r="CG16" i="56" s="1"/>
  <c r="BN16" i="56"/>
  <c r="BJ16" i="56"/>
  <c r="BH16" i="56"/>
  <c r="BG16" i="56"/>
  <c r="BF16" i="56"/>
  <c r="BD16" i="56"/>
  <c r="CL15" i="56"/>
  <c r="CG15" i="56" s="1"/>
  <c r="BN15" i="56"/>
  <c r="BJ15" i="56"/>
  <c r="BH15" i="56"/>
  <c r="BG15" i="56"/>
  <c r="BF15" i="56"/>
  <c r="BD15" i="56"/>
  <c r="AK15" i="56"/>
  <c r="AJ15" i="56"/>
  <c r="AI15" i="56"/>
  <c r="AF15" i="56"/>
  <c r="AE15" i="56"/>
  <c r="AD15" i="56"/>
  <c r="AC15" i="56"/>
  <c r="CL14" i="56"/>
  <c r="BN14" i="56"/>
  <c r="BJ14" i="56"/>
  <c r="BH14" i="56"/>
  <c r="BG14" i="56"/>
  <c r="BF14" i="56"/>
  <c r="BD14" i="56"/>
  <c r="AK14" i="56"/>
  <c r="AJ14" i="56"/>
  <c r="AI14" i="56"/>
  <c r="AF14" i="56"/>
  <c r="AE14" i="56"/>
  <c r="AD14" i="56"/>
  <c r="AC14" i="56"/>
  <c r="B14" i="56"/>
  <c r="CL13" i="56"/>
  <c r="CG13" i="56" s="1"/>
  <c r="BN13" i="56"/>
  <c r="BJ13" i="56"/>
  <c r="BH13" i="56"/>
  <c r="BG13" i="56"/>
  <c r="BF13" i="56"/>
  <c r="BD13" i="56"/>
  <c r="AK13" i="56"/>
  <c r="AJ13" i="56"/>
  <c r="AI13" i="56"/>
  <c r="AF13" i="56"/>
  <c r="AE13" i="56"/>
  <c r="AD13" i="56"/>
  <c r="AC13" i="56"/>
  <c r="CL12" i="56"/>
  <c r="CG12" i="56" s="1"/>
  <c r="BN12" i="56"/>
  <c r="BI12" i="56" s="1"/>
  <c r="BJ12" i="56"/>
  <c r="BH12" i="56"/>
  <c r="BG12" i="56"/>
  <c r="BF12" i="56"/>
  <c r="AK12" i="56"/>
  <c r="AJ12" i="56"/>
  <c r="AI12" i="56"/>
  <c r="AF12" i="56"/>
  <c r="AE12" i="56"/>
  <c r="AD12" i="56"/>
  <c r="AC12" i="56"/>
  <c r="M12" i="56"/>
  <c r="I12" i="56"/>
  <c r="H12" i="56"/>
  <c r="G12" i="56"/>
  <c r="CL11" i="56"/>
  <c r="CB11" i="56"/>
  <c r="BN11" i="56"/>
  <c r="BJ11" i="56"/>
  <c r="BH11" i="56"/>
  <c r="BG11" i="56"/>
  <c r="BF11" i="56"/>
  <c r="BD11" i="56"/>
  <c r="AK9" i="56"/>
  <c r="AJ9" i="56"/>
  <c r="AI9" i="56"/>
  <c r="AF9" i="56"/>
  <c r="AE9" i="56"/>
  <c r="AD9" i="56"/>
  <c r="AC9" i="56"/>
  <c r="CL10" i="56"/>
  <c r="CG10" i="56" s="1"/>
  <c r="BN10" i="56"/>
  <c r="BJ10" i="56"/>
  <c r="BH10" i="56"/>
  <c r="BG10" i="56"/>
  <c r="BF10" i="56"/>
  <c r="AK10" i="56"/>
  <c r="AJ10" i="56"/>
  <c r="AI10" i="56"/>
  <c r="AF10" i="56"/>
  <c r="AE10" i="56"/>
  <c r="AD10" i="56"/>
  <c r="AC10" i="56"/>
  <c r="N154" i="56"/>
  <c r="L154" i="56"/>
  <c r="J10" i="56"/>
  <c r="K10" i="56" s="1"/>
  <c r="CL9" i="56"/>
  <c r="CG9" i="56" s="1"/>
  <c r="BN9" i="56"/>
  <c r="BI9" i="56" s="1"/>
  <c r="BJ9" i="56"/>
  <c r="BH9" i="56"/>
  <c r="BG9" i="56"/>
  <c r="BF9" i="56"/>
  <c r="AK8" i="56"/>
  <c r="AJ8" i="56"/>
  <c r="AI8" i="56"/>
  <c r="AF8" i="56"/>
  <c r="AE8" i="56"/>
  <c r="AD8" i="56"/>
  <c r="AC8" i="56"/>
  <c r="O153" i="56"/>
  <c r="J9" i="56"/>
  <c r="K9" i="56" s="1"/>
  <c r="CL8" i="56"/>
  <c r="CG8" i="56" s="1"/>
  <c r="BN8" i="56"/>
  <c r="BJ8" i="56"/>
  <c r="BH8" i="56"/>
  <c r="BG8" i="56"/>
  <c r="BF8" i="56"/>
  <c r="BD8" i="56"/>
  <c r="AK11" i="56"/>
  <c r="AJ11" i="56"/>
  <c r="AI11" i="56"/>
  <c r="AF11" i="56"/>
  <c r="AE11" i="56"/>
  <c r="AD11" i="56"/>
  <c r="AC11" i="56"/>
  <c r="J8" i="56"/>
  <c r="K8" i="56" s="1"/>
  <c r="CL7" i="56"/>
  <c r="CB7" i="56"/>
  <c r="BN7" i="56"/>
  <c r="BJ7" i="56"/>
  <c r="BH7" i="56"/>
  <c r="BG7" i="56"/>
  <c r="BF7" i="56"/>
  <c r="BD7" i="56"/>
  <c r="J7" i="56"/>
  <c r="K7" i="56" s="1"/>
  <c r="CL6" i="56"/>
  <c r="CG6" i="56" s="1"/>
  <c r="CF52" i="56"/>
  <c r="CD6" i="56"/>
  <c r="BN6" i="56"/>
  <c r="BJ6" i="56"/>
  <c r="BH6" i="56"/>
  <c r="BG6" i="56"/>
  <c r="BF6" i="56"/>
  <c r="BD6" i="56"/>
  <c r="J5" i="56"/>
  <c r="K5" i="56" s="1"/>
  <c r="O151" i="56"/>
  <c r="J4" i="56"/>
  <c r="K4" i="56" s="1"/>
  <c r="J6" i="56"/>
  <c r="K6" i="56" s="1"/>
  <c r="P3" i="56"/>
  <c r="O156" i="55"/>
  <c r="N156" i="55"/>
  <c r="M156" i="55"/>
  <c r="L156" i="55"/>
  <c r="I156" i="55"/>
  <c r="J156" i="55" s="1"/>
  <c r="K156" i="55" s="1"/>
  <c r="H156" i="55"/>
  <c r="G156" i="55"/>
  <c r="O155" i="55"/>
  <c r="N155" i="55"/>
  <c r="M155" i="55"/>
  <c r="L155" i="55"/>
  <c r="J155" i="55"/>
  <c r="K155" i="55" s="1"/>
  <c r="I155" i="55"/>
  <c r="H155" i="55"/>
  <c r="G155" i="55"/>
  <c r="O154" i="55"/>
  <c r="N154" i="55"/>
  <c r="M154" i="55"/>
  <c r="L154" i="55"/>
  <c r="I154" i="55"/>
  <c r="H154" i="55"/>
  <c r="G154" i="55"/>
  <c r="J154" i="55" s="1"/>
  <c r="K154" i="55" s="1"/>
  <c r="O153" i="55"/>
  <c r="N153" i="55"/>
  <c r="M153" i="55"/>
  <c r="L153" i="55"/>
  <c r="I153" i="55"/>
  <c r="H153" i="55"/>
  <c r="G153" i="55"/>
  <c r="J153" i="55" s="1"/>
  <c r="K153" i="55" s="1"/>
  <c r="O152" i="55"/>
  <c r="N152" i="55"/>
  <c r="M152" i="55"/>
  <c r="L152" i="55"/>
  <c r="I152" i="55"/>
  <c r="H152" i="55"/>
  <c r="G152" i="55"/>
  <c r="J152" i="55" s="1"/>
  <c r="K152" i="55" s="1"/>
  <c r="O151" i="55"/>
  <c r="N151" i="55"/>
  <c r="M151" i="55"/>
  <c r="L151" i="55"/>
  <c r="I151" i="55"/>
  <c r="H151" i="55"/>
  <c r="G151" i="55"/>
  <c r="J151" i="55" s="1"/>
  <c r="K151" i="55" s="1"/>
  <c r="O150" i="55"/>
  <c r="N150" i="55"/>
  <c r="M150" i="55"/>
  <c r="L150" i="55"/>
  <c r="I150" i="55"/>
  <c r="H150" i="55"/>
  <c r="G150" i="55"/>
  <c r="J150" i="55" s="1"/>
  <c r="K150" i="55" s="1"/>
  <c r="O149" i="55"/>
  <c r="N149" i="55"/>
  <c r="M149" i="55"/>
  <c r="L149" i="55"/>
  <c r="I149" i="55"/>
  <c r="H149" i="55"/>
  <c r="G149" i="55"/>
  <c r="L192" i="55"/>
  <c r="L191" i="55"/>
  <c r="L190" i="55"/>
  <c r="L189" i="55"/>
  <c r="L188" i="55"/>
  <c r="L184" i="55"/>
  <c r="L183" i="55"/>
  <c r="L182" i="55"/>
  <c r="L181" i="55"/>
  <c r="L180" i="55"/>
  <c r="L179" i="55"/>
  <c r="L178" i="55"/>
  <c r="L177" i="55"/>
  <c r="L176" i="55"/>
  <c r="BI131" i="62" l="1"/>
  <c r="CG108" i="61"/>
  <c r="BI131" i="61"/>
  <c r="CG108" i="60"/>
  <c r="BI131" i="60"/>
  <c r="AL16" i="60"/>
  <c r="AC17" i="60"/>
  <c r="AL17" i="60" s="1"/>
  <c r="AG16" i="60"/>
  <c r="CG107" i="59"/>
  <c r="BI131" i="59"/>
  <c r="AG16" i="59"/>
  <c r="AD17" i="59"/>
  <c r="BI131" i="58"/>
  <c r="CG106" i="58"/>
  <c r="AG16" i="58"/>
  <c r="AD17" i="58"/>
  <c r="CF104" i="57"/>
  <c r="CB104" i="57"/>
  <c r="BI130" i="57"/>
  <c r="BJ131" i="57"/>
  <c r="AG91" i="57"/>
  <c r="CG103" i="57"/>
  <c r="N12" i="57"/>
  <c r="BI117" i="57"/>
  <c r="CG52" i="57"/>
  <c r="CG106" i="57"/>
  <c r="O158" i="57"/>
  <c r="CH104" i="57"/>
  <c r="BN131" i="57"/>
  <c r="BI91" i="57"/>
  <c r="BH131" i="57"/>
  <c r="BI104" i="57"/>
  <c r="BG131" i="57"/>
  <c r="BI18" i="57"/>
  <c r="N158" i="57"/>
  <c r="BD131" i="57"/>
  <c r="L12" i="57"/>
  <c r="L158" i="57"/>
  <c r="CD104" i="57"/>
  <c r="BF131" i="57"/>
  <c r="AL16" i="57"/>
  <c r="AI17" i="57"/>
  <c r="AL17" i="57" s="1"/>
  <c r="AD47" i="57"/>
  <c r="AD16" i="57"/>
  <c r="AL91" i="57"/>
  <c r="BI125" i="56"/>
  <c r="CG11" i="56"/>
  <c r="BI89" i="56"/>
  <c r="BI26" i="56"/>
  <c r="BI92" i="56"/>
  <c r="CG22" i="56"/>
  <c r="BI79" i="56"/>
  <c r="BI118" i="56"/>
  <c r="BI123" i="56"/>
  <c r="CK104" i="56"/>
  <c r="BI16" i="56"/>
  <c r="CG20" i="56"/>
  <c r="BI115" i="56"/>
  <c r="BI116" i="56"/>
  <c r="BI13" i="56"/>
  <c r="CG87" i="56"/>
  <c r="BI95" i="56"/>
  <c r="BI10" i="56"/>
  <c r="BN130" i="56"/>
  <c r="BN31" i="56"/>
  <c r="BI39" i="56"/>
  <c r="BD44" i="56"/>
  <c r="BI98" i="56"/>
  <c r="BI21" i="56"/>
  <c r="BI88" i="56"/>
  <c r="BI15" i="56"/>
  <c r="BI80" i="56"/>
  <c r="BI126" i="56"/>
  <c r="BI119" i="56"/>
  <c r="BI121" i="56"/>
  <c r="BI83" i="56"/>
  <c r="BI87" i="56"/>
  <c r="BI112" i="56"/>
  <c r="BI6" i="56"/>
  <c r="BI17" i="56"/>
  <c r="BI19" i="56"/>
  <c r="BI99" i="56"/>
  <c r="BI35" i="56"/>
  <c r="BI40" i="56"/>
  <c r="BI45" i="56"/>
  <c r="BI101" i="56"/>
  <c r="BI111" i="56"/>
  <c r="BI127" i="56"/>
  <c r="BI8" i="56"/>
  <c r="BI34" i="56"/>
  <c r="CJ104" i="56"/>
  <c r="BN104" i="56"/>
  <c r="BI109" i="56"/>
  <c r="BI114" i="56"/>
  <c r="BI122" i="56"/>
  <c r="BI7" i="56"/>
  <c r="BI29" i="56"/>
  <c r="CG41" i="56"/>
  <c r="BI42" i="56"/>
  <c r="BI52" i="56"/>
  <c r="CG90" i="56"/>
  <c r="BI93" i="56"/>
  <c r="BI128" i="56"/>
  <c r="CG7" i="56"/>
  <c r="BI20" i="56"/>
  <c r="BI55" i="56"/>
  <c r="CG79" i="56"/>
  <c r="BI107" i="56"/>
  <c r="CG24" i="56"/>
  <c r="BI27" i="56"/>
  <c r="BI46" i="56"/>
  <c r="CG88" i="56"/>
  <c r="BI11" i="56"/>
  <c r="BI36" i="56"/>
  <c r="BI113" i="56"/>
  <c r="BI47" i="56"/>
  <c r="AG84" i="56"/>
  <c r="BI96" i="56"/>
  <c r="BI102" i="56"/>
  <c r="BI108" i="56"/>
  <c r="CG51" i="56"/>
  <c r="BI30" i="56"/>
  <c r="BI32" i="56"/>
  <c r="BI33" i="56"/>
  <c r="BI41" i="56"/>
  <c r="BI53" i="56"/>
  <c r="CG14" i="56"/>
  <c r="BH117" i="56"/>
  <c r="BI105" i="56"/>
  <c r="L151" i="56"/>
  <c r="BG104" i="56"/>
  <c r="BI94" i="56"/>
  <c r="CE106" i="56"/>
  <c r="BD18" i="56"/>
  <c r="BD130" i="56"/>
  <c r="BI120" i="56"/>
  <c r="BI86" i="56"/>
  <c r="BI82" i="56"/>
  <c r="BH91" i="56"/>
  <c r="BH57" i="56"/>
  <c r="BI48" i="56"/>
  <c r="BD57" i="56"/>
  <c r="AL13" i="56"/>
  <c r="AG11" i="56"/>
  <c r="AL9" i="56"/>
  <c r="AG9" i="56"/>
  <c r="J150" i="56"/>
  <c r="K150" i="56" s="1"/>
  <c r="J152" i="56"/>
  <c r="K152" i="56" s="1"/>
  <c r="J153" i="56"/>
  <c r="K153" i="56" s="1"/>
  <c r="J155" i="56"/>
  <c r="K155" i="56" s="1"/>
  <c r="J157" i="56"/>
  <c r="K157" i="56" s="1"/>
  <c r="BD31" i="56"/>
  <c r="CC104" i="56"/>
  <c r="BZ104" i="56"/>
  <c r="N150" i="56"/>
  <c r="N158" i="56" s="1"/>
  <c r="AL86" i="56"/>
  <c r="AL89" i="56"/>
  <c r="AL82" i="56"/>
  <c r="AL87" i="56"/>
  <c r="AG88" i="56"/>
  <c r="AG80" i="56"/>
  <c r="AG87" i="56"/>
  <c r="AG89" i="56"/>
  <c r="AG13" i="56"/>
  <c r="AL14" i="56"/>
  <c r="AG15" i="56"/>
  <c r="BI43" i="56"/>
  <c r="BG57" i="56"/>
  <c r="BG91" i="56"/>
  <c r="CF103" i="56"/>
  <c r="CF104" i="56" s="1"/>
  <c r="AL80" i="56"/>
  <c r="CH103" i="56"/>
  <c r="BN91" i="56"/>
  <c r="BF104" i="56"/>
  <c r="BI97" i="56"/>
  <c r="CH106" i="56"/>
  <c r="BN117" i="56"/>
  <c r="BJ130" i="56"/>
  <c r="AL125" i="56"/>
  <c r="AL46" i="56" s="1"/>
  <c r="BM131" i="56"/>
  <c r="J151" i="56"/>
  <c r="K151" i="56" s="1"/>
  <c r="BF18" i="56"/>
  <c r="BG44" i="56"/>
  <c r="AG86" i="56"/>
  <c r="BH104" i="56"/>
  <c r="CA104" i="56"/>
  <c r="BD104" i="56"/>
  <c r="BA131" i="56"/>
  <c r="BO131" i="56"/>
  <c r="BG18" i="56"/>
  <c r="BI14" i="56"/>
  <c r="AL15" i="56"/>
  <c r="BN18" i="56"/>
  <c r="BF31" i="56"/>
  <c r="CE52" i="56"/>
  <c r="BH44" i="56"/>
  <c r="BJ57" i="56"/>
  <c r="BI50" i="56"/>
  <c r="BI56" i="56"/>
  <c r="BN57" i="56"/>
  <c r="BJ91" i="56"/>
  <c r="CL103" i="56"/>
  <c r="AG82" i="56"/>
  <c r="BJ104" i="56"/>
  <c r="BI124" i="56"/>
  <c r="J154" i="56"/>
  <c r="K154" i="56" s="1"/>
  <c r="BH18" i="56"/>
  <c r="CL52" i="56"/>
  <c r="AL11" i="56"/>
  <c r="BG31" i="56"/>
  <c r="BI23" i="56"/>
  <c r="CI104" i="56"/>
  <c r="BF117" i="56"/>
  <c r="BI110" i="56"/>
  <c r="BC131" i="56"/>
  <c r="CB106" i="56"/>
  <c r="J156" i="56"/>
  <c r="K156" i="56" s="1"/>
  <c r="AL10" i="56"/>
  <c r="AL12" i="56"/>
  <c r="BH31" i="56"/>
  <c r="BF44" i="56"/>
  <c r="BN44" i="56"/>
  <c r="CB103" i="56"/>
  <c r="BI85" i="56"/>
  <c r="BI90" i="56"/>
  <c r="BG117" i="56"/>
  <c r="BF130" i="56"/>
  <c r="BE131" i="56"/>
  <c r="H158" i="56"/>
  <c r="BJ18" i="56"/>
  <c r="CB52" i="56"/>
  <c r="AL8" i="56"/>
  <c r="AG10" i="56"/>
  <c r="AG12" i="56"/>
  <c r="BJ31" i="56"/>
  <c r="BI28" i="56"/>
  <c r="BI38" i="56"/>
  <c r="BI54" i="56"/>
  <c r="CD103" i="56"/>
  <c r="AL85" i="56"/>
  <c r="AL88" i="56"/>
  <c r="AL90" i="56"/>
  <c r="BJ117" i="56"/>
  <c r="BK131" i="56"/>
  <c r="BG130" i="56"/>
  <c r="I158" i="56"/>
  <c r="CD52" i="56"/>
  <c r="AG8" i="56"/>
  <c r="AG14" i="56"/>
  <c r="BI22" i="56"/>
  <c r="BI24" i="56"/>
  <c r="BJ44" i="56"/>
  <c r="BF57" i="56"/>
  <c r="BI49" i="56"/>
  <c r="BF91" i="56"/>
  <c r="CE103" i="56"/>
  <c r="AG81" i="56"/>
  <c r="AL84" i="56"/>
  <c r="BI84" i="56"/>
  <c r="AG85" i="56"/>
  <c r="AG90" i="56"/>
  <c r="BI100" i="56"/>
  <c r="BI103" i="56"/>
  <c r="CM104" i="56"/>
  <c r="BI106" i="56"/>
  <c r="BH130" i="56"/>
  <c r="BL131" i="56"/>
  <c r="M158" i="56"/>
  <c r="O12" i="56"/>
  <c r="O150" i="56"/>
  <c r="O158" i="56" s="1"/>
  <c r="AL47" i="56"/>
  <c r="BB131" i="56"/>
  <c r="N12" i="56"/>
  <c r="CD106" i="56"/>
  <c r="CL106" i="56"/>
  <c r="P149" i="56"/>
  <c r="G158" i="56"/>
  <c r="CF106" i="56"/>
  <c r="BD117" i="56"/>
  <c r="AL81" i="56"/>
  <c r="BD91" i="56"/>
  <c r="AG125" i="56"/>
  <c r="AG46" i="56" s="1"/>
  <c r="CH52" i="56"/>
  <c r="BJ129" i="55"/>
  <c r="BH129" i="55"/>
  <c r="BG129" i="55"/>
  <c r="BF129" i="55"/>
  <c r="BJ128" i="55"/>
  <c r="BH128" i="55"/>
  <c r="BG128" i="55"/>
  <c r="BF128" i="55"/>
  <c r="BJ127" i="55"/>
  <c r="BH127" i="55"/>
  <c r="BG127" i="55"/>
  <c r="BF127" i="55"/>
  <c r="BJ126" i="55"/>
  <c r="BH126" i="55"/>
  <c r="BG126" i="55"/>
  <c r="BF126" i="55"/>
  <c r="BJ125" i="55"/>
  <c r="BH125" i="55"/>
  <c r="BG125" i="55"/>
  <c r="BF125" i="55"/>
  <c r="BJ124" i="55"/>
  <c r="BH124" i="55"/>
  <c r="BG124" i="55"/>
  <c r="BF124" i="55"/>
  <c r="BJ123" i="55"/>
  <c r="BH123" i="55"/>
  <c r="BG123" i="55"/>
  <c r="BF123" i="55"/>
  <c r="BJ122" i="55"/>
  <c r="BH122" i="55"/>
  <c r="BG122" i="55"/>
  <c r="BF122" i="55"/>
  <c r="BJ121" i="55"/>
  <c r="BH121" i="55"/>
  <c r="BG121" i="55"/>
  <c r="BF121" i="55"/>
  <c r="BJ120" i="55"/>
  <c r="BH120" i="55"/>
  <c r="BG120" i="55"/>
  <c r="BF120" i="55"/>
  <c r="BJ119" i="55"/>
  <c r="BH119" i="55"/>
  <c r="BG119" i="55"/>
  <c r="BF119" i="55"/>
  <c r="BJ118" i="55"/>
  <c r="BH118" i="55"/>
  <c r="BG118" i="55"/>
  <c r="BF118" i="55"/>
  <c r="BJ116" i="55"/>
  <c r="BH116" i="55"/>
  <c r="BG116" i="55"/>
  <c r="BF116" i="55"/>
  <c r="BJ115" i="55"/>
  <c r="BH115" i="55"/>
  <c r="BG115" i="55"/>
  <c r="BF115" i="55"/>
  <c r="BJ114" i="55"/>
  <c r="BH114" i="55"/>
  <c r="BG114" i="55"/>
  <c r="BF114" i="55"/>
  <c r="BJ113" i="55"/>
  <c r="BH113" i="55"/>
  <c r="BG113" i="55"/>
  <c r="BF113" i="55"/>
  <c r="BJ112" i="55"/>
  <c r="BH112" i="55"/>
  <c r="BG112" i="55"/>
  <c r="BF112" i="55"/>
  <c r="BJ111" i="55"/>
  <c r="BH111" i="55"/>
  <c r="BG111" i="55"/>
  <c r="BF111" i="55"/>
  <c r="BJ110" i="55"/>
  <c r="BH110" i="55"/>
  <c r="BG110" i="55"/>
  <c r="BF110" i="55"/>
  <c r="BJ109" i="55"/>
  <c r="BH109" i="55"/>
  <c r="BG109" i="55"/>
  <c r="BF109" i="55"/>
  <c r="BJ108" i="55"/>
  <c r="BH108" i="55"/>
  <c r="BG108" i="55"/>
  <c r="BF108" i="55"/>
  <c r="BJ107" i="55"/>
  <c r="BH107" i="55"/>
  <c r="BG107" i="55"/>
  <c r="BF107" i="55"/>
  <c r="BJ106" i="55"/>
  <c r="BH106" i="55"/>
  <c r="BG106" i="55"/>
  <c r="BF106" i="55"/>
  <c r="BJ105" i="55"/>
  <c r="BH105" i="55"/>
  <c r="BH117" i="55" s="1"/>
  <c r="BG105" i="55"/>
  <c r="BF105" i="55"/>
  <c r="BJ103" i="55"/>
  <c r="BH103" i="55"/>
  <c r="BG103" i="55"/>
  <c r="BF103" i="55"/>
  <c r="BJ102" i="55"/>
  <c r="BH102" i="55"/>
  <c r="BG102" i="55"/>
  <c r="BF102" i="55"/>
  <c r="BJ101" i="55"/>
  <c r="BH101" i="55"/>
  <c r="BG101" i="55"/>
  <c r="BF101" i="55"/>
  <c r="BJ100" i="55"/>
  <c r="BH100" i="55"/>
  <c r="BG100" i="55"/>
  <c r="BF100" i="55"/>
  <c r="BJ99" i="55"/>
  <c r="BH99" i="55"/>
  <c r="BG99" i="55"/>
  <c r="BF99" i="55"/>
  <c r="BJ98" i="55"/>
  <c r="BH98" i="55"/>
  <c r="BG98" i="55"/>
  <c r="BF98" i="55"/>
  <c r="BJ97" i="55"/>
  <c r="BH97" i="55"/>
  <c r="BG97" i="55"/>
  <c r="BF97" i="55"/>
  <c r="BJ96" i="55"/>
  <c r="BH96" i="55"/>
  <c r="BG96" i="55"/>
  <c r="BF96" i="55"/>
  <c r="BJ95" i="55"/>
  <c r="BH95" i="55"/>
  <c r="BG95" i="55"/>
  <c r="BF95" i="55"/>
  <c r="BJ94" i="55"/>
  <c r="BH94" i="55"/>
  <c r="BG94" i="55"/>
  <c r="BF94" i="55"/>
  <c r="BJ93" i="55"/>
  <c r="BH93" i="55"/>
  <c r="BG93" i="55"/>
  <c r="BF93" i="55"/>
  <c r="BJ92" i="55"/>
  <c r="BH92" i="55"/>
  <c r="BG92" i="55"/>
  <c r="BF92" i="55"/>
  <c r="BJ90" i="55"/>
  <c r="BH90" i="55"/>
  <c r="BG90" i="55"/>
  <c r="BF90" i="55"/>
  <c r="BJ89" i="55"/>
  <c r="BH89" i="55"/>
  <c r="BG89" i="55"/>
  <c r="BF89" i="55"/>
  <c r="BJ88" i="55"/>
  <c r="BH88" i="55"/>
  <c r="BG88" i="55"/>
  <c r="BF88" i="55"/>
  <c r="BJ87" i="55"/>
  <c r="BH87" i="55"/>
  <c r="BG87" i="55"/>
  <c r="BF87" i="55"/>
  <c r="BJ86" i="55"/>
  <c r="BH86" i="55"/>
  <c r="BG86" i="55"/>
  <c r="BF86" i="55"/>
  <c r="BJ85" i="55"/>
  <c r="BH85" i="55"/>
  <c r="BG85" i="55"/>
  <c r="BF85" i="55"/>
  <c r="BJ84" i="55"/>
  <c r="BH84" i="55"/>
  <c r="BG84" i="55"/>
  <c r="BF84" i="55"/>
  <c r="BJ83" i="55"/>
  <c r="BH83" i="55"/>
  <c r="BG83" i="55"/>
  <c r="BF83" i="55"/>
  <c r="BJ82" i="55"/>
  <c r="BH82" i="55"/>
  <c r="BG82" i="55"/>
  <c r="BF82" i="55"/>
  <c r="BJ81" i="55"/>
  <c r="BH81" i="55"/>
  <c r="BG81" i="55"/>
  <c r="BF81" i="55"/>
  <c r="BJ80" i="55"/>
  <c r="BH80" i="55"/>
  <c r="BG80" i="55"/>
  <c r="BF80" i="55"/>
  <c r="BJ79" i="55"/>
  <c r="BH79" i="55"/>
  <c r="BG79" i="55"/>
  <c r="BF79" i="55"/>
  <c r="BJ56" i="55"/>
  <c r="BH56" i="55"/>
  <c r="BG56" i="55"/>
  <c r="BF56" i="55"/>
  <c r="BJ55" i="55"/>
  <c r="BH55" i="55"/>
  <c r="BG55" i="55"/>
  <c r="BF55" i="55"/>
  <c r="BJ54" i="55"/>
  <c r="BH54" i="55"/>
  <c r="BG54" i="55"/>
  <c r="BF54" i="55"/>
  <c r="BJ53" i="55"/>
  <c r="BH53" i="55"/>
  <c r="BG53" i="55"/>
  <c r="BF53" i="55"/>
  <c r="BJ52" i="55"/>
  <c r="BH52" i="55"/>
  <c r="BG52" i="55"/>
  <c r="BF52" i="55"/>
  <c r="BJ51" i="55"/>
  <c r="BH51" i="55"/>
  <c r="BG51" i="55"/>
  <c r="BF51" i="55"/>
  <c r="BJ50" i="55"/>
  <c r="BH50" i="55"/>
  <c r="BG50" i="55"/>
  <c r="BF50" i="55"/>
  <c r="BJ49" i="55"/>
  <c r="BH49" i="55"/>
  <c r="BG49" i="55"/>
  <c r="BF49" i="55"/>
  <c r="BJ48" i="55"/>
  <c r="BH48" i="55"/>
  <c r="BG48" i="55"/>
  <c r="BF48" i="55"/>
  <c r="BJ47" i="55"/>
  <c r="BH47" i="55"/>
  <c r="BG47" i="55"/>
  <c r="BF47" i="55"/>
  <c r="BJ46" i="55"/>
  <c r="BH46" i="55"/>
  <c r="BG46" i="55"/>
  <c r="BF46" i="55"/>
  <c r="BJ45" i="55"/>
  <c r="BH45" i="55"/>
  <c r="BG45" i="55"/>
  <c r="BF45" i="55"/>
  <c r="BJ43" i="55"/>
  <c r="BH43" i="55"/>
  <c r="BG43" i="55"/>
  <c r="BF43" i="55"/>
  <c r="BJ42" i="55"/>
  <c r="BH42" i="55"/>
  <c r="BG42" i="55"/>
  <c r="BF42" i="55"/>
  <c r="BJ41" i="55"/>
  <c r="BH41" i="55"/>
  <c r="BG41" i="55"/>
  <c r="BF41" i="55"/>
  <c r="BJ40" i="55"/>
  <c r="BH40" i="55"/>
  <c r="BG40" i="55"/>
  <c r="BF40" i="55"/>
  <c r="BJ39" i="55"/>
  <c r="BH39" i="55"/>
  <c r="BG39" i="55"/>
  <c r="BF39" i="55"/>
  <c r="BJ38" i="55"/>
  <c r="BH38" i="55"/>
  <c r="BG38" i="55"/>
  <c r="BF38" i="55"/>
  <c r="BJ37" i="55"/>
  <c r="BH37" i="55"/>
  <c r="BG37" i="55"/>
  <c r="BF37" i="55"/>
  <c r="BJ36" i="55"/>
  <c r="BH36" i="55"/>
  <c r="BG36" i="55"/>
  <c r="BF36" i="55"/>
  <c r="BJ35" i="55"/>
  <c r="BH35" i="55"/>
  <c r="BG35" i="55"/>
  <c r="BF35" i="55"/>
  <c r="BJ34" i="55"/>
  <c r="BH34" i="55"/>
  <c r="BG34" i="55"/>
  <c r="BF34" i="55"/>
  <c r="BJ33" i="55"/>
  <c r="BH33" i="55"/>
  <c r="BG33" i="55"/>
  <c r="BF33" i="55"/>
  <c r="BJ32" i="55"/>
  <c r="BH32" i="55"/>
  <c r="BG32" i="55"/>
  <c r="BF32" i="55"/>
  <c r="BJ30" i="55"/>
  <c r="BH30" i="55"/>
  <c r="BG30" i="55"/>
  <c r="BF30" i="55"/>
  <c r="BJ29" i="55"/>
  <c r="BH29" i="55"/>
  <c r="BG29" i="55"/>
  <c r="BF29" i="55"/>
  <c r="BJ28" i="55"/>
  <c r="BH28" i="55"/>
  <c r="BG28" i="55"/>
  <c r="BF28" i="55"/>
  <c r="BJ27" i="55"/>
  <c r="BH27" i="55"/>
  <c r="BG27" i="55"/>
  <c r="BF27" i="55"/>
  <c r="BJ26" i="55"/>
  <c r="BH26" i="55"/>
  <c r="BG26" i="55"/>
  <c r="BF26" i="55"/>
  <c r="BJ25" i="55"/>
  <c r="BH25" i="55"/>
  <c r="BG25" i="55"/>
  <c r="BF25" i="55"/>
  <c r="BJ24" i="55"/>
  <c r="BH24" i="55"/>
  <c r="BG24" i="55"/>
  <c r="BF24" i="55"/>
  <c r="BJ23" i="55"/>
  <c r="BH23" i="55"/>
  <c r="BG23" i="55"/>
  <c r="BF23" i="55"/>
  <c r="BJ22" i="55"/>
  <c r="BH22" i="55"/>
  <c r="BG22" i="55"/>
  <c r="BF22" i="55"/>
  <c r="BJ21" i="55"/>
  <c r="BH21" i="55"/>
  <c r="BG21" i="55"/>
  <c r="BF21" i="55"/>
  <c r="BJ20" i="55"/>
  <c r="BH20" i="55"/>
  <c r="BG20" i="55"/>
  <c r="BF20" i="55"/>
  <c r="BJ19" i="55"/>
  <c r="BH19" i="55"/>
  <c r="BG19" i="55"/>
  <c r="BF19" i="55"/>
  <c r="BJ17" i="55"/>
  <c r="BH17" i="55"/>
  <c r="BG17" i="55"/>
  <c r="BF17" i="55"/>
  <c r="BJ16" i="55"/>
  <c r="BH16" i="55"/>
  <c r="BG16" i="55"/>
  <c r="BF16" i="55"/>
  <c r="BJ15" i="55"/>
  <c r="BH15" i="55"/>
  <c r="BG15" i="55"/>
  <c r="BF15" i="55"/>
  <c r="BJ14" i="55"/>
  <c r="BH14" i="55"/>
  <c r="BG14" i="55"/>
  <c r="BF14" i="55"/>
  <c r="BJ13" i="55"/>
  <c r="BH13" i="55"/>
  <c r="BG13" i="55"/>
  <c r="BF13" i="55"/>
  <c r="BJ12" i="55"/>
  <c r="BH12" i="55"/>
  <c r="BG12" i="55"/>
  <c r="BF12" i="55"/>
  <c r="BJ11" i="55"/>
  <c r="BH11" i="55"/>
  <c r="BG11" i="55"/>
  <c r="BF11" i="55"/>
  <c r="BJ10" i="55"/>
  <c r="BH10" i="55"/>
  <c r="BG10" i="55"/>
  <c r="BF10" i="55"/>
  <c r="BJ9" i="55"/>
  <c r="BH9" i="55"/>
  <c r="BG9" i="55"/>
  <c r="BF9" i="55"/>
  <c r="BJ8" i="55"/>
  <c r="BH8" i="55"/>
  <c r="BG8" i="55"/>
  <c r="BF8" i="55"/>
  <c r="BJ7" i="55"/>
  <c r="BH7" i="55"/>
  <c r="BG7" i="55"/>
  <c r="BF7" i="55"/>
  <c r="BJ6" i="55"/>
  <c r="BH6" i="55"/>
  <c r="BG6" i="55"/>
  <c r="BF6" i="55"/>
  <c r="CB90" i="55"/>
  <c r="CB88" i="55"/>
  <c r="CB79" i="55"/>
  <c r="CB41" i="55"/>
  <c r="CB24" i="55"/>
  <c r="CB7" i="55"/>
  <c r="BD103" i="55"/>
  <c r="BD102" i="55"/>
  <c r="BD101" i="55"/>
  <c r="BD100" i="55"/>
  <c r="BD99" i="55"/>
  <c r="BD98" i="55"/>
  <c r="BD97" i="55"/>
  <c r="BD96" i="55"/>
  <c r="BD95" i="55"/>
  <c r="BD94" i="55"/>
  <c r="BD93" i="55"/>
  <c r="BD56" i="55"/>
  <c r="BD55" i="55"/>
  <c r="BD54" i="55"/>
  <c r="BD53" i="55"/>
  <c r="BD52" i="55"/>
  <c r="BD50" i="55"/>
  <c r="BD49" i="55"/>
  <c r="BD48" i="55"/>
  <c r="BD47" i="55"/>
  <c r="BD46" i="55"/>
  <c r="BD45" i="55"/>
  <c r="BD43" i="55"/>
  <c r="BD42" i="55"/>
  <c r="BD41" i="55"/>
  <c r="BD40" i="55"/>
  <c r="BD39" i="55"/>
  <c r="BD38" i="55"/>
  <c r="BD36" i="55"/>
  <c r="BD35" i="55"/>
  <c r="BD34" i="55"/>
  <c r="BD33" i="55"/>
  <c r="BD32" i="55"/>
  <c r="BD79" i="55"/>
  <c r="BD90" i="55"/>
  <c r="BD89" i="55"/>
  <c r="BD87" i="55"/>
  <c r="BD86" i="55"/>
  <c r="BD85" i="55"/>
  <c r="BD84" i="55"/>
  <c r="BD83" i="55"/>
  <c r="BD82" i="55"/>
  <c r="BD80" i="55"/>
  <c r="BD128" i="55"/>
  <c r="BD127" i="55"/>
  <c r="BD126" i="55"/>
  <c r="BD125" i="55"/>
  <c r="BD124" i="55"/>
  <c r="BD123" i="55"/>
  <c r="BD122" i="55"/>
  <c r="BD121" i="55"/>
  <c r="BD120" i="55"/>
  <c r="BD119" i="55"/>
  <c r="BD118" i="55"/>
  <c r="CB20" i="55"/>
  <c r="BD19" i="55"/>
  <c r="BD30" i="55"/>
  <c r="BD29" i="55"/>
  <c r="BD28" i="55"/>
  <c r="BD24" i="55"/>
  <c r="BD23" i="55"/>
  <c r="BD22" i="55"/>
  <c r="BD21" i="55"/>
  <c r="BD20" i="55"/>
  <c r="BD116" i="55"/>
  <c r="BD115" i="55"/>
  <c r="BD114" i="55"/>
  <c r="BD113" i="55"/>
  <c r="BD112" i="55"/>
  <c r="BD111" i="55"/>
  <c r="BD110" i="55"/>
  <c r="BD109" i="55"/>
  <c r="BD108" i="55"/>
  <c r="BD107" i="55"/>
  <c r="BD106" i="55"/>
  <c r="BD105" i="55"/>
  <c r="CB32" i="55"/>
  <c r="CB101" i="55"/>
  <c r="CB11" i="55"/>
  <c r="CB22" i="55"/>
  <c r="BD17" i="55"/>
  <c r="BD16" i="55"/>
  <c r="BD15" i="55"/>
  <c r="BD14" i="55"/>
  <c r="BD13" i="55"/>
  <c r="BD11" i="55"/>
  <c r="BD8" i="55"/>
  <c r="BD7" i="55"/>
  <c r="BD6" i="55"/>
  <c r="BE130" i="55"/>
  <c r="O11" i="55" s="1"/>
  <c r="BC130" i="55"/>
  <c r="N11" i="55" s="1"/>
  <c r="BB130" i="55"/>
  <c r="L11" i="55" s="1"/>
  <c r="BA130" i="55"/>
  <c r="BE57" i="55"/>
  <c r="O8" i="55" s="1"/>
  <c r="BC57" i="55"/>
  <c r="N8" i="55" s="1"/>
  <c r="BB57" i="55"/>
  <c r="L8" i="55" s="1"/>
  <c r="BA57" i="55"/>
  <c r="BE44" i="55"/>
  <c r="O10" i="55" s="1"/>
  <c r="BC44" i="55"/>
  <c r="BB44" i="55"/>
  <c r="L10" i="55" s="1"/>
  <c r="BA44" i="55"/>
  <c r="BE91" i="55"/>
  <c r="O9" i="55" s="1"/>
  <c r="BC91" i="55"/>
  <c r="N9" i="55" s="1"/>
  <c r="BB91" i="55"/>
  <c r="L9" i="55" s="1"/>
  <c r="BA91" i="55"/>
  <c r="BE117" i="55"/>
  <c r="O7" i="55" s="1"/>
  <c r="BC117" i="55"/>
  <c r="N7" i="55" s="1"/>
  <c r="BB117" i="55"/>
  <c r="L7" i="55" s="1"/>
  <c r="BA117" i="55"/>
  <c r="BE18" i="55"/>
  <c r="O4" i="55" s="1"/>
  <c r="BC18" i="55"/>
  <c r="N4" i="55" s="1"/>
  <c r="BB18" i="55"/>
  <c r="L4" i="55" s="1"/>
  <c r="BA18" i="55"/>
  <c r="CM106" i="55"/>
  <c r="CK106" i="55"/>
  <c r="CJ106" i="55"/>
  <c r="CI106" i="55"/>
  <c r="CC106" i="55"/>
  <c r="CA106" i="55"/>
  <c r="BZ106" i="55"/>
  <c r="BY106" i="55"/>
  <c r="BE31" i="55"/>
  <c r="O6" i="55" s="1"/>
  <c r="BC31" i="55"/>
  <c r="BB31" i="55"/>
  <c r="L6" i="55" s="1"/>
  <c r="BA31" i="55"/>
  <c r="BE104" i="55"/>
  <c r="O5" i="55" s="1"/>
  <c r="BC104" i="55"/>
  <c r="BB104" i="55"/>
  <c r="L5" i="55" s="1"/>
  <c r="BA104" i="55"/>
  <c r="AK90" i="55"/>
  <c r="AJ90" i="55"/>
  <c r="AI90" i="55"/>
  <c r="AF90" i="55"/>
  <c r="AE90" i="55"/>
  <c r="AD90" i="55"/>
  <c r="AC90" i="55"/>
  <c r="AK89" i="55"/>
  <c r="AJ89" i="55"/>
  <c r="AI89" i="55"/>
  <c r="AF89" i="55"/>
  <c r="AE89" i="55"/>
  <c r="AD89" i="55"/>
  <c r="AC89" i="55"/>
  <c r="AK88" i="55"/>
  <c r="AJ88" i="55"/>
  <c r="AI88" i="55"/>
  <c r="AF88" i="55"/>
  <c r="AE88" i="55"/>
  <c r="AD88" i="55"/>
  <c r="AC88" i="55"/>
  <c r="AK87" i="55"/>
  <c r="AJ87" i="55"/>
  <c r="AI87" i="55"/>
  <c r="AF87" i="55"/>
  <c r="AE87" i="55"/>
  <c r="AD87" i="55"/>
  <c r="AC87" i="55"/>
  <c r="AK86" i="55"/>
  <c r="AJ86" i="55"/>
  <c r="AI86" i="55"/>
  <c r="AF86" i="55"/>
  <c r="AE86" i="55"/>
  <c r="AD86" i="55"/>
  <c r="AC86" i="55"/>
  <c r="AK85" i="55"/>
  <c r="AJ85" i="55"/>
  <c r="AI85" i="55"/>
  <c r="AF85" i="55"/>
  <c r="AE85" i="55"/>
  <c r="AD85" i="55"/>
  <c r="AC85" i="55"/>
  <c r="AK84" i="55"/>
  <c r="AJ84" i="55"/>
  <c r="AI84" i="55"/>
  <c r="AF84" i="55"/>
  <c r="AE84" i="55"/>
  <c r="AD84" i="55"/>
  <c r="AC84" i="55"/>
  <c r="AK83" i="55"/>
  <c r="AJ83" i="55"/>
  <c r="AI83" i="55"/>
  <c r="AF83" i="55"/>
  <c r="AE83" i="55"/>
  <c r="AD83" i="55"/>
  <c r="AC83" i="55"/>
  <c r="AK82" i="55"/>
  <c r="AJ82" i="55"/>
  <c r="AI82" i="55"/>
  <c r="AF82" i="55"/>
  <c r="AE82" i="55"/>
  <c r="AD82" i="55"/>
  <c r="AC82" i="55"/>
  <c r="AK81" i="55"/>
  <c r="AJ81" i="55"/>
  <c r="AI81" i="55"/>
  <c r="AF81" i="55"/>
  <c r="AE81" i="55"/>
  <c r="AD81" i="55"/>
  <c r="AC81" i="55"/>
  <c r="AK80" i="55"/>
  <c r="AJ80" i="55"/>
  <c r="AI80" i="55"/>
  <c r="AF80" i="55"/>
  <c r="AE80" i="55"/>
  <c r="AD80" i="55"/>
  <c r="AC80" i="55"/>
  <c r="AK14" i="55"/>
  <c r="AJ14" i="55"/>
  <c r="AI14" i="55"/>
  <c r="AF14" i="55"/>
  <c r="AE14" i="55"/>
  <c r="AD14" i="55"/>
  <c r="AC14" i="55"/>
  <c r="AK15" i="55"/>
  <c r="AJ15" i="55"/>
  <c r="AI15" i="55"/>
  <c r="AF15" i="55"/>
  <c r="AE15" i="55"/>
  <c r="AD15" i="55"/>
  <c r="AC15" i="55"/>
  <c r="AK13" i="55"/>
  <c r="AJ13" i="55"/>
  <c r="AI13" i="55"/>
  <c r="AF13" i="55"/>
  <c r="AE13" i="55"/>
  <c r="AD13" i="55"/>
  <c r="AC13" i="55"/>
  <c r="AK12" i="55"/>
  <c r="AJ12" i="55"/>
  <c r="AI12" i="55"/>
  <c r="AF12" i="55"/>
  <c r="AE12" i="55"/>
  <c r="AD12" i="55"/>
  <c r="AC12" i="55"/>
  <c r="AK11" i="55"/>
  <c r="AJ11" i="55"/>
  <c r="AI11" i="55"/>
  <c r="AF11" i="55"/>
  <c r="AE11" i="55"/>
  <c r="AD11" i="55"/>
  <c r="AC11" i="55"/>
  <c r="AK10" i="55"/>
  <c r="AJ10" i="55"/>
  <c r="AI10" i="55"/>
  <c r="AF10" i="55"/>
  <c r="AE10" i="55"/>
  <c r="AD10" i="55"/>
  <c r="AC10" i="55"/>
  <c r="AK9" i="55"/>
  <c r="AJ9" i="55"/>
  <c r="AI9" i="55"/>
  <c r="AF9" i="55"/>
  <c r="AE9" i="55"/>
  <c r="AD9" i="55"/>
  <c r="AC9" i="55"/>
  <c r="AK8" i="55"/>
  <c r="AJ8" i="55"/>
  <c r="AI8" i="55"/>
  <c r="AF8" i="55"/>
  <c r="AE8" i="55"/>
  <c r="AD8" i="55"/>
  <c r="AC8" i="55"/>
  <c r="AL31" i="55"/>
  <c r="AK31" i="55"/>
  <c r="AK32" i="55" s="1"/>
  <c r="AJ31" i="55"/>
  <c r="AJ32" i="55" s="1"/>
  <c r="AI31" i="55"/>
  <c r="AI32" i="55" s="1"/>
  <c r="AF31" i="55"/>
  <c r="AF32" i="55" s="1"/>
  <c r="AE31" i="55"/>
  <c r="AE32" i="55" s="1"/>
  <c r="AD31" i="55"/>
  <c r="AD32" i="55" s="1"/>
  <c r="AC31" i="55"/>
  <c r="AC32" i="55" s="1"/>
  <c r="CC103" i="55"/>
  <c r="CA103" i="55"/>
  <c r="BZ103" i="55"/>
  <c r="BY103" i="55"/>
  <c r="CM103" i="55"/>
  <c r="CK103" i="55"/>
  <c r="CJ103" i="55"/>
  <c r="CI103" i="55"/>
  <c r="CD6" i="55"/>
  <c r="CC52" i="55"/>
  <c r="CA52" i="55"/>
  <c r="BZ52" i="55"/>
  <c r="BY52" i="55"/>
  <c r="CM52" i="55"/>
  <c r="CK52" i="55"/>
  <c r="CJ52" i="55"/>
  <c r="CI52" i="55"/>
  <c r="CL51" i="55"/>
  <c r="CL50" i="55"/>
  <c r="CL49" i="55"/>
  <c r="CL48" i="55"/>
  <c r="CL47" i="55"/>
  <c r="CL46" i="55"/>
  <c r="CL45" i="55"/>
  <c r="CL44" i="55"/>
  <c r="CL43" i="55"/>
  <c r="CL42" i="55"/>
  <c r="CL41" i="55"/>
  <c r="CL40" i="55"/>
  <c r="CL39" i="55"/>
  <c r="CL38" i="55"/>
  <c r="CL37" i="55"/>
  <c r="CL36" i="55"/>
  <c r="CL35" i="55"/>
  <c r="CL34" i="55"/>
  <c r="CL33" i="55"/>
  <c r="CL32" i="55"/>
  <c r="CL31" i="55"/>
  <c r="CL30" i="55"/>
  <c r="CL29" i="55"/>
  <c r="CL28" i="55"/>
  <c r="CL27" i="55"/>
  <c r="CL26" i="55"/>
  <c r="CL25" i="55"/>
  <c r="CL24" i="55"/>
  <c r="CL23" i="55"/>
  <c r="CL22" i="55"/>
  <c r="CL21" i="55"/>
  <c r="CL20" i="55"/>
  <c r="CL19" i="55"/>
  <c r="CL18" i="55"/>
  <c r="CL17" i="55"/>
  <c r="CL16" i="55"/>
  <c r="CL15" i="55"/>
  <c r="CL14" i="55"/>
  <c r="CL13" i="55"/>
  <c r="CL12" i="55"/>
  <c r="CL11" i="55"/>
  <c r="CL10" i="55"/>
  <c r="CL9" i="55"/>
  <c r="CL8" i="55"/>
  <c r="CL7" i="55"/>
  <c r="CL6" i="55"/>
  <c r="BA131" i="55"/>
  <c r="CL90" i="55"/>
  <c r="CL102" i="55"/>
  <c r="CL89" i="55"/>
  <c r="CL100" i="55"/>
  <c r="CL88" i="55"/>
  <c r="CL99" i="55"/>
  <c r="CL87" i="55"/>
  <c r="CL98" i="55"/>
  <c r="CL86" i="55"/>
  <c r="CL97" i="55"/>
  <c r="CL85" i="55"/>
  <c r="CL96" i="55"/>
  <c r="CL84" i="55"/>
  <c r="CL95" i="55"/>
  <c r="CL83" i="55"/>
  <c r="CL94" i="55"/>
  <c r="CL82" i="55"/>
  <c r="CL93" i="55"/>
  <c r="CL81" i="55"/>
  <c r="CL92" i="55"/>
  <c r="CL80" i="55"/>
  <c r="CL91" i="55"/>
  <c r="CL79" i="55"/>
  <c r="AK98" i="55"/>
  <c r="AJ98" i="55"/>
  <c r="AI98" i="55"/>
  <c r="AF98" i="55"/>
  <c r="AE98" i="55"/>
  <c r="AD98" i="55"/>
  <c r="AC98" i="55"/>
  <c r="AG28" i="55"/>
  <c r="AG30" i="55"/>
  <c r="AG27" i="55"/>
  <c r="AG25" i="55"/>
  <c r="AG24" i="55"/>
  <c r="AG23" i="55"/>
  <c r="AG26" i="55"/>
  <c r="AL28" i="55"/>
  <c r="AL30" i="55"/>
  <c r="AL27" i="55"/>
  <c r="AL25" i="55"/>
  <c r="AL24" i="55"/>
  <c r="AL23" i="55"/>
  <c r="AL26" i="55"/>
  <c r="AL29" i="55"/>
  <c r="AG29" i="55"/>
  <c r="BO130" i="55"/>
  <c r="BM130" i="55"/>
  <c r="BL130" i="55"/>
  <c r="BK130" i="55"/>
  <c r="BO57" i="55"/>
  <c r="BM57" i="55"/>
  <c r="BL57" i="55"/>
  <c r="BK57" i="55"/>
  <c r="BN129" i="55"/>
  <c r="BI129" i="55" s="1"/>
  <c r="BN56" i="55"/>
  <c r="BI56" i="55" s="1"/>
  <c r="BN128" i="55"/>
  <c r="BI128" i="55" s="1"/>
  <c r="BN55" i="55"/>
  <c r="BN127" i="55"/>
  <c r="BN54" i="55"/>
  <c r="BI54" i="55" s="1"/>
  <c r="BN126" i="55"/>
  <c r="BI126" i="55" s="1"/>
  <c r="BN53" i="55"/>
  <c r="BI53" i="55" s="1"/>
  <c r="BN125" i="55"/>
  <c r="BI125" i="55" s="1"/>
  <c r="BN52" i="55"/>
  <c r="BN124" i="55"/>
  <c r="BN51" i="55"/>
  <c r="BI51" i="55" s="1"/>
  <c r="BN123" i="55"/>
  <c r="BI123" i="55" s="1"/>
  <c r="BN50" i="55"/>
  <c r="BI50" i="55" s="1"/>
  <c r="BN122" i="55"/>
  <c r="BI122" i="55" s="1"/>
  <c r="BN49" i="55"/>
  <c r="BI49" i="55" s="1"/>
  <c r="BN121" i="55"/>
  <c r="BI121" i="55" s="1"/>
  <c r="BN48" i="55"/>
  <c r="BI48" i="55" s="1"/>
  <c r="BN120" i="55"/>
  <c r="BI120" i="55" s="1"/>
  <c r="BN47" i="55"/>
  <c r="BI47" i="55" s="1"/>
  <c r="BN119" i="55"/>
  <c r="BN46" i="55"/>
  <c r="BN118" i="55"/>
  <c r="BI118" i="55" s="1"/>
  <c r="BN45" i="55"/>
  <c r="BI45" i="55" s="1"/>
  <c r="BO117" i="55"/>
  <c r="BM117" i="55"/>
  <c r="BL117" i="55"/>
  <c r="BK117" i="55"/>
  <c r="BO44" i="55"/>
  <c r="BM44" i="55"/>
  <c r="BL44" i="55"/>
  <c r="BK44" i="55"/>
  <c r="BN116" i="55"/>
  <c r="BI116" i="55" s="1"/>
  <c r="BN43" i="55"/>
  <c r="BI43" i="55" s="1"/>
  <c r="BN115" i="55"/>
  <c r="BI115" i="55" s="1"/>
  <c r="BN42" i="55"/>
  <c r="BN114" i="55"/>
  <c r="BI114" i="55" s="1"/>
  <c r="BN41" i="55"/>
  <c r="BI41" i="55" s="1"/>
  <c r="BN113" i="55"/>
  <c r="BI113" i="55" s="1"/>
  <c r="BN40" i="55"/>
  <c r="BI40" i="55" s="1"/>
  <c r="BN112" i="55"/>
  <c r="BN39" i="55"/>
  <c r="BI39" i="55" s="1"/>
  <c r="BN111" i="55"/>
  <c r="BI111" i="55" s="1"/>
  <c r="BN38" i="55"/>
  <c r="BI38" i="55" s="1"/>
  <c r="BN110" i="55"/>
  <c r="BI110" i="55" s="1"/>
  <c r="BN37" i="55"/>
  <c r="BI37" i="55" s="1"/>
  <c r="BN109" i="55"/>
  <c r="BN36" i="55"/>
  <c r="BI36" i="55" s="1"/>
  <c r="BN108" i="55"/>
  <c r="BI108" i="55" s="1"/>
  <c r="BN35" i="55"/>
  <c r="BI35" i="55" s="1"/>
  <c r="BN107" i="55"/>
  <c r="BI107" i="55" s="1"/>
  <c r="BN34" i="55"/>
  <c r="BI34" i="55" s="1"/>
  <c r="BN106" i="55"/>
  <c r="BI106" i="55" s="1"/>
  <c r="BN33" i="55"/>
  <c r="BN105" i="55"/>
  <c r="BI105" i="55" s="1"/>
  <c r="BN32" i="55"/>
  <c r="BI32" i="55" s="1"/>
  <c r="BO104" i="55"/>
  <c r="BM104" i="55"/>
  <c r="BL104" i="55"/>
  <c r="BK104" i="55"/>
  <c r="BO31" i="55"/>
  <c r="BM31" i="55"/>
  <c r="BL31" i="55"/>
  <c r="BK31" i="55"/>
  <c r="BN103" i="55"/>
  <c r="BI103" i="55" s="1"/>
  <c r="BN30" i="55"/>
  <c r="BI30" i="55" s="1"/>
  <c r="BN102" i="55"/>
  <c r="BI102" i="55" s="1"/>
  <c r="BN29" i="55"/>
  <c r="BI29" i="55" s="1"/>
  <c r="BN101" i="55"/>
  <c r="BI101" i="55" s="1"/>
  <c r="BN28" i="55"/>
  <c r="BI28" i="55" s="1"/>
  <c r="BN100" i="55"/>
  <c r="BI100" i="55" s="1"/>
  <c r="BN27" i="55"/>
  <c r="BI27" i="55" s="1"/>
  <c r="BN99" i="55"/>
  <c r="BN26" i="55"/>
  <c r="BI26" i="55" s="1"/>
  <c r="BN98" i="55"/>
  <c r="BI98" i="55" s="1"/>
  <c r="BN25" i="55"/>
  <c r="BI25" i="55" s="1"/>
  <c r="BN97" i="55"/>
  <c r="BI97" i="55" s="1"/>
  <c r="BN24" i="55"/>
  <c r="BI24" i="55" s="1"/>
  <c r="BN96" i="55"/>
  <c r="BN23" i="55"/>
  <c r="BI23" i="55" s="1"/>
  <c r="BN95" i="55"/>
  <c r="BI95" i="55" s="1"/>
  <c r="BN22" i="55"/>
  <c r="BI22" i="55" s="1"/>
  <c r="BN94" i="55"/>
  <c r="BI94" i="55" s="1"/>
  <c r="BN21" i="55"/>
  <c r="BI21" i="55" s="1"/>
  <c r="BN93" i="55"/>
  <c r="BI93" i="55" s="1"/>
  <c r="BN20" i="55"/>
  <c r="BN92" i="55"/>
  <c r="BI92" i="55" s="1"/>
  <c r="BN19" i="55"/>
  <c r="BO91" i="55"/>
  <c r="BM91" i="55"/>
  <c r="BL91" i="55"/>
  <c r="BK91" i="55"/>
  <c r="BO18" i="55"/>
  <c r="BM18" i="55"/>
  <c r="BL18" i="55"/>
  <c r="BK18" i="55"/>
  <c r="BN90" i="55"/>
  <c r="BI90" i="55" s="1"/>
  <c r="BN17" i="55"/>
  <c r="BI17" i="55" s="1"/>
  <c r="BN89" i="55"/>
  <c r="BI89" i="55" s="1"/>
  <c r="BN16" i="55"/>
  <c r="BI16" i="55" s="1"/>
  <c r="BN88" i="55"/>
  <c r="BI88" i="55" s="1"/>
  <c r="BN15" i="55"/>
  <c r="BI15" i="55" s="1"/>
  <c r="BN87" i="55"/>
  <c r="BN14" i="55"/>
  <c r="BI14" i="55" s="1"/>
  <c r="BN86" i="55"/>
  <c r="BI86" i="55" s="1"/>
  <c r="BN13" i="55"/>
  <c r="BN85" i="55"/>
  <c r="BI85" i="55" s="1"/>
  <c r="BN12" i="55"/>
  <c r="BI12" i="55" s="1"/>
  <c r="BN84" i="55"/>
  <c r="BN11" i="55"/>
  <c r="BI11" i="55" s="1"/>
  <c r="BN83" i="55"/>
  <c r="BI83" i="55" s="1"/>
  <c r="BN10" i="55"/>
  <c r="BI10" i="55" s="1"/>
  <c r="BN82" i="55"/>
  <c r="BI82" i="55" s="1"/>
  <c r="BN9" i="55"/>
  <c r="BI9" i="55" s="1"/>
  <c r="BN81" i="55"/>
  <c r="BI81" i="55" s="1"/>
  <c r="BN8" i="55"/>
  <c r="BI8" i="55" s="1"/>
  <c r="BN80" i="55"/>
  <c r="BI80" i="55" s="1"/>
  <c r="BN7" i="55"/>
  <c r="BN79" i="55"/>
  <c r="BI79" i="55" s="1"/>
  <c r="BN6" i="55"/>
  <c r="BI6" i="55" s="1"/>
  <c r="J7" i="55"/>
  <c r="K7" i="55" s="1"/>
  <c r="J6" i="55"/>
  <c r="K6" i="55" s="1"/>
  <c r="J5" i="55"/>
  <c r="K5" i="55" s="1"/>
  <c r="C147" i="55"/>
  <c r="C174" i="55" s="1"/>
  <c r="AK125" i="55"/>
  <c r="AK46" i="55" s="1"/>
  <c r="AK47" i="55" s="1"/>
  <c r="AJ125" i="55"/>
  <c r="AJ46" i="55" s="1"/>
  <c r="AJ47" i="55" s="1"/>
  <c r="AI125" i="55"/>
  <c r="AF125" i="55"/>
  <c r="AF46" i="55" s="1"/>
  <c r="AF47" i="55" s="1"/>
  <c r="AE125" i="55"/>
  <c r="AE46" i="55" s="1"/>
  <c r="AE47" i="55" s="1"/>
  <c r="AD125" i="55"/>
  <c r="AD46" i="55" s="1"/>
  <c r="AD47" i="55" s="1"/>
  <c r="AC125" i="55"/>
  <c r="AC46" i="55" s="1"/>
  <c r="AC47" i="55" s="1"/>
  <c r="AL124" i="55"/>
  <c r="AG124" i="55"/>
  <c r="AL123" i="55"/>
  <c r="AG123" i="55"/>
  <c r="AL122" i="55"/>
  <c r="AG122" i="55"/>
  <c r="AL121" i="55"/>
  <c r="AG121" i="55"/>
  <c r="AL120" i="55"/>
  <c r="AG120" i="55"/>
  <c r="AL119" i="55"/>
  <c r="AG119" i="55"/>
  <c r="AL118" i="55"/>
  <c r="AG118" i="55"/>
  <c r="AL117" i="55"/>
  <c r="AG117" i="55"/>
  <c r="AL116" i="55"/>
  <c r="AG116" i="55"/>
  <c r="AL115" i="55"/>
  <c r="AG115" i="55"/>
  <c r="AL114" i="55"/>
  <c r="AG114" i="55"/>
  <c r="C74" i="55"/>
  <c r="G52" i="55"/>
  <c r="L51" i="55"/>
  <c r="O51" i="55" s="1"/>
  <c r="G51" i="55"/>
  <c r="B14" i="55"/>
  <c r="M12" i="55"/>
  <c r="I12" i="55"/>
  <c r="H12" i="55"/>
  <c r="G12" i="55"/>
  <c r="AL45" i="55"/>
  <c r="AG45" i="55"/>
  <c r="AL44" i="55"/>
  <c r="AG44" i="55"/>
  <c r="J11" i="55"/>
  <c r="K11" i="55" s="1"/>
  <c r="AL43" i="55"/>
  <c r="AG43" i="55"/>
  <c r="J10" i="55"/>
  <c r="K10" i="55" s="1"/>
  <c r="AL42" i="55"/>
  <c r="AG42" i="55"/>
  <c r="J9" i="55"/>
  <c r="K9" i="55" s="1"/>
  <c r="AL41" i="55"/>
  <c r="AG41" i="55"/>
  <c r="J8" i="55"/>
  <c r="K8" i="55" s="1"/>
  <c r="AL40" i="55"/>
  <c r="AG40" i="55"/>
  <c r="AL39" i="55"/>
  <c r="AG39" i="55"/>
  <c r="J4" i="55"/>
  <c r="K4" i="55" s="1"/>
  <c r="AL38" i="55"/>
  <c r="AG38" i="55"/>
  <c r="P3" i="55"/>
  <c r="CG104" i="57" l="1"/>
  <c r="BI131" i="57"/>
  <c r="AG16" i="57"/>
  <c r="AD17" i="57"/>
  <c r="BI117" i="56"/>
  <c r="CG106" i="56"/>
  <c r="CG103" i="56"/>
  <c r="BI104" i="56"/>
  <c r="BN131" i="56"/>
  <c r="BI57" i="56"/>
  <c r="CG52" i="56"/>
  <c r="L12" i="56"/>
  <c r="L155" i="56"/>
  <c r="L158" i="56" s="1"/>
  <c r="CL104" i="56"/>
  <c r="BI31" i="56"/>
  <c r="BI130" i="56"/>
  <c r="BI91" i="56"/>
  <c r="BG131" i="56"/>
  <c r="BD131" i="56"/>
  <c r="CB104" i="56"/>
  <c r="CE104" i="56"/>
  <c r="CH104" i="56"/>
  <c r="BF131" i="56"/>
  <c r="BI44" i="56"/>
  <c r="BI18" i="56"/>
  <c r="BH131" i="56"/>
  <c r="BJ131" i="56"/>
  <c r="AL90" i="55"/>
  <c r="BH44" i="55"/>
  <c r="J149" i="55"/>
  <c r="K149" i="55" s="1"/>
  <c r="BI124" i="55"/>
  <c r="AL84" i="55"/>
  <c r="AL88" i="55"/>
  <c r="BI52" i="55"/>
  <c r="AL14" i="55"/>
  <c r="AL87" i="55"/>
  <c r="BI19" i="55"/>
  <c r="BI99" i="55"/>
  <c r="BI96" i="55"/>
  <c r="BI109" i="55"/>
  <c r="AG12" i="55"/>
  <c r="BI7" i="55"/>
  <c r="BI20" i="55"/>
  <c r="BI33" i="55"/>
  <c r="BI84" i="55"/>
  <c r="AG88" i="55"/>
  <c r="BI42" i="55"/>
  <c r="BI112" i="55"/>
  <c r="AG11" i="55"/>
  <c r="AL86" i="55"/>
  <c r="BI87" i="55"/>
  <c r="AL80" i="55"/>
  <c r="BI46" i="55"/>
  <c r="BI119" i="55"/>
  <c r="BI127" i="55"/>
  <c r="CL52" i="55"/>
  <c r="CM104" i="55"/>
  <c r="AG89" i="55"/>
  <c r="BH91" i="55"/>
  <c r="BI55" i="55"/>
  <c r="AG15" i="55"/>
  <c r="AL81" i="55"/>
  <c r="AL85" i="55"/>
  <c r="AG86" i="55"/>
  <c r="AE91" i="55"/>
  <c r="BI13" i="55"/>
  <c r="AG84" i="55"/>
  <c r="BL131" i="55"/>
  <c r="BK131" i="55"/>
  <c r="AG14" i="55"/>
  <c r="AG81" i="55"/>
  <c r="AL82" i="55"/>
  <c r="AG87" i="55"/>
  <c r="BG44" i="55"/>
  <c r="BG91" i="55"/>
  <c r="BI91" i="55" s="1"/>
  <c r="BG117" i="55"/>
  <c r="BI117" i="55" s="1"/>
  <c r="BM131" i="55"/>
  <c r="AG85" i="55"/>
  <c r="BO131" i="55"/>
  <c r="CL106" i="55"/>
  <c r="BF31" i="55"/>
  <c r="BJ44" i="55"/>
  <c r="BF57" i="55"/>
  <c r="BJ91" i="55"/>
  <c r="BF104" i="55"/>
  <c r="BJ117" i="55"/>
  <c r="BF130" i="55"/>
  <c r="CI104" i="55"/>
  <c r="AG9" i="55"/>
  <c r="AG10" i="55"/>
  <c r="AG13" i="55"/>
  <c r="AL15" i="55"/>
  <c r="AG83" i="55"/>
  <c r="BG31" i="55"/>
  <c r="BG57" i="55"/>
  <c r="BG104" i="55"/>
  <c r="BG130" i="55"/>
  <c r="BY104" i="55"/>
  <c r="CJ104" i="55"/>
  <c r="AL13" i="55"/>
  <c r="AG82" i="55"/>
  <c r="AJ91" i="55"/>
  <c r="O157" i="55"/>
  <c r="BH31" i="55"/>
  <c r="BH57" i="55"/>
  <c r="BH104" i="55"/>
  <c r="BH130" i="55"/>
  <c r="BI44" i="55"/>
  <c r="BN31" i="55"/>
  <c r="CK104" i="55"/>
  <c r="AL11" i="55"/>
  <c r="AL12" i="55"/>
  <c r="AL89" i="55"/>
  <c r="AG90" i="55"/>
  <c r="CB106" i="55"/>
  <c r="AL10" i="55"/>
  <c r="AL83" i="55"/>
  <c r="AK91" i="55"/>
  <c r="BJ31" i="55"/>
  <c r="BF44" i="55"/>
  <c r="BJ57" i="55"/>
  <c r="BF91" i="55"/>
  <c r="BJ104" i="55"/>
  <c r="BF117" i="55"/>
  <c r="BJ130" i="55"/>
  <c r="BD104" i="55"/>
  <c r="CB103" i="55"/>
  <c r="CB52" i="55"/>
  <c r="N5" i="55"/>
  <c r="BD57" i="55"/>
  <c r="BD44" i="55"/>
  <c r="N10" i="55"/>
  <c r="BD91" i="55"/>
  <c r="CG106" i="55"/>
  <c r="BD130" i="55"/>
  <c r="BD31" i="55"/>
  <c r="N6" i="55"/>
  <c r="CF106" i="55"/>
  <c r="CH106" i="55"/>
  <c r="BD117" i="55"/>
  <c r="CA104" i="55"/>
  <c r="CC104" i="55"/>
  <c r="CH52" i="55"/>
  <c r="BZ104" i="55"/>
  <c r="BC131" i="55"/>
  <c r="BB131" i="55"/>
  <c r="BE131" i="55"/>
  <c r="L157" i="55"/>
  <c r="L12" i="55"/>
  <c r="BD18" i="55"/>
  <c r="CH103" i="55"/>
  <c r="CG103" i="55"/>
  <c r="CL103" i="55"/>
  <c r="CF103" i="55"/>
  <c r="BF18" i="55"/>
  <c r="BG18" i="55"/>
  <c r="CD106" i="55"/>
  <c r="CE106" i="55"/>
  <c r="CD103" i="55"/>
  <c r="CE103" i="55"/>
  <c r="AD91" i="55"/>
  <c r="AF91" i="55"/>
  <c r="AI91" i="55"/>
  <c r="AG80" i="55"/>
  <c r="AC91" i="55"/>
  <c r="AL9" i="55"/>
  <c r="CD52" i="55"/>
  <c r="CF52" i="55"/>
  <c r="CE52" i="55"/>
  <c r="CG52" i="55"/>
  <c r="BN57" i="55"/>
  <c r="BN130" i="55"/>
  <c r="BN91" i="55"/>
  <c r="BH18" i="55"/>
  <c r="BJ18" i="55"/>
  <c r="BN104" i="55"/>
  <c r="BN44" i="55"/>
  <c r="AF16" i="55"/>
  <c r="AG125" i="55"/>
  <c r="AG46" i="55" s="1"/>
  <c r="AL32" i="55"/>
  <c r="AJ16" i="55"/>
  <c r="AJ17" i="55" s="1"/>
  <c r="AC16" i="55"/>
  <c r="AK16" i="55"/>
  <c r="AK17" i="55" s="1"/>
  <c r="AD16" i="55"/>
  <c r="AL125" i="55"/>
  <c r="AL46" i="55" s="1"/>
  <c r="AE16" i="55"/>
  <c r="BN117" i="55"/>
  <c r="AI46" i="55"/>
  <c r="AI47" i="55" s="1"/>
  <c r="AL47" i="55" s="1"/>
  <c r="BN18" i="55"/>
  <c r="M157" i="55"/>
  <c r="H157" i="55"/>
  <c r="I157" i="55"/>
  <c r="G157" i="55"/>
  <c r="P148" i="55"/>
  <c r="O12" i="55"/>
  <c r="CG104" i="56" l="1"/>
  <c r="BI131" i="56"/>
  <c r="CL104" i="55"/>
  <c r="BI57" i="55"/>
  <c r="BI31" i="55"/>
  <c r="BI130" i="55"/>
  <c r="BI104" i="55"/>
  <c r="CB104" i="55"/>
  <c r="BD131" i="55"/>
  <c r="CH104" i="55"/>
  <c r="CG104" i="55"/>
  <c r="CF104" i="55"/>
  <c r="BH131" i="55"/>
  <c r="BI18" i="55"/>
  <c r="CE104" i="55"/>
  <c r="AG91" i="55"/>
  <c r="AL91" i="55"/>
  <c r="CD104" i="55"/>
  <c r="BN131" i="55"/>
  <c r="BJ131" i="55"/>
  <c r="BG131" i="55"/>
  <c r="BF131" i="55"/>
  <c r="AG16" i="55"/>
  <c r="AI16" i="55"/>
  <c r="N12" i="55"/>
  <c r="N157" i="55"/>
  <c r="BI131" i="55" l="1"/>
  <c r="AL16" i="55"/>
  <c r="AI17" i="55"/>
  <c r="L134" i="54" l="1"/>
  <c r="L133" i="54"/>
  <c r="L132" i="54"/>
  <c r="L131" i="54"/>
  <c r="L130" i="54"/>
  <c r="L129" i="54"/>
  <c r="L128" i="54"/>
  <c r="L127" i="54"/>
  <c r="L126" i="54"/>
  <c r="L125" i="54"/>
  <c r="L124" i="54"/>
  <c r="L123" i="54"/>
  <c r="L122" i="54"/>
  <c r="L121" i="54"/>
  <c r="L120" i="54"/>
  <c r="L119" i="54"/>
  <c r="L118" i="54"/>
  <c r="L117" i="54"/>
  <c r="L116" i="54"/>
  <c r="L115" i="54"/>
  <c r="L114" i="54"/>
  <c r="L113" i="54"/>
  <c r="L112" i="54"/>
  <c r="L111" i="54"/>
  <c r="L107" i="54"/>
  <c r="L106" i="54"/>
  <c r="L105" i="54"/>
  <c r="L104" i="54"/>
  <c r="L103" i="54"/>
  <c r="L102" i="54"/>
  <c r="L101" i="54"/>
  <c r="L100" i="54"/>
  <c r="L99" i="54"/>
  <c r="L98" i="54"/>
  <c r="L97" i="54"/>
  <c r="L96" i="54"/>
  <c r="L95" i="54"/>
  <c r="L94" i="54"/>
  <c r="L93" i="54"/>
  <c r="L92" i="54"/>
  <c r="L91" i="54"/>
  <c r="L90" i="54"/>
  <c r="L89" i="54"/>
  <c r="L88" i="54"/>
  <c r="L87" i="54"/>
  <c r="L86" i="54"/>
  <c r="L85" i="54"/>
  <c r="L84" i="54"/>
  <c r="L83" i="54"/>
  <c r="L82" i="54"/>
  <c r="L81" i="54"/>
  <c r="L80" i="54"/>
  <c r="L79" i="54"/>
  <c r="AP100" i="54" l="1"/>
  <c r="AK136" i="54"/>
  <c r="AJ136" i="54"/>
  <c r="AJ11" i="54" s="1"/>
  <c r="AJ12" i="54" s="1"/>
  <c r="AI136" i="54"/>
  <c r="AF136" i="54"/>
  <c r="AF11" i="54" s="1"/>
  <c r="AF12" i="54" s="1"/>
  <c r="AE136" i="54"/>
  <c r="AE11" i="54" s="1"/>
  <c r="AE12" i="54" s="1"/>
  <c r="AD136" i="54"/>
  <c r="AD11" i="54" s="1"/>
  <c r="AD12" i="54" s="1"/>
  <c r="AC136" i="54"/>
  <c r="AC11" i="54" s="1"/>
  <c r="AC12" i="54" s="1"/>
  <c r="AL135" i="54"/>
  <c r="AG135" i="54"/>
  <c r="AL134" i="54"/>
  <c r="AG134" i="54"/>
  <c r="AL133" i="54"/>
  <c r="AG133" i="54"/>
  <c r="AL132" i="54"/>
  <c r="AG132" i="54"/>
  <c r="AL131" i="54"/>
  <c r="AG131" i="54"/>
  <c r="AL130" i="54"/>
  <c r="AG130" i="54"/>
  <c r="AL129" i="54"/>
  <c r="AG129" i="54"/>
  <c r="AL128" i="54"/>
  <c r="AG128" i="54"/>
  <c r="AL127" i="54"/>
  <c r="AG127" i="54"/>
  <c r="AL126" i="54"/>
  <c r="AG126" i="54"/>
  <c r="AL125" i="54"/>
  <c r="AG125" i="54"/>
  <c r="AD121" i="54"/>
  <c r="AB121" i="54"/>
  <c r="AA121" i="54"/>
  <c r="Z121" i="54"/>
  <c r="AD117" i="54"/>
  <c r="AB117" i="54"/>
  <c r="AA117" i="54"/>
  <c r="Z117" i="54"/>
  <c r="AQ116" i="54"/>
  <c r="AO116" i="54"/>
  <c r="AN116" i="54"/>
  <c r="AM116" i="54"/>
  <c r="AC116" i="54"/>
  <c r="AP115" i="54"/>
  <c r="AC115" i="54"/>
  <c r="AP114" i="54"/>
  <c r="AC114" i="54"/>
  <c r="AP113" i="54"/>
  <c r="AC113" i="54"/>
  <c r="AP112" i="54"/>
  <c r="AC112" i="54"/>
  <c r="AP111" i="54"/>
  <c r="AC111" i="54"/>
  <c r="AP110" i="54"/>
  <c r="AC110" i="54"/>
  <c r="AP109" i="54"/>
  <c r="AC109" i="54"/>
  <c r="AP108" i="54"/>
  <c r="AC108" i="54"/>
  <c r="AP107" i="54"/>
  <c r="AC107" i="54"/>
  <c r="AP106" i="54"/>
  <c r="AC106" i="54"/>
  <c r="AP105" i="54"/>
  <c r="AC105" i="54"/>
  <c r="AQ102" i="54"/>
  <c r="AO102" i="54"/>
  <c r="AN102" i="54"/>
  <c r="AM102" i="54"/>
  <c r="AP101" i="54"/>
  <c r="AP99" i="54"/>
  <c r="AP98" i="54"/>
  <c r="AD98" i="54"/>
  <c r="AB98" i="54"/>
  <c r="AA98" i="54"/>
  <c r="AA99" i="54" s="1"/>
  <c r="Z98" i="54"/>
  <c r="AP97" i="54"/>
  <c r="AC97" i="54"/>
  <c r="AP96" i="54"/>
  <c r="AC96" i="54"/>
  <c r="AP95" i="54"/>
  <c r="AC95" i="54"/>
  <c r="AP94" i="54"/>
  <c r="AC94" i="54"/>
  <c r="AP93" i="54"/>
  <c r="AC93" i="54"/>
  <c r="AP92" i="54"/>
  <c r="AC92" i="54"/>
  <c r="AP91" i="54"/>
  <c r="AC91" i="54"/>
  <c r="AP90" i="54"/>
  <c r="AC90" i="54"/>
  <c r="AP89" i="54"/>
  <c r="AC89" i="54"/>
  <c r="AP88" i="54"/>
  <c r="AC88" i="54"/>
  <c r="AP87" i="54"/>
  <c r="AC87" i="54"/>
  <c r="AP86" i="54"/>
  <c r="AC86" i="54"/>
  <c r="AP85" i="54"/>
  <c r="AC85" i="54"/>
  <c r="AP84" i="54"/>
  <c r="AC84" i="54"/>
  <c r="AP83" i="54"/>
  <c r="AC83" i="54"/>
  <c r="AP82" i="54"/>
  <c r="AC82" i="54"/>
  <c r="AP81" i="54"/>
  <c r="AC81" i="54"/>
  <c r="AP80" i="54"/>
  <c r="AC80" i="54"/>
  <c r="AP79" i="54"/>
  <c r="AC79" i="54"/>
  <c r="AP78" i="54"/>
  <c r="AC78" i="54"/>
  <c r="AP77" i="54"/>
  <c r="AC77" i="54"/>
  <c r="C74" i="54"/>
  <c r="AQ66" i="54"/>
  <c r="O9" i="54" s="1"/>
  <c r="AO66" i="54"/>
  <c r="N9" i="54" s="1"/>
  <c r="AN66" i="54"/>
  <c r="AM66" i="54"/>
  <c r="AD66" i="54"/>
  <c r="O6" i="54" s="1"/>
  <c r="AB66" i="54"/>
  <c r="N6" i="54" s="1"/>
  <c r="AA66" i="54"/>
  <c r="L6" i="54" s="1"/>
  <c r="Z66" i="54"/>
  <c r="AP65" i="54"/>
  <c r="AC65" i="54"/>
  <c r="AP64" i="54"/>
  <c r="AC64" i="54"/>
  <c r="AP63" i="54"/>
  <c r="AC63" i="54"/>
  <c r="AP62" i="54"/>
  <c r="AC62" i="54"/>
  <c r="AP61" i="54"/>
  <c r="AC61" i="54"/>
  <c r="AP60" i="54"/>
  <c r="AC60" i="54"/>
  <c r="AP59" i="54"/>
  <c r="AC59" i="54"/>
  <c r="AP58" i="54"/>
  <c r="AC58" i="54"/>
  <c r="AP57" i="54"/>
  <c r="AC57" i="54"/>
  <c r="AP56" i="54"/>
  <c r="AC56" i="54"/>
  <c r="AP55" i="54"/>
  <c r="AC55" i="54"/>
  <c r="AP54" i="54"/>
  <c r="AC54" i="54"/>
  <c r="G54" i="54"/>
  <c r="AQ53" i="54"/>
  <c r="O11" i="54" s="1"/>
  <c r="AO53" i="54"/>
  <c r="N11" i="54" s="1"/>
  <c r="AN53" i="54"/>
  <c r="L11" i="54" s="1"/>
  <c r="AM53" i="54"/>
  <c r="AD53" i="54"/>
  <c r="AB53" i="54"/>
  <c r="N8" i="54" s="1"/>
  <c r="AA53" i="54"/>
  <c r="L8" i="54" s="1"/>
  <c r="Z53" i="54"/>
  <c r="L53" i="54"/>
  <c r="O53" i="54" s="1"/>
  <c r="G53" i="54"/>
  <c r="AP52" i="54"/>
  <c r="AC52" i="54"/>
  <c r="AP51" i="54"/>
  <c r="AC51" i="54"/>
  <c r="AP50" i="54"/>
  <c r="AC50" i="54"/>
  <c r="AP49" i="54"/>
  <c r="AC49" i="54"/>
  <c r="AP48" i="54"/>
  <c r="AC48" i="54"/>
  <c r="AP47" i="54"/>
  <c r="AC47" i="54"/>
  <c r="AP46" i="54"/>
  <c r="AC46" i="54"/>
  <c r="AP45" i="54"/>
  <c r="AC45" i="54"/>
  <c r="AP44" i="54"/>
  <c r="AC44" i="54"/>
  <c r="AP43" i="54"/>
  <c r="AC43" i="54"/>
  <c r="AP42" i="54"/>
  <c r="AC42" i="54"/>
  <c r="AP41" i="54"/>
  <c r="AC41" i="54"/>
  <c r="AQ40" i="54"/>
  <c r="O5" i="54" s="1"/>
  <c r="AO40" i="54"/>
  <c r="N5" i="54" s="1"/>
  <c r="AN40" i="54"/>
  <c r="L5" i="54" s="1"/>
  <c r="AM40" i="54"/>
  <c r="AD40" i="54"/>
  <c r="O10" i="54" s="1"/>
  <c r="AB40" i="54"/>
  <c r="N10" i="54" s="1"/>
  <c r="AA40" i="54"/>
  <c r="L10" i="54" s="1"/>
  <c r="Z40" i="54"/>
  <c r="AP39" i="54"/>
  <c r="AC39" i="54"/>
  <c r="AP38" i="54"/>
  <c r="AC38" i="54"/>
  <c r="AP37" i="54"/>
  <c r="AC37" i="54"/>
  <c r="AP36" i="54"/>
  <c r="AC36" i="54"/>
  <c r="AP35" i="54"/>
  <c r="AC35" i="54"/>
  <c r="AP34" i="54"/>
  <c r="AC34" i="54"/>
  <c r="AP33" i="54"/>
  <c r="AC33" i="54"/>
  <c r="AP32" i="54"/>
  <c r="AC32" i="54"/>
  <c r="AP31" i="54"/>
  <c r="AC31" i="54"/>
  <c r="AP30" i="54"/>
  <c r="AC30" i="54"/>
  <c r="AP29" i="54"/>
  <c r="AC29" i="54"/>
  <c r="AP28" i="54"/>
  <c r="AC28" i="54"/>
  <c r="AQ27" i="54"/>
  <c r="O7" i="54" s="1"/>
  <c r="AO27" i="54"/>
  <c r="N7" i="54" s="1"/>
  <c r="AN27" i="54"/>
  <c r="L7" i="54" s="1"/>
  <c r="AM27" i="54"/>
  <c r="AD27" i="54"/>
  <c r="O4" i="54" s="1"/>
  <c r="AB27" i="54"/>
  <c r="N4" i="54" s="1"/>
  <c r="AA27" i="54"/>
  <c r="L4" i="54" s="1"/>
  <c r="Z27" i="54"/>
  <c r="AP26" i="54"/>
  <c r="AC26" i="54"/>
  <c r="AP25" i="54"/>
  <c r="AC25" i="54"/>
  <c r="AP24" i="54"/>
  <c r="AC24" i="54"/>
  <c r="AP23" i="54"/>
  <c r="AC23" i="54"/>
  <c r="AP22" i="54"/>
  <c r="AC22" i="54"/>
  <c r="AP21" i="54"/>
  <c r="AC21" i="54"/>
  <c r="AP20" i="54"/>
  <c r="AC20" i="54"/>
  <c r="AP19" i="54"/>
  <c r="AC19" i="54"/>
  <c r="AP18" i="54"/>
  <c r="AC18" i="54"/>
  <c r="AP17" i="54"/>
  <c r="AC17" i="54"/>
  <c r="AP16" i="54"/>
  <c r="AC16" i="54"/>
  <c r="AP15" i="54"/>
  <c r="AC15" i="54"/>
  <c r="B14" i="54"/>
  <c r="M12" i="54"/>
  <c r="I12" i="54"/>
  <c r="H12" i="54"/>
  <c r="G12" i="54"/>
  <c r="AK11" i="54"/>
  <c r="AK12" i="54" s="1"/>
  <c r="AI11" i="54"/>
  <c r="AI12" i="54" s="1"/>
  <c r="J10" i="54"/>
  <c r="K10" i="54" s="1"/>
  <c r="AL10" i="54"/>
  <c r="AG10" i="54"/>
  <c r="J11" i="54"/>
  <c r="K11" i="54" s="1"/>
  <c r="AL9" i="54"/>
  <c r="AG9" i="54"/>
  <c r="L9" i="54"/>
  <c r="J9" i="54"/>
  <c r="K9" i="54" s="1"/>
  <c r="AL8" i="54"/>
  <c r="AG8" i="54"/>
  <c r="O8" i="54"/>
  <c r="J8" i="54"/>
  <c r="K8" i="54" s="1"/>
  <c r="AL7" i="54"/>
  <c r="AG7" i="54"/>
  <c r="J7" i="54"/>
  <c r="K7" i="54" s="1"/>
  <c r="AL6" i="54"/>
  <c r="AG6" i="54"/>
  <c r="J6" i="54"/>
  <c r="K6" i="54" s="1"/>
  <c r="AL5" i="54"/>
  <c r="AG5" i="54"/>
  <c r="J5" i="54"/>
  <c r="K5" i="54" s="1"/>
  <c r="AL4" i="54"/>
  <c r="AG4" i="54"/>
  <c r="J4" i="54"/>
  <c r="K4" i="54" s="1"/>
  <c r="AL3" i="54"/>
  <c r="AG3" i="54"/>
  <c r="P3" i="54"/>
  <c r="L128" i="53"/>
  <c r="L127" i="53"/>
  <c r="L126" i="53"/>
  <c r="L125" i="53"/>
  <c r="L124" i="53"/>
  <c r="L123" i="53"/>
  <c r="L122" i="53"/>
  <c r="L121" i="53"/>
  <c r="L120" i="53"/>
  <c r="L119" i="53"/>
  <c r="L118" i="53"/>
  <c r="L117" i="53"/>
  <c r="L116" i="53"/>
  <c r="L115" i="53"/>
  <c r="L114" i="53"/>
  <c r="L113" i="53"/>
  <c r="L112" i="53"/>
  <c r="L111" i="53"/>
  <c r="L110" i="53"/>
  <c r="L109" i="53"/>
  <c r="L105" i="53"/>
  <c r="L104" i="53"/>
  <c r="L103" i="53"/>
  <c r="L102" i="53"/>
  <c r="L101" i="53"/>
  <c r="L100" i="53"/>
  <c r="L99" i="53"/>
  <c r="L98" i="53"/>
  <c r="L97" i="53"/>
  <c r="L96" i="53"/>
  <c r="L95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AK136" i="53"/>
  <c r="AK11" i="53" s="1"/>
  <c r="AK12" i="53" s="1"/>
  <c r="AJ136" i="53"/>
  <c r="AI136" i="53"/>
  <c r="AF136" i="53"/>
  <c r="AE136" i="53"/>
  <c r="AD136" i="53"/>
  <c r="AD11" i="53" s="1"/>
  <c r="AD12" i="53" s="1"/>
  <c r="AC136" i="53"/>
  <c r="AL135" i="53"/>
  <c r="AG135" i="53"/>
  <c r="AL134" i="53"/>
  <c r="AG134" i="53"/>
  <c r="AL133" i="53"/>
  <c r="AG133" i="53"/>
  <c r="AL132" i="53"/>
  <c r="AG132" i="53"/>
  <c r="AL131" i="53"/>
  <c r="AG131" i="53"/>
  <c r="AL130" i="53"/>
  <c r="AG130" i="53"/>
  <c r="AL129" i="53"/>
  <c r="AG129" i="53"/>
  <c r="AL128" i="53"/>
  <c r="AG128" i="53"/>
  <c r="AL127" i="53"/>
  <c r="AG127" i="53"/>
  <c r="AL126" i="53"/>
  <c r="AG126" i="53"/>
  <c r="AL125" i="53"/>
  <c r="AG125" i="53"/>
  <c r="AD120" i="53"/>
  <c r="AB120" i="53"/>
  <c r="AA120" i="53"/>
  <c r="Z120" i="53"/>
  <c r="AD116" i="53"/>
  <c r="AB116" i="53"/>
  <c r="AA116" i="53"/>
  <c r="Z116" i="53"/>
  <c r="AQ115" i="53"/>
  <c r="AO115" i="53"/>
  <c r="AN115" i="53"/>
  <c r="AM115" i="53"/>
  <c r="AC115" i="53"/>
  <c r="AP114" i="53"/>
  <c r="AC114" i="53"/>
  <c r="AP113" i="53"/>
  <c r="AC113" i="53"/>
  <c r="AP112" i="53"/>
  <c r="AC112" i="53"/>
  <c r="AP111" i="53"/>
  <c r="AC111" i="53"/>
  <c r="AP110" i="53"/>
  <c r="AC110" i="53"/>
  <c r="AP109" i="53"/>
  <c r="AC109" i="53"/>
  <c r="AP108" i="53"/>
  <c r="AC108" i="53"/>
  <c r="AP107" i="53"/>
  <c r="AC107" i="53"/>
  <c r="AP106" i="53"/>
  <c r="AC106" i="53"/>
  <c r="AP105" i="53"/>
  <c r="AC105" i="53"/>
  <c r="AP104" i="53"/>
  <c r="AC104" i="53"/>
  <c r="AQ101" i="53"/>
  <c r="AO101" i="53"/>
  <c r="AN101" i="53"/>
  <c r="AM101" i="53"/>
  <c r="AP100" i="53"/>
  <c r="AP99" i="53"/>
  <c r="AP98" i="53"/>
  <c r="AD98" i="53"/>
  <c r="AB98" i="53"/>
  <c r="AA98" i="53"/>
  <c r="Z98" i="53"/>
  <c r="AP97" i="53"/>
  <c r="AC97" i="53"/>
  <c r="AP96" i="53"/>
  <c r="AC96" i="53"/>
  <c r="AP95" i="53"/>
  <c r="AC95" i="53"/>
  <c r="AP94" i="53"/>
  <c r="AC94" i="53"/>
  <c r="AP93" i="53"/>
  <c r="AC93" i="53"/>
  <c r="AP92" i="53"/>
  <c r="AC92" i="53"/>
  <c r="AP91" i="53"/>
  <c r="AC91" i="53"/>
  <c r="AP90" i="53"/>
  <c r="AC90" i="53"/>
  <c r="AP89" i="53"/>
  <c r="AC89" i="53"/>
  <c r="AP88" i="53"/>
  <c r="AC88" i="53"/>
  <c r="AP87" i="53"/>
  <c r="AC87" i="53"/>
  <c r="AP86" i="53"/>
  <c r="AC86" i="53"/>
  <c r="AP85" i="53"/>
  <c r="AC85" i="53"/>
  <c r="AP84" i="53"/>
  <c r="AC84" i="53"/>
  <c r="AP83" i="53"/>
  <c r="AC83" i="53"/>
  <c r="AP82" i="53"/>
  <c r="AC82" i="53"/>
  <c r="AP81" i="53"/>
  <c r="AC81" i="53"/>
  <c r="AP80" i="53"/>
  <c r="AC80" i="53"/>
  <c r="AP79" i="53"/>
  <c r="AC79" i="53"/>
  <c r="AP78" i="53"/>
  <c r="AC78" i="53"/>
  <c r="AP77" i="53"/>
  <c r="AC77" i="53"/>
  <c r="C74" i="53"/>
  <c r="AQ66" i="53"/>
  <c r="O9" i="53" s="1"/>
  <c r="AO66" i="53"/>
  <c r="N9" i="53" s="1"/>
  <c r="AN66" i="53"/>
  <c r="L9" i="53" s="1"/>
  <c r="AM66" i="53"/>
  <c r="AD66" i="53"/>
  <c r="O6" i="53" s="1"/>
  <c r="AB66" i="53"/>
  <c r="N6" i="53" s="1"/>
  <c r="AA66" i="53"/>
  <c r="Z66" i="53"/>
  <c r="AP65" i="53"/>
  <c r="AC65" i="53"/>
  <c r="AP64" i="53"/>
  <c r="AC64" i="53"/>
  <c r="AP63" i="53"/>
  <c r="AC63" i="53"/>
  <c r="AP62" i="53"/>
  <c r="AC62" i="53"/>
  <c r="AP61" i="53"/>
  <c r="AC61" i="53"/>
  <c r="AP60" i="53"/>
  <c r="AC60" i="53"/>
  <c r="AP59" i="53"/>
  <c r="AC59" i="53"/>
  <c r="AP58" i="53"/>
  <c r="AC58" i="53"/>
  <c r="AP57" i="53"/>
  <c r="AC57" i="53"/>
  <c r="AP56" i="53"/>
  <c r="AC56" i="53"/>
  <c r="AP55" i="53"/>
  <c r="AC55" i="53"/>
  <c r="AP54" i="53"/>
  <c r="AC54" i="53"/>
  <c r="AQ53" i="53"/>
  <c r="AO53" i="53"/>
  <c r="AN53" i="53"/>
  <c r="L10" i="53" s="1"/>
  <c r="AM53" i="53"/>
  <c r="AD53" i="53"/>
  <c r="O8" i="53" s="1"/>
  <c r="AB53" i="53"/>
  <c r="N8" i="53" s="1"/>
  <c r="AA53" i="53"/>
  <c r="L8" i="53" s="1"/>
  <c r="Z53" i="53"/>
  <c r="AP52" i="53"/>
  <c r="AC52" i="53"/>
  <c r="AP51" i="53"/>
  <c r="AC51" i="53"/>
  <c r="AP50" i="53"/>
  <c r="AC50" i="53"/>
  <c r="AP49" i="53"/>
  <c r="AC49" i="53"/>
  <c r="G54" i="53"/>
  <c r="AP48" i="53"/>
  <c r="AC48" i="53"/>
  <c r="L53" i="53"/>
  <c r="O53" i="53" s="1"/>
  <c r="G53" i="53"/>
  <c r="AP47" i="53"/>
  <c r="AC47" i="53"/>
  <c r="AP46" i="53"/>
  <c r="AC46" i="53"/>
  <c r="AP45" i="53"/>
  <c r="AC45" i="53"/>
  <c r="AP44" i="53"/>
  <c r="AC44" i="53"/>
  <c r="AP43" i="53"/>
  <c r="AC43" i="53"/>
  <c r="AP42" i="53"/>
  <c r="AC42" i="53"/>
  <c r="AP41" i="53"/>
  <c r="AC41" i="53"/>
  <c r="AQ40" i="53"/>
  <c r="AO40" i="53"/>
  <c r="N5" i="53" s="1"/>
  <c r="AN40" i="53"/>
  <c r="AM40" i="53"/>
  <c r="AD40" i="53"/>
  <c r="O11" i="53" s="1"/>
  <c r="AB40" i="53"/>
  <c r="AA40" i="53"/>
  <c r="Z40" i="53"/>
  <c r="AP39" i="53"/>
  <c r="AC39" i="53"/>
  <c r="AP38" i="53"/>
  <c r="AC38" i="53"/>
  <c r="AP37" i="53"/>
  <c r="AC37" i="53"/>
  <c r="AP36" i="53"/>
  <c r="AC36" i="53"/>
  <c r="AP35" i="53"/>
  <c r="AC35" i="53"/>
  <c r="AP34" i="53"/>
  <c r="AC34" i="53"/>
  <c r="AP33" i="53"/>
  <c r="AC33" i="53"/>
  <c r="AP32" i="53"/>
  <c r="AC32" i="53"/>
  <c r="AP31" i="53"/>
  <c r="AC31" i="53"/>
  <c r="AP30" i="53"/>
  <c r="AC30" i="53"/>
  <c r="AP29" i="53"/>
  <c r="AC29" i="53"/>
  <c r="AP28" i="53"/>
  <c r="AC28" i="53"/>
  <c r="AQ27" i="53"/>
  <c r="O7" i="53" s="1"/>
  <c r="AO27" i="53"/>
  <c r="N7" i="53" s="1"/>
  <c r="AN27" i="53"/>
  <c r="L7" i="53" s="1"/>
  <c r="AM27" i="53"/>
  <c r="AD27" i="53"/>
  <c r="O4" i="53" s="1"/>
  <c r="AB27" i="53"/>
  <c r="N4" i="53" s="1"/>
  <c r="AA27" i="53"/>
  <c r="L4" i="53" s="1"/>
  <c r="Z27" i="53"/>
  <c r="AP26" i="53"/>
  <c r="AC26" i="53"/>
  <c r="AP25" i="53"/>
  <c r="AC25" i="53"/>
  <c r="AP24" i="53"/>
  <c r="AC24" i="53"/>
  <c r="AP23" i="53"/>
  <c r="AC23" i="53"/>
  <c r="AP22" i="53"/>
  <c r="AC22" i="53"/>
  <c r="AP21" i="53"/>
  <c r="AC21" i="53"/>
  <c r="AP20" i="53"/>
  <c r="AC20" i="53"/>
  <c r="AP19" i="53"/>
  <c r="AC19" i="53"/>
  <c r="AP18" i="53"/>
  <c r="AC18" i="53"/>
  <c r="AP17" i="53"/>
  <c r="AC17" i="53"/>
  <c r="AP16" i="53"/>
  <c r="AC16" i="53"/>
  <c r="AP15" i="53"/>
  <c r="AC15" i="53"/>
  <c r="B14" i="53"/>
  <c r="M12" i="53"/>
  <c r="I12" i="53"/>
  <c r="H12" i="53"/>
  <c r="G12" i="53"/>
  <c r="AJ11" i="53"/>
  <c r="AJ12" i="53" s="1"/>
  <c r="AI11" i="53"/>
  <c r="AI12" i="53" s="1"/>
  <c r="AF11" i="53"/>
  <c r="AF12" i="53" s="1"/>
  <c r="AE11" i="53"/>
  <c r="AE12" i="53" s="1"/>
  <c r="J11" i="53"/>
  <c r="K11" i="53" s="1"/>
  <c r="AL10" i="53"/>
  <c r="AG10" i="53"/>
  <c r="O10" i="53"/>
  <c r="J10" i="53"/>
  <c r="K10" i="53" s="1"/>
  <c r="AL9" i="53"/>
  <c r="AG9" i="53"/>
  <c r="J9" i="53"/>
  <c r="K9" i="53" s="1"/>
  <c r="AL8" i="53"/>
  <c r="AG8" i="53"/>
  <c r="J8" i="53"/>
  <c r="K8" i="53" s="1"/>
  <c r="AL7" i="53"/>
  <c r="AG7" i="53"/>
  <c r="J7" i="53"/>
  <c r="K7" i="53" s="1"/>
  <c r="AL6" i="53"/>
  <c r="AG6" i="53"/>
  <c r="L6" i="53"/>
  <c r="J6" i="53"/>
  <c r="K6" i="53" s="1"/>
  <c r="AL5" i="53"/>
  <c r="AG5" i="53"/>
  <c r="J5" i="53"/>
  <c r="K5" i="53" s="1"/>
  <c r="AL4" i="53"/>
  <c r="AG4" i="53"/>
  <c r="J4" i="53"/>
  <c r="K4" i="53" s="1"/>
  <c r="AL3" i="53"/>
  <c r="AG3" i="53"/>
  <c r="P3" i="53"/>
  <c r="L126" i="52"/>
  <c r="L125" i="52"/>
  <c r="L124" i="52"/>
  <c r="L123" i="52"/>
  <c r="L122" i="52"/>
  <c r="L121" i="52"/>
  <c r="L120" i="52"/>
  <c r="L119" i="52"/>
  <c r="L118" i="52"/>
  <c r="L117" i="52"/>
  <c r="L116" i="52"/>
  <c r="L115" i="52"/>
  <c r="L114" i="52"/>
  <c r="L113" i="52"/>
  <c r="L112" i="52"/>
  <c r="L111" i="52"/>
  <c r="L110" i="52"/>
  <c r="L109" i="52"/>
  <c r="L108" i="52"/>
  <c r="L104" i="52"/>
  <c r="L103" i="52"/>
  <c r="L102" i="52"/>
  <c r="L101" i="52"/>
  <c r="L100" i="52"/>
  <c r="L99" i="52"/>
  <c r="L9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AQ101" i="52"/>
  <c r="AO101" i="52"/>
  <c r="AN101" i="52"/>
  <c r="AM101" i="52"/>
  <c r="AD98" i="52"/>
  <c r="AB98" i="52"/>
  <c r="AA98" i="52"/>
  <c r="Z98" i="52"/>
  <c r="AQ115" i="52"/>
  <c r="AO115" i="52"/>
  <c r="AN115" i="52"/>
  <c r="AM115" i="52"/>
  <c r="AP104" i="52"/>
  <c r="AC81" i="52"/>
  <c r="AC113" i="52"/>
  <c r="AD116" i="52"/>
  <c r="AB116" i="52"/>
  <c r="AA116" i="52"/>
  <c r="Z116" i="52"/>
  <c r="AC115" i="52"/>
  <c r="AP79" i="52"/>
  <c r="AA118" i="54" l="1"/>
  <c r="AD118" i="54"/>
  <c r="AC121" i="54"/>
  <c r="AC98" i="54"/>
  <c r="AC66" i="54"/>
  <c r="AP116" i="54"/>
  <c r="AB118" i="54"/>
  <c r="AL136" i="54"/>
  <c r="AL11" i="54" s="1"/>
  <c r="AC40" i="54"/>
  <c r="AP53" i="54"/>
  <c r="AB99" i="54"/>
  <c r="AP102" i="54"/>
  <c r="AC53" i="54"/>
  <c r="AQ67" i="54"/>
  <c r="AO67" i="54"/>
  <c r="AN67" i="54"/>
  <c r="AB67" i="54"/>
  <c r="AA67" i="54"/>
  <c r="AC27" i="54"/>
  <c r="AD99" i="54"/>
  <c r="AD120" i="54" s="1"/>
  <c r="AC117" i="54"/>
  <c r="AA120" i="54"/>
  <c r="Z118" i="54"/>
  <c r="Z67" i="54"/>
  <c r="Z99" i="54"/>
  <c r="AM67" i="54"/>
  <c r="N12" i="54"/>
  <c r="O12" i="54"/>
  <c r="AL12" i="54"/>
  <c r="L12" i="54"/>
  <c r="AG136" i="54"/>
  <c r="AG11" i="54" s="1"/>
  <c r="AD67" i="54"/>
  <c r="AP40" i="54"/>
  <c r="AP66" i="54"/>
  <c r="AP27" i="54"/>
  <c r="AB117" i="53"/>
  <c r="AG136" i="53"/>
  <c r="AG11" i="53" s="1"/>
  <c r="AD117" i="53"/>
  <c r="AC11" i="53"/>
  <c r="AC12" i="53" s="1"/>
  <c r="AA99" i="53"/>
  <c r="AC116" i="53"/>
  <c r="AA117" i="53"/>
  <c r="AA119" i="53" s="1"/>
  <c r="AQ67" i="53"/>
  <c r="AP101" i="53"/>
  <c r="AD99" i="53"/>
  <c r="AP115" i="53"/>
  <c r="O5" i="53"/>
  <c r="AP40" i="53"/>
  <c r="L5" i="53"/>
  <c r="AO67" i="53"/>
  <c r="AP66" i="53"/>
  <c r="AC27" i="53"/>
  <c r="AN67" i="53"/>
  <c r="AC98" i="53"/>
  <c r="AB99" i="53"/>
  <c r="AC53" i="53"/>
  <c r="AA67" i="53"/>
  <c r="AC120" i="53"/>
  <c r="AD67" i="53"/>
  <c r="AC40" i="53"/>
  <c r="L11" i="53"/>
  <c r="Z99" i="53"/>
  <c r="AL136" i="53"/>
  <c r="AL11" i="53" s="1"/>
  <c r="Z67" i="53"/>
  <c r="AM67" i="53"/>
  <c r="Z117" i="53"/>
  <c r="O12" i="53"/>
  <c r="AL12" i="53"/>
  <c r="N11" i="53"/>
  <c r="AC66" i="53"/>
  <c r="N10" i="53"/>
  <c r="AB67" i="53"/>
  <c r="AP27" i="53"/>
  <c r="AP53" i="53"/>
  <c r="AK136" i="52"/>
  <c r="AJ136" i="52"/>
  <c r="AI136" i="52"/>
  <c r="AI11" i="52" s="1"/>
  <c r="AI12" i="52" s="1"/>
  <c r="AF136" i="52"/>
  <c r="AF11" i="52" s="1"/>
  <c r="AF12" i="52" s="1"/>
  <c r="AE136" i="52"/>
  <c r="AD136" i="52"/>
  <c r="AC136" i="52"/>
  <c r="AC11" i="52" s="1"/>
  <c r="AC12" i="52" s="1"/>
  <c r="AL135" i="52"/>
  <c r="AG135" i="52"/>
  <c r="AL134" i="52"/>
  <c r="AG134" i="52"/>
  <c r="AL133" i="52"/>
  <c r="AG133" i="52"/>
  <c r="AL132" i="52"/>
  <c r="AG132" i="52"/>
  <c r="AL131" i="52"/>
  <c r="AG131" i="52"/>
  <c r="AL130" i="52"/>
  <c r="AG130" i="52"/>
  <c r="AL129" i="52"/>
  <c r="AG129" i="52"/>
  <c r="AL128" i="52"/>
  <c r="AG128" i="52"/>
  <c r="AL127" i="52"/>
  <c r="AG127" i="52"/>
  <c r="AL126" i="52"/>
  <c r="AG126" i="52"/>
  <c r="AL125" i="52"/>
  <c r="AG125" i="52"/>
  <c r="AD120" i="52"/>
  <c r="AB120" i="52"/>
  <c r="AA120" i="52"/>
  <c r="Z120" i="52"/>
  <c r="AB117" i="52"/>
  <c r="AD117" i="52"/>
  <c r="AP114" i="52"/>
  <c r="AC114" i="52"/>
  <c r="AP113" i="52"/>
  <c r="AC112" i="52"/>
  <c r="AP112" i="52"/>
  <c r="AC111" i="52"/>
  <c r="AP111" i="52"/>
  <c r="AC110" i="52"/>
  <c r="AP110" i="52"/>
  <c r="AC109" i="52"/>
  <c r="AP109" i="52"/>
  <c r="AC108" i="52"/>
  <c r="AP108" i="52"/>
  <c r="AC107" i="52"/>
  <c r="AP107" i="52"/>
  <c r="AC106" i="52"/>
  <c r="AP106" i="52"/>
  <c r="AC105" i="52"/>
  <c r="AP105" i="52"/>
  <c r="AC104" i="52"/>
  <c r="AP80" i="52"/>
  <c r="AP78" i="52"/>
  <c r="AP77" i="52"/>
  <c r="AP100" i="52"/>
  <c r="AC97" i="52"/>
  <c r="AP99" i="52"/>
  <c r="AC96" i="52"/>
  <c r="AP98" i="52"/>
  <c r="AC95" i="52"/>
  <c r="AP97" i="52"/>
  <c r="AC94" i="52"/>
  <c r="AP96" i="52"/>
  <c r="AC93" i="52"/>
  <c r="AP95" i="52"/>
  <c r="AC92" i="52"/>
  <c r="AP94" i="52"/>
  <c r="AC91" i="52"/>
  <c r="AP93" i="52"/>
  <c r="AC90" i="52"/>
  <c r="AP92" i="52"/>
  <c r="AC89" i="52"/>
  <c r="AP91" i="52"/>
  <c r="AC88" i="52"/>
  <c r="AP90" i="52"/>
  <c r="AC87" i="52"/>
  <c r="AP89" i="52"/>
  <c r="AC86" i="52"/>
  <c r="AP88" i="52"/>
  <c r="AC85" i="52"/>
  <c r="AP87" i="52"/>
  <c r="AC84" i="52"/>
  <c r="AP86" i="52"/>
  <c r="AC83" i="52"/>
  <c r="AP85" i="52"/>
  <c r="AC82" i="52"/>
  <c r="AP84" i="52"/>
  <c r="AC80" i="52"/>
  <c r="AP83" i="52"/>
  <c r="AC79" i="52"/>
  <c r="AP82" i="52"/>
  <c r="AC78" i="52"/>
  <c r="AP81" i="52"/>
  <c r="AC77" i="52"/>
  <c r="C74" i="52"/>
  <c r="AQ66" i="52"/>
  <c r="AO66" i="52"/>
  <c r="N9" i="52" s="1"/>
  <c r="AN66" i="52"/>
  <c r="AM66" i="52"/>
  <c r="AD66" i="52"/>
  <c r="O6" i="52" s="1"/>
  <c r="AB66" i="52"/>
  <c r="N6" i="52" s="1"/>
  <c r="AA66" i="52"/>
  <c r="Z66" i="52"/>
  <c r="AP65" i="52"/>
  <c r="AC65" i="52"/>
  <c r="AP64" i="52"/>
  <c r="AC64" i="52"/>
  <c r="AP63" i="52"/>
  <c r="AC63" i="52"/>
  <c r="AP62" i="52"/>
  <c r="AC62" i="52"/>
  <c r="AP61" i="52"/>
  <c r="AC61" i="52"/>
  <c r="AP60" i="52"/>
  <c r="AC60" i="52"/>
  <c r="AP59" i="52"/>
  <c r="AC59" i="52"/>
  <c r="AP58" i="52"/>
  <c r="AC58" i="52"/>
  <c r="AP57" i="52"/>
  <c r="AC57" i="52"/>
  <c r="AP56" i="52"/>
  <c r="AC56" i="52"/>
  <c r="AP55" i="52"/>
  <c r="AC55" i="52"/>
  <c r="AP54" i="52"/>
  <c r="AC54" i="52"/>
  <c r="AQ53" i="52"/>
  <c r="O10" i="52" s="1"/>
  <c r="AO53" i="52"/>
  <c r="N10" i="52" s="1"/>
  <c r="AN53" i="52"/>
  <c r="L10" i="52" s="1"/>
  <c r="AM53" i="52"/>
  <c r="AD53" i="52"/>
  <c r="O8" i="52" s="1"/>
  <c r="AB53" i="52"/>
  <c r="N8" i="52" s="1"/>
  <c r="AA53" i="52"/>
  <c r="Z53" i="52"/>
  <c r="AP52" i="52"/>
  <c r="AC52" i="52"/>
  <c r="AP51" i="52"/>
  <c r="AC51" i="52"/>
  <c r="AP50" i="52"/>
  <c r="AC50" i="52"/>
  <c r="AP49" i="52"/>
  <c r="AC49" i="52"/>
  <c r="G49" i="52"/>
  <c r="AP48" i="52"/>
  <c r="AC48" i="52"/>
  <c r="L48" i="52"/>
  <c r="O48" i="52" s="1"/>
  <c r="G48" i="52"/>
  <c r="AP47" i="52"/>
  <c r="AC47" i="52"/>
  <c r="AP46" i="52"/>
  <c r="AC46" i="52"/>
  <c r="AP45" i="52"/>
  <c r="AC45" i="52"/>
  <c r="AP44" i="52"/>
  <c r="AC44" i="52"/>
  <c r="AP43" i="52"/>
  <c r="AC43" i="52"/>
  <c r="AP42" i="52"/>
  <c r="AC42" i="52"/>
  <c r="AP41" i="52"/>
  <c r="AC41" i="52"/>
  <c r="AQ40" i="52"/>
  <c r="O5" i="52" s="1"/>
  <c r="AO40" i="52"/>
  <c r="AN40" i="52"/>
  <c r="L5" i="52" s="1"/>
  <c r="AM40" i="52"/>
  <c r="AD40" i="52"/>
  <c r="O11" i="52" s="1"/>
  <c r="AB40" i="52"/>
  <c r="N11" i="52" s="1"/>
  <c r="AA40" i="52"/>
  <c r="L11" i="52" s="1"/>
  <c r="Z40" i="52"/>
  <c r="AP39" i="52"/>
  <c r="AC39" i="52"/>
  <c r="AP38" i="52"/>
  <c r="AC38" i="52"/>
  <c r="AP37" i="52"/>
  <c r="AC37" i="52"/>
  <c r="AP36" i="52"/>
  <c r="AC36" i="52"/>
  <c r="AP35" i="52"/>
  <c r="AC35" i="52"/>
  <c r="AP34" i="52"/>
  <c r="AC34" i="52"/>
  <c r="AP33" i="52"/>
  <c r="AC33" i="52"/>
  <c r="AP32" i="52"/>
  <c r="AC32" i="52"/>
  <c r="AP31" i="52"/>
  <c r="AC31" i="52"/>
  <c r="AP30" i="52"/>
  <c r="AC30" i="52"/>
  <c r="AP29" i="52"/>
  <c r="AC29" i="52"/>
  <c r="AP28" i="52"/>
  <c r="AC28" i="52"/>
  <c r="AQ27" i="52"/>
  <c r="O7" i="52" s="1"/>
  <c r="AO27" i="52"/>
  <c r="AN27" i="52"/>
  <c r="L7" i="52" s="1"/>
  <c r="AM27" i="52"/>
  <c r="AD27" i="52"/>
  <c r="O4" i="52" s="1"/>
  <c r="AB27" i="52"/>
  <c r="N4" i="52" s="1"/>
  <c r="AA27" i="52"/>
  <c r="L4" i="52" s="1"/>
  <c r="Z27" i="52"/>
  <c r="AP26" i="52"/>
  <c r="AC26" i="52"/>
  <c r="AP25" i="52"/>
  <c r="AC25" i="52"/>
  <c r="AP24" i="52"/>
  <c r="AC24" i="52"/>
  <c r="AP23" i="52"/>
  <c r="AC23" i="52"/>
  <c r="AP22" i="52"/>
  <c r="AC22" i="52"/>
  <c r="AP21" i="52"/>
  <c r="AC21" i="52"/>
  <c r="AP20" i="52"/>
  <c r="AC20" i="52"/>
  <c r="AP19" i="52"/>
  <c r="AC19" i="52"/>
  <c r="AP18" i="52"/>
  <c r="AC18" i="52"/>
  <c r="AP17" i="52"/>
  <c r="AC17" i="52"/>
  <c r="AP16" i="52"/>
  <c r="AC16" i="52"/>
  <c r="AP15" i="52"/>
  <c r="AC15" i="52"/>
  <c r="B14" i="52"/>
  <c r="M12" i="52"/>
  <c r="I12" i="52"/>
  <c r="H12" i="52"/>
  <c r="G12" i="52"/>
  <c r="AK11" i="52"/>
  <c r="AK12" i="52" s="1"/>
  <c r="AJ11" i="52"/>
  <c r="AJ12" i="52" s="1"/>
  <c r="AE11" i="52"/>
  <c r="AE12" i="52" s="1"/>
  <c r="J11" i="52"/>
  <c r="K11" i="52" s="1"/>
  <c r="AL10" i="52"/>
  <c r="AG10" i="52"/>
  <c r="J10" i="52"/>
  <c r="K10" i="52" s="1"/>
  <c r="AL9" i="52"/>
  <c r="AG9" i="52"/>
  <c r="J9" i="52"/>
  <c r="K9" i="52" s="1"/>
  <c r="AL8" i="52"/>
  <c r="AG8" i="52"/>
  <c r="J8" i="52"/>
  <c r="K8" i="52" s="1"/>
  <c r="AL7" i="52"/>
  <c r="AG7" i="52"/>
  <c r="L6" i="52"/>
  <c r="J6" i="52"/>
  <c r="K6" i="52" s="1"/>
  <c r="AL6" i="52"/>
  <c r="AG6" i="52"/>
  <c r="J5" i="52"/>
  <c r="K5" i="52" s="1"/>
  <c r="AL5" i="52"/>
  <c r="AG5" i="52"/>
  <c r="J7" i="52"/>
  <c r="K7" i="52" s="1"/>
  <c r="AL4" i="52"/>
  <c r="AG4" i="52"/>
  <c r="J4" i="52"/>
  <c r="K4" i="52" s="1"/>
  <c r="AL3" i="52"/>
  <c r="AG3" i="52"/>
  <c r="P3" i="52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5" i="51"/>
  <c r="L104" i="51"/>
  <c r="L103" i="51"/>
  <c r="L102" i="51"/>
  <c r="L101" i="51"/>
  <c r="L100" i="51"/>
  <c r="L99" i="51"/>
  <c r="L98" i="51"/>
  <c r="L97" i="51"/>
  <c r="L96" i="51"/>
  <c r="L95" i="51"/>
  <c r="L94" i="51"/>
  <c r="L93" i="51"/>
  <c r="L92" i="51"/>
  <c r="L91" i="51"/>
  <c r="L90" i="51"/>
  <c r="L89" i="51"/>
  <c r="L88" i="51"/>
  <c r="L87" i="51"/>
  <c r="L86" i="51"/>
  <c r="L85" i="51"/>
  <c r="L84" i="51"/>
  <c r="L83" i="51"/>
  <c r="L82" i="51"/>
  <c r="L81" i="51"/>
  <c r="L80" i="51"/>
  <c r="L79" i="51"/>
  <c r="AL9" i="51"/>
  <c r="AG9" i="51"/>
  <c r="AL10" i="51"/>
  <c r="AG10" i="51"/>
  <c r="AL8" i="51"/>
  <c r="AG8" i="51"/>
  <c r="AL7" i="51"/>
  <c r="AG7" i="51"/>
  <c r="AL6" i="51"/>
  <c r="AG6" i="51"/>
  <c r="AL5" i="51"/>
  <c r="AG5" i="51"/>
  <c r="AL4" i="51"/>
  <c r="AG4" i="51"/>
  <c r="AL3" i="51"/>
  <c r="AG3" i="51"/>
  <c r="AC109" i="51"/>
  <c r="AK136" i="51"/>
  <c r="AK11" i="51" s="1"/>
  <c r="AK12" i="51" s="1"/>
  <c r="AJ136" i="51"/>
  <c r="AJ11" i="51" s="1"/>
  <c r="AJ12" i="51" s="1"/>
  <c r="AI136" i="51"/>
  <c r="AI11" i="51" s="1"/>
  <c r="AI12" i="51" s="1"/>
  <c r="AF136" i="51"/>
  <c r="AF11" i="51" s="1"/>
  <c r="AF12" i="51" s="1"/>
  <c r="AE136" i="51"/>
  <c r="AD136" i="51"/>
  <c r="AD11" i="51" s="1"/>
  <c r="AD12" i="51" s="1"/>
  <c r="AC136" i="51"/>
  <c r="AC11" i="51" s="1"/>
  <c r="AC12" i="51" s="1"/>
  <c r="AL135" i="51"/>
  <c r="AG135" i="51"/>
  <c r="AL134" i="51"/>
  <c r="AG134" i="51"/>
  <c r="AL133" i="51"/>
  <c r="AG133" i="51"/>
  <c r="AL132" i="51"/>
  <c r="AG132" i="51"/>
  <c r="AL131" i="51"/>
  <c r="AG131" i="51"/>
  <c r="AL130" i="51"/>
  <c r="AG130" i="51"/>
  <c r="AL129" i="51"/>
  <c r="AG129" i="51"/>
  <c r="AL128" i="51"/>
  <c r="AG128" i="51"/>
  <c r="AL127" i="51"/>
  <c r="AG127" i="51"/>
  <c r="AL126" i="51"/>
  <c r="AG126" i="51"/>
  <c r="AL125" i="51"/>
  <c r="AG125" i="51"/>
  <c r="AD118" i="51"/>
  <c r="AB118" i="51"/>
  <c r="AA118" i="51"/>
  <c r="Z118" i="51"/>
  <c r="AQ114" i="51"/>
  <c r="AO114" i="51"/>
  <c r="AN114" i="51"/>
  <c r="AM114" i="51"/>
  <c r="AP113" i="51"/>
  <c r="AD114" i="51"/>
  <c r="AB114" i="51"/>
  <c r="AA114" i="51"/>
  <c r="Z114" i="51"/>
  <c r="AP112" i="51"/>
  <c r="AC113" i="51"/>
  <c r="AP111" i="51"/>
  <c r="AC112" i="51"/>
  <c r="AP110" i="51"/>
  <c r="AC111" i="51"/>
  <c r="AP109" i="51"/>
  <c r="AC110" i="51"/>
  <c r="AP108" i="51"/>
  <c r="AC108" i="51"/>
  <c r="AP107" i="51"/>
  <c r="AC107" i="51"/>
  <c r="AP106" i="51"/>
  <c r="AC106" i="51"/>
  <c r="AP105" i="51"/>
  <c r="AC105" i="51"/>
  <c r="AP104" i="51"/>
  <c r="AC104" i="51"/>
  <c r="AD100" i="51"/>
  <c r="AB100" i="51"/>
  <c r="AA100" i="51"/>
  <c r="Z100" i="51"/>
  <c r="AC99" i="51"/>
  <c r="AC98" i="51"/>
  <c r="AQ97" i="51"/>
  <c r="AO97" i="51"/>
  <c r="AN97" i="51"/>
  <c r="AM97" i="51"/>
  <c r="AC97" i="51"/>
  <c r="AP96" i="51"/>
  <c r="AC96" i="51"/>
  <c r="AP95" i="51"/>
  <c r="AC95" i="51"/>
  <c r="AP94" i="51"/>
  <c r="AC94" i="51"/>
  <c r="AP93" i="51"/>
  <c r="AC93" i="51"/>
  <c r="AP92" i="51"/>
  <c r="AC92" i="51"/>
  <c r="AP91" i="51"/>
  <c r="AC91" i="51"/>
  <c r="AP90" i="51"/>
  <c r="AC90" i="51"/>
  <c r="AP89" i="51"/>
  <c r="AC89" i="51"/>
  <c r="AP88" i="51"/>
  <c r="AC88" i="51"/>
  <c r="AP87" i="51"/>
  <c r="AC87" i="51"/>
  <c r="AP86" i="51"/>
  <c r="AC86" i="51"/>
  <c r="AP85" i="51"/>
  <c r="AC85" i="51"/>
  <c r="AP84" i="51"/>
  <c r="AC84" i="51"/>
  <c r="AP83" i="51"/>
  <c r="AC83" i="51"/>
  <c r="AP82" i="51"/>
  <c r="AC82" i="51"/>
  <c r="AP81" i="51"/>
  <c r="AC81" i="51"/>
  <c r="AP80" i="51"/>
  <c r="AC80" i="51"/>
  <c r="AP79" i="51"/>
  <c r="AC79" i="51"/>
  <c r="AP78" i="51"/>
  <c r="AC78" i="51"/>
  <c r="AP77" i="51"/>
  <c r="AC77" i="51"/>
  <c r="C74" i="51"/>
  <c r="AQ66" i="51"/>
  <c r="O9" i="51" s="1"/>
  <c r="AO66" i="51"/>
  <c r="N9" i="51" s="1"/>
  <c r="AN66" i="51"/>
  <c r="L9" i="51" s="1"/>
  <c r="AM66" i="51"/>
  <c r="AD66" i="51"/>
  <c r="O7" i="51" s="1"/>
  <c r="AB66" i="51"/>
  <c r="N7" i="51" s="1"/>
  <c r="AA66" i="51"/>
  <c r="L7" i="51" s="1"/>
  <c r="Z66" i="51"/>
  <c r="AP65" i="51"/>
  <c r="AC65" i="51"/>
  <c r="AP64" i="51"/>
  <c r="AC64" i="51"/>
  <c r="AP63" i="51"/>
  <c r="AC63" i="51"/>
  <c r="AP62" i="51"/>
  <c r="AC62" i="51"/>
  <c r="AP61" i="51"/>
  <c r="AC61" i="51"/>
  <c r="AP60" i="51"/>
  <c r="AC60" i="51"/>
  <c r="AP59" i="51"/>
  <c r="AC59" i="51"/>
  <c r="AP58" i="51"/>
  <c r="AC58" i="51"/>
  <c r="AP57" i="51"/>
  <c r="AC57" i="51"/>
  <c r="AP56" i="51"/>
  <c r="AC56" i="51"/>
  <c r="AP55" i="51"/>
  <c r="AC55" i="51"/>
  <c r="AP54" i="51"/>
  <c r="AC54" i="51"/>
  <c r="AQ53" i="51"/>
  <c r="O10" i="51" s="1"/>
  <c r="AO53" i="51"/>
  <c r="N10" i="51" s="1"/>
  <c r="AN53" i="51"/>
  <c r="L10" i="51" s="1"/>
  <c r="AM53" i="51"/>
  <c r="AD53" i="51"/>
  <c r="O8" i="51" s="1"/>
  <c r="AB53" i="51"/>
  <c r="N8" i="51" s="1"/>
  <c r="AA53" i="51"/>
  <c r="Z53" i="51"/>
  <c r="AP52" i="51"/>
  <c r="AC52" i="51"/>
  <c r="AP51" i="51"/>
  <c r="AC51" i="51"/>
  <c r="AP50" i="51"/>
  <c r="AC50" i="51"/>
  <c r="G49" i="51"/>
  <c r="AP49" i="51"/>
  <c r="AC49" i="51"/>
  <c r="L48" i="51"/>
  <c r="O48" i="51" s="1"/>
  <c r="G48" i="51"/>
  <c r="AP48" i="51"/>
  <c r="AC48" i="51"/>
  <c r="AP47" i="51"/>
  <c r="AC47" i="51"/>
  <c r="AP46" i="51"/>
  <c r="AC46" i="51"/>
  <c r="AP45" i="51"/>
  <c r="AC45" i="51"/>
  <c r="AP44" i="51"/>
  <c r="AC44" i="51"/>
  <c r="AP43" i="51"/>
  <c r="AC43" i="51"/>
  <c r="AP42" i="51"/>
  <c r="AC42" i="51"/>
  <c r="AP41" i="51"/>
  <c r="AC41" i="51"/>
  <c r="AQ40" i="51"/>
  <c r="O6" i="51" s="1"/>
  <c r="AO40" i="51"/>
  <c r="AN40" i="51"/>
  <c r="AM40" i="51"/>
  <c r="AD40" i="51"/>
  <c r="O11" i="51" s="1"/>
  <c r="AB40" i="51"/>
  <c r="N11" i="51" s="1"/>
  <c r="AA40" i="51"/>
  <c r="L11" i="51" s="1"/>
  <c r="Z40" i="51"/>
  <c r="AP39" i="51"/>
  <c r="AC39" i="51"/>
  <c r="AP38" i="51"/>
  <c r="AC38" i="51"/>
  <c r="AP37" i="51"/>
  <c r="AC37" i="51"/>
  <c r="AP36" i="51"/>
  <c r="AC36" i="51"/>
  <c r="AP35" i="51"/>
  <c r="AC35" i="51"/>
  <c r="AP34" i="51"/>
  <c r="AC34" i="51"/>
  <c r="AP33" i="51"/>
  <c r="AC33" i="51"/>
  <c r="AP32" i="51"/>
  <c r="AC32" i="51"/>
  <c r="AP31" i="51"/>
  <c r="AC31" i="51"/>
  <c r="AP30" i="51"/>
  <c r="AC30" i="51"/>
  <c r="AP29" i="51"/>
  <c r="AC29" i="51"/>
  <c r="AP28" i="51"/>
  <c r="AC28" i="51"/>
  <c r="AQ27" i="51"/>
  <c r="AO27" i="51"/>
  <c r="N5" i="51" s="1"/>
  <c r="AN27" i="51"/>
  <c r="L5" i="51" s="1"/>
  <c r="AM27" i="51"/>
  <c r="AD27" i="51"/>
  <c r="O4" i="51" s="1"/>
  <c r="AB27" i="51"/>
  <c r="N4" i="51" s="1"/>
  <c r="AA27" i="51"/>
  <c r="Z27" i="51"/>
  <c r="AP26" i="51"/>
  <c r="AC26" i="51"/>
  <c r="AP25" i="51"/>
  <c r="AC25" i="51"/>
  <c r="AP24" i="51"/>
  <c r="AC24" i="51"/>
  <c r="AP23" i="51"/>
  <c r="AC23" i="51"/>
  <c r="AP22" i="51"/>
  <c r="AC22" i="51"/>
  <c r="AP21" i="51"/>
  <c r="AC21" i="51"/>
  <c r="AP20" i="51"/>
  <c r="AC20" i="51"/>
  <c r="AP19" i="51"/>
  <c r="AC19" i="51"/>
  <c r="AP18" i="51"/>
  <c r="AC18" i="51"/>
  <c r="AP17" i="51"/>
  <c r="AC17" i="51"/>
  <c r="AP16" i="51"/>
  <c r="AC16" i="51"/>
  <c r="AP15" i="51"/>
  <c r="AC15" i="51"/>
  <c r="B14" i="51"/>
  <c r="M12" i="51"/>
  <c r="I12" i="51"/>
  <c r="H12" i="51"/>
  <c r="G12" i="51"/>
  <c r="AE11" i="51"/>
  <c r="AE12" i="51" s="1"/>
  <c r="J11" i="51"/>
  <c r="K11" i="51" s="1"/>
  <c r="J10" i="51"/>
  <c r="K10" i="51" s="1"/>
  <c r="J9" i="51"/>
  <c r="K9" i="51" s="1"/>
  <c r="L8" i="51"/>
  <c r="J8" i="51"/>
  <c r="K8" i="51" s="1"/>
  <c r="J7" i="51"/>
  <c r="K7" i="51" s="1"/>
  <c r="J5" i="51"/>
  <c r="K5" i="51" s="1"/>
  <c r="L6" i="51"/>
  <c r="J6" i="51"/>
  <c r="K6" i="51" s="1"/>
  <c r="J4" i="51"/>
  <c r="K4" i="51" s="1"/>
  <c r="P3" i="51"/>
  <c r="L122" i="50"/>
  <c r="L121" i="50"/>
  <c r="L120" i="50"/>
  <c r="L119" i="50"/>
  <c r="L118" i="50"/>
  <c r="L117" i="50"/>
  <c r="L116" i="50"/>
  <c r="L115" i="50"/>
  <c r="L114" i="50"/>
  <c r="L113" i="50"/>
  <c r="L112" i="50"/>
  <c r="L111" i="50"/>
  <c r="L110" i="50"/>
  <c r="L109" i="50"/>
  <c r="L108" i="50"/>
  <c r="L107" i="50"/>
  <c r="L103" i="50"/>
  <c r="L102" i="50"/>
  <c r="L101" i="50"/>
  <c r="L100" i="50"/>
  <c r="L99" i="50"/>
  <c r="L98" i="50"/>
  <c r="L97" i="50"/>
  <c r="L96" i="50"/>
  <c r="L95" i="50"/>
  <c r="L94" i="50"/>
  <c r="L93" i="50"/>
  <c r="L92" i="50"/>
  <c r="L91" i="50"/>
  <c r="L90" i="50"/>
  <c r="L89" i="50"/>
  <c r="L88" i="50"/>
  <c r="L87" i="50"/>
  <c r="L86" i="50"/>
  <c r="L85" i="50"/>
  <c r="L84" i="50"/>
  <c r="L83" i="50"/>
  <c r="L82" i="50"/>
  <c r="L81" i="50"/>
  <c r="L80" i="50"/>
  <c r="L79" i="50"/>
  <c r="G50" i="50"/>
  <c r="AC89" i="50"/>
  <c r="AP112" i="50"/>
  <c r="AK136" i="50"/>
  <c r="AK11" i="50" s="1"/>
  <c r="AK12" i="50" s="1"/>
  <c r="AJ136" i="50"/>
  <c r="AI136" i="50"/>
  <c r="AI11" i="50" s="1"/>
  <c r="AI12" i="50" s="1"/>
  <c r="AF136" i="50"/>
  <c r="AF11" i="50" s="1"/>
  <c r="AF12" i="50" s="1"/>
  <c r="AE136" i="50"/>
  <c r="AE11" i="50" s="1"/>
  <c r="AE12" i="50" s="1"/>
  <c r="AD136" i="50"/>
  <c r="AD11" i="50" s="1"/>
  <c r="AD12" i="50" s="1"/>
  <c r="AC136" i="50"/>
  <c r="AC11" i="50" s="1"/>
  <c r="AC12" i="50" s="1"/>
  <c r="AL135" i="50"/>
  <c r="AG135" i="50"/>
  <c r="AL134" i="50"/>
  <c r="AG134" i="50"/>
  <c r="AL133" i="50"/>
  <c r="AG133" i="50"/>
  <c r="AL132" i="50"/>
  <c r="AG132" i="50"/>
  <c r="AL131" i="50"/>
  <c r="AG131" i="50"/>
  <c r="AL130" i="50"/>
  <c r="AG130" i="50"/>
  <c r="AL129" i="50"/>
  <c r="AG129" i="50"/>
  <c r="AL128" i="50"/>
  <c r="AG128" i="50"/>
  <c r="AL127" i="50"/>
  <c r="AG127" i="50"/>
  <c r="AL126" i="50"/>
  <c r="AG126" i="50"/>
  <c r="AL125" i="50"/>
  <c r="AG125" i="50"/>
  <c r="AD117" i="50"/>
  <c r="AB117" i="50"/>
  <c r="AA117" i="50"/>
  <c r="Z117" i="50"/>
  <c r="AQ114" i="50"/>
  <c r="AO114" i="50"/>
  <c r="AN114" i="50"/>
  <c r="AM114" i="50"/>
  <c r="AD113" i="50"/>
  <c r="AB113" i="50"/>
  <c r="AA113" i="50"/>
  <c r="Z113" i="50"/>
  <c r="AP113" i="50"/>
  <c r="AC112" i="50"/>
  <c r="AP111" i="50"/>
  <c r="AC111" i="50"/>
  <c r="AP110" i="50"/>
  <c r="AC110" i="50"/>
  <c r="AP109" i="50"/>
  <c r="AC109" i="50"/>
  <c r="AP108" i="50"/>
  <c r="AC108" i="50"/>
  <c r="AP107" i="50"/>
  <c r="AC107" i="50"/>
  <c r="AP106" i="50"/>
  <c r="AC106" i="50"/>
  <c r="AP105" i="50"/>
  <c r="AC105" i="50"/>
  <c r="AP104" i="50"/>
  <c r="AC104" i="50"/>
  <c r="AD100" i="50"/>
  <c r="AB100" i="50"/>
  <c r="AA100" i="50"/>
  <c r="Z100" i="50"/>
  <c r="AC99" i="50"/>
  <c r="AQ97" i="50"/>
  <c r="AO97" i="50"/>
  <c r="AN97" i="50"/>
  <c r="AM97" i="50"/>
  <c r="AC98" i="50"/>
  <c r="AP96" i="50"/>
  <c r="AC97" i="50"/>
  <c r="AP95" i="50"/>
  <c r="AC96" i="50"/>
  <c r="AP94" i="50"/>
  <c r="AC95" i="50"/>
  <c r="AP93" i="50"/>
  <c r="AC94" i="50"/>
  <c r="AP92" i="50"/>
  <c r="AC93" i="50"/>
  <c r="AP91" i="50"/>
  <c r="AC92" i="50"/>
  <c r="AP90" i="50"/>
  <c r="AC91" i="50"/>
  <c r="AP89" i="50"/>
  <c r="AC90" i="50"/>
  <c r="AP88" i="50"/>
  <c r="AC88" i="50"/>
  <c r="AP87" i="50"/>
  <c r="AC87" i="50"/>
  <c r="AP86" i="50"/>
  <c r="AC86" i="50"/>
  <c r="AP85" i="50"/>
  <c r="AC85" i="50"/>
  <c r="AP84" i="50"/>
  <c r="AC84" i="50"/>
  <c r="AP83" i="50"/>
  <c r="AC83" i="50"/>
  <c r="AP82" i="50"/>
  <c r="AC82" i="50"/>
  <c r="AP81" i="50"/>
  <c r="AC81" i="50"/>
  <c r="AP80" i="50"/>
  <c r="AC80" i="50"/>
  <c r="AP79" i="50"/>
  <c r="AC79" i="50"/>
  <c r="AP78" i="50"/>
  <c r="AC78" i="50"/>
  <c r="AP77" i="50"/>
  <c r="AC77" i="50"/>
  <c r="C74" i="50"/>
  <c r="AQ66" i="50"/>
  <c r="O9" i="50" s="1"/>
  <c r="AO66" i="50"/>
  <c r="N9" i="50" s="1"/>
  <c r="AN66" i="50"/>
  <c r="L9" i="50" s="1"/>
  <c r="AM66" i="50"/>
  <c r="AD66" i="50"/>
  <c r="O7" i="50" s="1"/>
  <c r="AB66" i="50"/>
  <c r="N7" i="50" s="1"/>
  <c r="AA66" i="50"/>
  <c r="Z66" i="50"/>
  <c r="AP65" i="50"/>
  <c r="AC65" i="50"/>
  <c r="AP64" i="50"/>
  <c r="AC64" i="50"/>
  <c r="AP63" i="50"/>
  <c r="AC63" i="50"/>
  <c r="AP62" i="50"/>
  <c r="AC62" i="50"/>
  <c r="AP61" i="50"/>
  <c r="AC61" i="50"/>
  <c r="AP60" i="50"/>
  <c r="AC60" i="50"/>
  <c r="AP59" i="50"/>
  <c r="AC59" i="50"/>
  <c r="AP58" i="50"/>
  <c r="AC58" i="50"/>
  <c r="AP57" i="50"/>
  <c r="AC57" i="50"/>
  <c r="AP56" i="50"/>
  <c r="AC56" i="50"/>
  <c r="AP55" i="50"/>
  <c r="AC55" i="50"/>
  <c r="AP54" i="50"/>
  <c r="AC54" i="50"/>
  <c r="L49" i="50"/>
  <c r="O49" i="50" s="1"/>
  <c r="G49" i="50"/>
  <c r="AQ53" i="50"/>
  <c r="O10" i="50" s="1"/>
  <c r="AO53" i="50"/>
  <c r="N10" i="50" s="1"/>
  <c r="AN53" i="50"/>
  <c r="L10" i="50" s="1"/>
  <c r="AM53" i="50"/>
  <c r="AD53" i="50"/>
  <c r="AB53" i="50"/>
  <c r="N8" i="50" s="1"/>
  <c r="AA53" i="50"/>
  <c r="L8" i="50" s="1"/>
  <c r="Z53" i="50"/>
  <c r="AP52" i="50"/>
  <c r="AC52" i="50"/>
  <c r="AP51" i="50"/>
  <c r="AC51" i="50"/>
  <c r="AP50" i="50"/>
  <c r="AC50" i="50"/>
  <c r="AP49" i="50"/>
  <c r="AC49" i="50"/>
  <c r="AP48" i="50"/>
  <c r="AC48" i="50"/>
  <c r="AP47" i="50"/>
  <c r="AC47" i="50"/>
  <c r="AP46" i="50"/>
  <c r="AC46" i="50"/>
  <c r="AP45" i="50"/>
  <c r="AC45" i="50"/>
  <c r="AP44" i="50"/>
  <c r="AC44" i="50"/>
  <c r="AP43" i="50"/>
  <c r="AC43" i="50"/>
  <c r="AP42" i="50"/>
  <c r="AC42" i="50"/>
  <c r="AP41" i="50"/>
  <c r="AC41" i="50"/>
  <c r="AQ40" i="50"/>
  <c r="O5" i="50" s="1"/>
  <c r="AO40" i="50"/>
  <c r="N5" i="50" s="1"/>
  <c r="AN40" i="50"/>
  <c r="AM40" i="50"/>
  <c r="AD40" i="50"/>
  <c r="O11" i="50" s="1"/>
  <c r="AB40" i="50"/>
  <c r="N11" i="50" s="1"/>
  <c r="AA40" i="50"/>
  <c r="Z40" i="50"/>
  <c r="AP39" i="50"/>
  <c r="AC39" i="50"/>
  <c r="AP38" i="50"/>
  <c r="AC38" i="50"/>
  <c r="AP37" i="50"/>
  <c r="AC37" i="50"/>
  <c r="AP36" i="50"/>
  <c r="AC36" i="50"/>
  <c r="AP35" i="50"/>
  <c r="AC35" i="50"/>
  <c r="AP34" i="50"/>
  <c r="AC34" i="50"/>
  <c r="AP33" i="50"/>
  <c r="AC33" i="50"/>
  <c r="AP32" i="50"/>
  <c r="AC32" i="50"/>
  <c r="AP31" i="50"/>
  <c r="AC31" i="50"/>
  <c r="AP30" i="50"/>
  <c r="AC30" i="50"/>
  <c r="AP29" i="50"/>
  <c r="AC29" i="50"/>
  <c r="AP28" i="50"/>
  <c r="AC28" i="50"/>
  <c r="AQ27" i="50"/>
  <c r="O6" i="50" s="1"/>
  <c r="AO27" i="50"/>
  <c r="N6" i="50" s="1"/>
  <c r="AN27" i="50"/>
  <c r="L6" i="50" s="1"/>
  <c r="AM27" i="50"/>
  <c r="AD27" i="50"/>
  <c r="O4" i="50" s="1"/>
  <c r="AB27" i="50"/>
  <c r="N4" i="50" s="1"/>
  <c r="AA27" i="50"/>
  <c r="L4" i="50" s="1"/>
  <c r="Z27" i="50"/>
  <c r="AP26" i="50"/>
  <c r="AC26" i="50"/>
  <c r="AP25" i="50"/>
  <c r="AC25" i="50"/>
  <c r="AP24" i="50"/>
  <c r="AC24" i="50"/>
  <c r="AP23" i="50"/>
  <c r="AC23" i="50"/>
  <c r="AP22" i="50"/>
  <c r="AC22" i="50"/>
  <c r="AP21" i="50"/>
  <c r="AC21" i="50"/>
  <c r="AP20" i="50"/>
  <c r="AC20" i="50"/>
  <c r="AP19" i="50"/>
  <c r="AC19" i="50"/>
  <c r="AP18" i="50"/>
  <c r="AC18" i="50"/>
  <c r="AP17" i="50"/>
  <c r="AC17" i="50"/>
  <c r="AP16" i="50"/>
  <c r="AC16" i="50"/>
  <c r="AP15" i="50"/>
  <c r="AC15" i="50"/>
  <c r="B14" i="50"/>
  <c r="M12" i="50"/>
  <c r="I12" i="50"/>
  <c r="H12" i="50"/>
  <c r="G12" i="50"/>
  <c r="AJ11" i="50"/>
  <c r="AJ12" i="50" s="1"/>
  <c r="J11" i="50"/>
  <c r="K11" i="50" s="1"/>
  <c r="AL10" i="50"/>
  <c r="AG10" i="50"/>
  <c r="J10" i="50"/>
  <c r="K10" i="50" s="1"/>
  <c r="AL9" i="50"/>
  <c r="AG9" i="50"/>
  <c r="J9" i="50"/>
  <c r="K9" i="50" s="1"/>
  <c r="AL8" i="50"/>
  <c r="AG8" i="50"/>
  <c r="J8" i="50"/>
  <c r="K8" i="50" s="1"/>
  <c r="AL7" i="50"/>
  <c r="AG7" i="50"/>
  <c r="J7" i="50"/>
  <c r="K7" i="50" s="1"/>
  <c r="AL6" i="50"/>
  <c r="AG6" i="50"/>
  <c r="J6" i="50"/>
  <c r="K6" i="50" s="1"/>
  <c r="AL5" i="50"/>
  <c r="AG5" i="50"/>
  <c r="J5" i="50"/>
  <c r="K5" i="50" s="1"/>
  <c r="AL4" i="50"/>
  <c r="AG4" i="50"/>
  <c r="J4" i="50"/>
  <c r="K4" i="50" s="1"/>
  <c r="AL3" i="50"/>
  <c r="AG3" i="50"/>
  <c r="P3" i="50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3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AC88" i="49"/>
  <c r="AD99" i="49"/>
  <c r="AB99" i="49"/>
  <c r="AA99" i="49"/>
  <c r="Z99" i="49"/>
  <c r="AP89" i="49"/>
  <c r="Z120" i="54" l="1"/>
  <c r="AC99" i="54"/>
  <c r="AC118" i="54"/>
  <c r="AB120" i="54"/>
  <c r="AC120" i="54" s="1"/>
  <c r="AO68" i="54"/>
  <c r="AC67" i="54"/>
  <c r="AQ68" i="54"/>
  <c r="AN68" i="54"/>
  <c r="AM68" i="54"/>
  <c r="AP67" i="54"/>
  <c r="AQ68" i="53"/>
  <c r="AB119" i="53"/>
  <c r="AC119" i="53" s="1"/>
  <c r="AD119" i="53"/>
  <c r="AC117" i="53"/>
  <c r="AC99" i="53"/>
  <c r="L12" i="53"/>
  <c r="AN68" i="53"/>
  <c r="AO68" i="53"/>
  <c r="AP67" i="53"/>
  <c r="N12" i="53"/>
  <c r="AC67" i="53"/>
  <c r="Z119" i="53"/>
  <c r="AM68" i="53"/>
  <c r="AC27" i="52"/>
  <c r="AP40" i="52"/>
  <c r="AP101" i="52"/>
  <c r="AC98" i="52"/>
  <c r="AC40" i="52"/>
  <c r="AP115" i="52"/>
  <c r="AC53" i="52"/>
  <c r="AA67" i="52"/>
  <c r="L8" i="52"/>
  <c r="AC120" i="52"/>
  <c r="AP27" i="52"/>
  <c r="AB67" i="52"/>
  <c r="AD67" i="52"/>
  <c r="AC66" i="52"/>
  <c r="AP53" i="52"/>
  <c r="AQ67" i="52"/>
  <c r="AQ68" i="52" s="1"/>
  <c r="O9" i="52"/>
  <c r="O12" i="52" s="1"/>
  <c r="AO67" i="52"/>
  <c r="N5" i="52"/>
  <c r="AN67" i="52"/>
  <c r="AG136" i="52"/>
  <c r="AG11" i="52" s="1"/>
  <c r="AC116" i="52"/>
  <c r="AL136" i="52"/>
  <c r="AL11" i="52" s="1"/>
  <c r="Z67" i="52"/>
  <c r="Z117" i="52"/>
  <c r="AA117" i="52"/>
  <c r="AM67" i="52"/>
  <c r="AL12" i="52"/>
  <c r="L9" i="52"/>
  <c r="AD11" i="52"/>
  <c r="AD12" i="52" s="1"/>
  <c r="AP66" i="52"/>
  <c r="N7" i="52"/>
  <c r="Z115" i="51"/>
  <c r="AD115" i="51"/>
  <c r="AP40" i="51"/>
  <c r="AA115" i="51"/>
  <c r="AB115" i="51"/>
  <c r="AC100" i="51"/>
  <c r="AD101" i="51"/>
  <c r="AD117" i="51" s="1"/>
  <c r="AP97" i="51"/>
  <c r="AD67" i="51"/>
  <c r="AP114" i="51"/>
  <c r="AC66" i="51"/>
  <c r="AC40" i="51"/>
  <c r="AP27" i="51"/>
  <c r="AA67" i="51"/>
  <c r="AP66" i="51"/>
  <c r="AA101" i="51"/>
  <c r="AA117" i="51" s="1"/>
  <c r="AB101" i="51"/>
  <c r="AQ67" i="51"/>
  <c r="AP53" i="51"/>
  <c r="AN67" i="51"/>
  <c r="AC118" i="51"/>
  <c r="AC114" i="51"/>
  <c r="AL12" i="51"/>
  <c r="AL136" i="51"/>
  <c r="AL11" i="51" s="1"/>
  <c r="Z101" i="51"/>
  <c r="Z117" i="51" s="1"/>
  <c r="Z67" i="51"/>
  <c r="AM67" i="51"/>
  <c r="L4" i="51"/>
  <c r="L12" i="51" s="1"/>
  <c r="N6" i="51"/>
  <c r="N12" i="51" s="1"/>
  <c r="O5" i="51"/>
  <c r="O12" i="51" s="1"/>
  <c r="AC27" i="51"/>
  <c r="AC53" i="51"/>
  <c r="AO67" i="51"/>
  <c r="AB67" i="51"/>
  <c r="AG136" i="51"/>
  <c r="AG11" i="51" s="1"/>
  <c r="AD114" i="50"/>
  <c r="AP40" i="50"/>
  <c r="Z114" i="50"/>
  <c r="AB101" i="50"/>
  <c r="AD101" i="50"/>
  <c r="AD116" i="50" s="1"/>
  <c r="AL136" i="50"/>
  <c r="AL11" i="50" s="1"/>
  <c r="AG136" i="50"/>
  <c r="AG11" i="50" s="1"/>
  <c r="AC27" i="50"/>
  <c r="AQ67" i="50"/>
  <c r="AC66" i="50"/>
  <c r="L7" i="50"/>
  <c r="AA101" i="50"/>
  <c r="AP97" i="50"/>
  <c r="AC117" i="50"/>
  <c r="AP53" i="50"/>
  <c r="N12" i="50"/>
  <c r="AO67" i="50"/>
  <c r="AC53" i="50"/>
  <c r="AD67" i="50"/>
  <c r="AC40" i="50"/>
  <c r="AB67" i="50"/>
  <c r="AA67" i="50"/>
  <c r="AM67" i="50"/>
  <c r="AC100" i="50"/>
  <c r="AC113" i="50"/>
  <c r="AA114" i="50"/>
  <c r="AP114" i="50"/>
  <c r="AB114" i="50"/>
  <c r="AL12" i="50"/>
  <c r="Z101" i="50"/>
  <c r="Z116" i="50" s="1"/>
  <c r="Z67" i="50"/>
  <c r="AP27" i="50"/>
  <c r="O8" i="50"/>
  <c r="O12" i="50" s="1"/>
  <c r="L5" i="50"/>
  <c r="AP66" i="50"/>
  <c r="AN67" i="50"/>
  <c r="L11" i="50"/>
  <c r="AK136" i="49"/>
  <c r="AJ136" i="49"/>
  <c r="AI136" i="49"/>
  <c r="AF136" i="49"/>
  <c r="AE136" i="49"/>
  <c r="AE11" i="49" s="1"/>
  <c r="AE12" i="49" s="1"/>
  <c r="AD136" i="49"/>
  <c r="AD11" i="49" s="1"/>
  <c r="AD12" i="49" s="1"/>
  <c r="AC136" i="49"/>
  <c r="AC11" i="49" s="1"/>
  <c r="AC12" i="49" s="1"/>
  <c r="AL135" i="49"/>
  <c r="AG135" i="49"/>
  <c r="AL134" i="49"/>
  <c r="AG134" i="49"/>
  <c r="AL133" i="49"/>
  <c r="AG133" i="49"/>
  <c r="AL132" i="49"/>
  <c r="AG132" i="49"/>
  <c r="AL131" i="49"/>
  <c r="AG131" i="49"/>
  <c r="AL130" i="49"/>
  <c r="AG130" i="49"/>
  <c r="AL129" i="49"/>
  <c r="AG129" i="49"/>
  <c r="AL128" i="49"/>
  <c r="AG128" i="49"/>
  <c r="AL127" i="49"/>
  <c r="AG127" i="49"/>
  <c r="AL126" i="49"/>
  <c r="AG126" i="49"/>
  <c r="AL125" i="49"/>
  <c r="AG125" i="49"/>
  <c r="AD116" i="49"/>
  <c r="AB116" i="49"/>
  <c r="AA116" i="49"/>
  <c r="Z116" i="49"/>
  <c r="AQ112" i="49"/>
  <c r="AO112" i="49"/>
  <c r="AN112" i="49"/>
  <c r="AM112" i="49"/>
  <c r="AD112" i="49"/>
  <c r="AD113" i="49" s="1"/>
  <c r="AB112" i="49"/>
  <c r="AA112" i="49"/>
  <c r="Z112" i="49"/>
  <c r="AP111" i="49"/>
  <c r="AC111" i="49"/>
  <c r="AP110" i="49"/>
  <c r="AC110" i="49"/>
  <c r="AP109" i="49"/>
  <c r="AC109" i="49"/>
  <c r="AP108" i="49"/>
  <c r="AC108" i="49"/>
  <c r="AP107" i="49"/>
  <c r="AC107" i="49"/>
  <c r="AP106" i="49"/>
  <c r="AC106" i="49"/>
  <c r="AP105" i="49"/>
  <c r="AC105" i="49"/>
  <c r="AP104" i="49"/>
  <c r="AC104" i="49"/>
  <c r="AP103" i="49"/>
  <c r="AC103" i="49"/>
  <c r="AQ97" i="49"/>
  <c r="AO97" i="49"/>
  <c r="AB100" i="49" s="1"/>
  <c r="AN97" i="49"/>
  <c r="AA100" i="49" s="1"/>
  <c r="AM97" i="49"/>
  <c r="AP96" i="49"/>
  <c r="AP95" i="49"/>
  <c r="AP94" i="49"/>
  <c r="AP93" i="49"/>
  <c r="AP92" i="49"/>
  <c r="AC95" i="49"/>
  <c r="AP91" i="49"/>
  <c r="AC94" i="49"/>
  <c r="AP90" i="49"/>
  <c r="AC93" i="49"/>
  <c r="AP88" i="49"/>
  <c r="AC92" i="49"/>
  <c r="AP87" i="49"/>
  <c r="AC91" i="49"/>
  <c r="AP86" i="49"/>
  <c r="AC90" i="49"/>
  <c r="AP85" i="49"/>
  <c r="AC89" i="49"/>
  <c r="AP84" i="49"/>
  <c r="AC86" i="49"/>
  <c r="AP83" i="49"/>
  <c r="AC85" i="49"/>
  <c r="AP82" i="49"/>
  <c r="AC87" i="49"/>
  <c r="AP81" i="49"/>
  <c r="AC84" i="49"/>
  <c r="AP80" i="49"/>
  <c r="AC83" i="49"/>
  <c r="AP79" i="49"/>
  <c r="AC82" i="49"/>
  <c r="AP78" i="49"/>
  <c r="AC81" i="49"/>
  <c r="AP77" i="49"/>
  <c r="AC80" i="49"/>
  <c r="AC98" i="49"/>
  <c r="AC79" i="49"/>
  <c r="AC97" i="49"/>
  <c r="AC78" i="49"/>
  <c r="AC96" i="49"/>
  <c r="AC77" i="49"/>
  <c r="C74" i="49"/>
  <c r="AQ66" i="49"/>
  <c r="AO66" i="49"/>
  <c r="N9" i="49" s="1"/>
  <c r="AN66" i="49"/>
  <c r="AM66" i="49"/>
  <c r="AD66" i="49"/>
  <c r="O7" i="49" s="1"/>
  <c r="AB66" i="49"/>
  <c r="N7" i="49" s="1"/>
  <c r="AA66" i="49"/>
  <c r="L7" i="49" s="1"/>
  <c r="Z66" i="49"/>
  <c r="AP65" i="49"/>
  <c r="AC65" i="49"/>
  <c r="AP64" i="49"/>
  <c r="AC64" i="49"/>
  <c r="AP63" i="49"/>
  <c r="AC63" i="49"/>
  <c r="AP62" i="49"/>
  <c r="AC62" i="49"/>
  <c r="AP61" i="49"/>
  <c r="AC61" i="49"/>
  <c r="AP60" i="49"/>
  <c r="AC60" i="49"/>
  <c r="AP59" i="49"/>
  <c r="AC59" i="49"/>
  <c r="AP58" i="49"/>
  <c r="AC58" i="49"/>
  <c r="AP57" i="49"/>
  <c r="AC57" i="49"/>
  <c r="AP56" i="49"/>
  <c r="AC56" i="49"/>
  <c r="AP55" i="49"/>
  <c r="AC55" i="49"/>
  <c r="AP54" i="49"/>
  <c r="AC54" i="49"/>
  <c r="AQ53" i="49"/>
  <c r="O10" i="49" s="1"/>
  <c r="AO53" i="49"/>
  <c r="N10" i="49" s="1"/>
  <c r="AN53" i="49"/>
  <c r="L10" i="49" s="1"/>
  <c r="AM53" i="49"/>
  <c r="AD53" i="49"/>
  <c r="O8" i="49" s="1"/>
  <c r="AB53" i="49"/>
  <c r="N8" i="49" s="1"/>
  <c r="AA53" i="49"/>
  <c r="L8" i="49" s="1"/>
  <c r="Z53" i="49"/>
  <c r="AP52" i="49"/>
  <c r="AC52" i="49"/>
  <c r="AP51" i="49"/>
  <c r="AC51" i="49"/>
  <c r="AP50" i="49"/>
  <c r="AC50" i="49"/>
  <c r="AP49" i="49"/>
  <c r="AC49" i="49"/>
  <c r="AP48" i="49"/>
  <c r="AC48" i="49"/>
  <c r="G55" i="49"/>
  <c r="AP47" i="49"/>
  <c r="AC47" i="49"/>
  <c r="L54" i="49"/>
  <c r="O54" i="49" s="1"/>
  <c r="G54" i="49"/>
  <c r="AP46" i="49"/>
  <c r="AC46" i="49"/>
  <c r="AP45" i="49"/>
  <c r="AC45" i="49"/>
  <c r="AP44" i="49"/>
  <c r="AC44" i="49"/>
  <c r="AP43" i="49"/>
  <c r="AC43" i="49"/>
  <c r="AP42" i="49"/>
  <c r="AC42" i="49"/>
  <c r="AP41" i="49"/>
  <c r="AC41" i="49"/>
  <c r="AQ40" i="49"/>
  <c r="O5" i="49" s="1"/>
  <c r="AO40" i="49"/>
  <c r="N5" i="49" s="1"/>
  <c r="AN40" i="49"/>
  <c r="AM40" i="49"/>
  <c r="AD40" i="49"/>
  <c r="O11" i="49" s="1"/>
  <c r="AB40" i="49"/>
  <c r="N11" i="49" s="1"/>
  <c r="AA40" i="49"/>
  <c r="L11" i="49" s="1"/>
  <c r="Z40" i="49"/>
  <c r="AP39" i="49"/>
  <c r="AC39" i="49"/>
  <c r="AP38" i="49"/>
  <c r="AC38" i="49"/>
  <c r="AP37" i="49"/>
  <c r="AC37" i="49"/>
  <c r="AP36" i="49"/>
  <c r="AC36" i="49"/>
  <c r="AP35" i="49"/>
  <c r="AC35" i="49"/>
  <c r="AP34" i="49"/>
  <c r="AC34" i="49"/>
  <c r="AP33" i="49"/>
  <c r="AC33" i="49"/>
  <c r="AP32" i="49"/>
  <c r="AC32" i="49"/>
  <c r="AP31" i="49"/>
  <c r="AC31" i="49"/>
  <c r="AP30" i="49"/>
  <c r="AC30" i="49"/>
  <c r="AP29" i="49"/>
  <c r="AC29" i="49"/>
  <c r="AP28" i="49"/>
  <c r="AC28" i="49"/>
  <c r="AQ27" i="49"/>
  <c r="AO27" i="49"/>
  <c r="N6" i="49" s="1"/>
  <c r="AN27" i="49"/>
  <c r="L6" i="49" s="1"/>
  <c r="AM27" i="49"/>
  <c r="AD27" i="49"/>
  <c r="O4" i="49" s="1"/>
  <c r="AB27" i="49"/>
  <c r="N4" i="49" s="1"/>
  <c r="AA27" i="49"/>
  <c r="L4" i="49" s="1"/>
  <c r="Z27" i="49"/>
  <c r="AP26" i="49"/>
  <c r="AC26" i="49"/>
  <c r="AP25" i="49"/>
  <c r="AC25" i="49"/>
  <c r="AP24" i="49"/>
  <c r="AC24" i="49"/>
  <c r="AP23" i="49"/>
  <c r="AC23" i="49"/>
  <c r="AP22" i="49"/>
  <c r="AC22" i="49"/>
  <c r="AP21" i="49"/>
  <c r="AC21" i="49"/>
  <c r="AP20" i="49"/>
  <c r="AC20" i="49"/>
  <c r="AP19" i="49"/>
  <c r="AC19" i="49"/>
  <c r="AP18" i="49"/>
  <c r="AC18" i="49"/>
  <c r="AP17" i="49"/>
  <c r="AC17" i="49"/>
  <c r="AP16" i="49"/>
  <c r="AC16" i="49"/>
  <c r="AP15" i="49"/>
  <c r="AC15" i="49"/>
  <c r="B14" i="49"/>
  <c r="M12" i="49"/>
  <c r="I12" i="49"/>
  <c r="H12" i="49"/>
  <c r="G12" i="49"/>
  <c r="AK11" i="49"/>
  <c r="AK12" i="49" s="1"/>
  <c r="AJ11" i="49"/>
  <c r="AJ12" i="49" s="1"/>
  <c r="AI11" i="49"/>
  <c r="AI12" i="49" s="1"/>
  <c r="AF11" i="49"/>
  <c r="AF12" i="49" s="1"/>
  <c r="J11" i="49"/>
  <c r="K11" i="49" s="1"/>
  <c r="AL9" i="49"/>
  <c r="AG9" i="49"/>
  <c r="J10" i="49"/>
  <c r="K10" i="49" s="1"/>
  <c r="AL10" i="49"/>
  <c r="AG10" i="49"/>
  <c r="O9" i="49"/>
  <c r="J9" i="49"/>
  <c r="K9" i="49" s="1"/>
  <c r="AL8" i="49"/>
  <c r="AG8" i="49"/>
  <c r="J8" i="49"/>
  <c r="K8" i="49" s="1"/>
  <c r="AL7" i="49"/>
  <c r="AG7" i="49"/>
  <c r="J6" i="49"/>
  <c r="K6" i="49" s="1"/>
  <c r="AL5" i="49"/>
  <c r="AG5" i="49"/>
  <c r="J7" i="49"/>
  <c r="K7" i="49" s="1"/>
  <c r="AL6" i="49"/>
  <c r="AG6" i="49"/>
  <c r="J5" i="49"/>
  <c r="K5" i="49" s="1"/>
  <c r="AL4" i="49"/>
  <c r="AG4" i="49"/>
  <c r="J4" i="49"/>
  <c r="K4" i="49" s="1"/>
  <c r="AL3" i="49"/>
  <c r="AG3" i="49"/>
  <c r="P3" i="49"/>
  <c r="L121" i="48"/>
  <c r="L120" i="48"/>
  <c r="L119" i="48"/>
  <c r="L118" i="48"/>
  <c r="L117" i="48"/>
  <c r="L116" i="48"/>
  <c r="L115" i="48"/>
  <c r="L114" i="48"/>
  <c r="L113" i="48"/>
  <c r="L112" i="48"/>
  <c r="L111" i="48"/>
  <c r="L110" i="48"/>
  <c r="L106" i="48"/>
  <c r="L105" i="48"/>
  <c r="L104" i="48"/>
  <c r="L103" i="48"/>
  <c r="L102" i="48"/>
  <c r="L101" i="48"/>
  <c r="L100" i="48"/>
  <c r="L99" i="48"/>
  <c r="L98" i="48"/>
  <c r="L97" i="48"/>
  <c r="L96" i="48"/>
  <c r="L95" i="48"/>
  <c r="L94" i="48"/>
  <c r="L93" i="48"/>
  <c r="L92" i="48"/>
  <c r="L91" i="48"/>
  <c r="L90" i="48"/>
  <c r="L89" i="48"/>
  <c r="L88" i="48"/>
  <c r="L87" i="48"/>
  <c r="L86" i="48"/>
  <c r="L85" i="48"/>
  <c r="L84" i="48"/>
  <c r="L83" i="48"/>
  <c r="L82" i="48"/>
  <c r="L81" i="48"/>
  <c r="L80" i="48"/>
  <c r="L79" i="48"/>
  <c r="AC107" i="48"/>
  <c r="AK130" i="48"/>
  <c r="AK11" i="48" s="1"/>
  <c r="AK12" i="48" s="1"/>
  <c r="AJ130" i="48"/>
  <c r="AJ11" i="48" s="1"/>
  <c r="AJ12" i="48" s="1"/>
  <c r="AI130" i="48"/>
  <c r="AF130" i="48"/>
  <c r="AE130" i="48"/>
  <c r="AE11" i="48" s="1"/>
  <c r="AE12" i="48" s="1"/>
  <c r="AD130" i="48"/>
  <c r="AD11" i="48" s="1"/>
  <c r="AD12" i="48" s="1"/>
  <c r="AC130" i="48"/>
  <c r="AL129" i="48"/>
  <c r="AG129" i="48"/>
  <c r="AL128" i="48"/>
  <c r="AG128" i="48"/>
  <c r="AL127" i="48"/>
  <c r="AG127" i="48"/>
  <c r="AL126" i="48"/>
  <c r="AG126" i="48"/>
  <c r="AL125" i="48"/>
  <c r="AG125" i="48"/>
  <c r="AL124" i="48"/>
  <c r="AG124" i="48"/>
  <c r="AL123" i="48"/>
  <c r="AG123" i="48"/>
  <c r="AL122" i="48"/>
  <c r="AG122" i="48"/>
  <c r="AL121" i="48"/>
  <c r="AG121" i="48"/>
  <c r="AL120" i="48"/>
  <c r="AG120" i="48"/>
  <c r="AL119" i="48"/>
  <c r="AG119" i="48"/>
  <c r="AD115" i="48"/>
  <c r="AB115" i="48"/>
  <c r="AA115" i="48"/>
  <c r="Z115" i="48"/>
  <c r="AQ111" i="48"/>
  <c r="AO111" i="48"/>
  <c r="AN111" i="48"/>
  <c r="AM111" i="48"/>
  <c r="AP110" i="48"/>
  <c r="AD111" i="48"/>
  <c r="AB111" i="48"/>
  <c r="AA111" i="48"/>
  <c r="Z111" i="48"/>
  <c r="AP109" i="48"/>
  <c r="AC110" i="48"/>
  <c r="AP108" i="48"/>
  <c r="AC109" i="48"/>
  <c r="AP107" i="48"/>
  <c r="AC108" i="48"/>
  <c r="AP106" i="48"/>
  <c r="AC106" i="48"/>
  <c r="AP105" i="48"/>
  <c r="AC105" i="48"/>
  <c r="AP104" i="48"/>
  <c r="AC104" i="48"/>
  <c r="AP103" i="48"/>
  <c r="AC103" i="48"/>
  <c r="AP102" i="48"/>
  <c r="AC102" i="48"/>
  <c r="AQ99" i="48"/>
  <c r="AO99" i="48"/>
  <c r="AN99" i="48"/>
  <c r="AM99" i="48"/>
  <c r="AP98" i="48"/>
  <c r="AP97" i="48"/>
  <c r="AP96" i="48"/>
  <c r="AP95" i="48"/>
  <c r="AD95" i="48"/>
  <c r="AD96" i="48" s="1"/>
  <c r="AB95" i="48"/>
  <c r="AA95" i="48"/>
  <c r="Z95" i="48"/>
  <c r="AP94" i="48"/>
  <c r="AC94" i="48"/>
  <c r="AP93" i="48"/>
  <c r="AC93" i="48"/>
  <c r="AP92" i="48"/>
  <c r="AC92" i="48"/>
  <c r="AP91" i="48"/>
  <c r="AC91" i="48"/>
  <c r="AP90" i="48"/>
  <c r="AC90" i="48"/>
  <c r="AP89" i="48"/>
  <c r="AC89" i="48"/>
  <c r="AP88" i="48"/>
  <c r="AC88" i="48"/>
  <c r="AP87" i="48"/>
  <c r="AC87" i="48"/>
  <c r="AP86" i="48"/>
  <c r="AC86" i="48"/>
  <c r="AP85" i="48"/>
  <c r="AC85" i="48"/>
  <c r="AP84" i="48"/>
  <c r="AC84" i="48"/>
  <c r="AP83" i="48"/>
  <c r="AC83" i="48"/>
  <c r="AP82" i="48"/>
  <c r="AC82" i="48"/>
  <c r="AP81" i="48"/>
  <c r="AC81" i="48"/>
  <c r="AP80" i="48"/>
  <c r="AC80" i="48"/>
  <c r="AP79" i="48"/>
  <c r="AC79" i="48"/>
  <c r="AP78" i="48"/>
  <c r="AC78" i="48"/>
  <c r="AP77" i="48"/>
  <c r="AC77" i="48"/>
  <c r="C74" i="48"/>
  <c r="AQ66" i="48"/>
  <c r="AO66" i="48"/>
  <c r="AN66" i="48"/>
  <c r="L9" i="48" s="1"/>
  <c r="AM66" i="48"/>
  <c r="AD66" i="48"/>
  <c r="O6" i="48" s="1"/>
  <c r="AB66" i="48"/>
  <c r="N6" i="48" s="1"/>
  <c r="AA66" i="48"/>
  <c r="L6" i="48" s="1"/>
  <c r="Z66" i="48"/>
  <c r="AP65" i="48"/>
  <c r="AC65" i="48"/>
  <c r="AP64" i="48"/>
  <c r="AC64" i="48"/>
  <c r="AP63" i="48"/>
  <c r="AC63" i="48"/>
  <c r="AP62" i="48"/>
  <c r="AC62" i="48"/>
  <c r="AP61" i="48"/>
  <c r="AC61" i="48"/>
  <c r="AP60" i="48"/>
  <c r="AC60" i="48"/>
  <c r="AP59" i="48"/>
  <c r="AC59" i="48"/>
  <c r="AP58" i="48"/>
  <c r="AC58" i="48"/>
  <c r="AP57" i="48"/>
  <c r="AC57" i="48"/>
  <c r="G48" i="48"/>
  <c r="AP56" i="48"/>
  <c r="AC56" i="48"/>
  <c r="L47" i="48"/>
  <c r="O47" i="48" s="1"/>
  <c r="G47" i="48"/>
  <c r="AP55" i="48"/>
  <c r="AC55" i="48"/>
  <c r="AP54" i="48"/>
  <c r="AC54" i="48"/>
  <c r="AQ53" i="48"/>
  <c r="O10" i="48" s="1"/>
  <c r="AO53" i="48"/>
  <c r="N10" i="48" s="1"/>
  <c r="AN53" i="48"/>
  <c r="L10" i="48" s="1"/>
  <c r="AM53" i="48"/>
  <c r="AD53" i="48"/>
  <c r="AB53" i="48"/>
  <c r="N8" i="48" s="1"/>
  <c r="AA53" i="48"/>
  <c r="Z53" i="48"/>
  <c r="AP52" i="48"/>
  <c r="AC52" i="48"/>
  <c r="AP51" i="48"/>
  <c r="AC51" i="48"/>
  <c r="AP50" i="48"/>
  <c r="AC50" i="48"/>
  <c r="AP49" i="48"/>
  <c r="AC49" i="48"/>
  <c r="AP48" i="48"/>
  <c r="AC48" i="48"/>
  <c r="AP47" i="48"/>
  <c r="AC47" i="48"/>
  <c r="AP46" i="48"/>
  <c r="AC46" i="48"/>
  <c r="AP45" i="48"/>
  <c r="AC45" i="48"/>
  <c r="AP44" i="48"/>
  <c r="AC44" i="48"/>
  <c r="AP43" i="48"/>
  <c r="AC43" i="48"/>
  <c r="AP42" i="48"/>
  <c r="AC42" i="48"/>
  <c r="AP41" i="48"/>
  <c r="AC41" i="48"/>
  <c r="AQ40" i="48"/>
  <c r="O5" i="48" s="1"/>
  <c r="AO40" i="48"/>
  <c r="N5" i="48" s="1"/>
  <c r="AN40" i="48"/>
  <c r="L5" i="48" s="1"/>
  <c r="AM40" i="48"/>
  <c r="AD40" i="48"/>
  <c r="O11" i="48" s="1"/>
  <c r="AB40" i="48"/>
  <c r="AA40" i="48"/>
  <c r="Z40" i="48"/>
  <c r="AP39" i="48"/>
  <c r="AC39" i="48"/>
  <c r="AP38" i="48"/>
  <c r="AC38" i="48"/>
  <c r="AP37" i="48"/>
  <c r="AC37" i="48"/>
  <c r="AP36" i="48"/>
  <c r="AC36" i="48"/>
  <c r="AP35" i="48"/>
  <c r="AC35" i="48"/>
  <c r="AP34" i="48"/>
  <c r="AC34" i="48"/>
  <c r="AP33" i="48"/>
  <c r="AC33" i="48"/>
  <c r="AP32" i="48"/>
  <c r="AC32" i="48"/>
  <c r="AP31" i="48"/>
  <c r="AC31" i="48"/>
  <c r="AP30" i="48"/>
  <c r="AC30" i="48"/>
  <c r="AP29" i="48"/>
  <c r="AC29" i="48"/>
  <c r="AP28" i="48"/>
  <c r="AC28" i="48"/>
  <c r="AQ27" i="48"/>
  <c r="O7" i="48" s="1"/>
  <c r="AO27" i="48"/>
  <c r="AN27" i="48"/>
  <c r="L7" i="48" s="1"/>
  <c r="AM27" i="48"/>
  <c r="AD27" i="48"/>
  <c r="O4" i="48" s="1"/>
  <c r="AB27" i="48"/>
  <c r="N4" i="48" s="1"/>
  <c r="AA27" i="48"/>
  <c r="L4" i="48" s="1"/>
  <c r="Z27" i="48"/>
  <c r="AP26" i="48"/>
  <c r="AC26" i="48"/>
  <c r="AP25" i="48"/>
  <c r="AC25" i="48"/>
  <c r="AP24" i="48"/>
  <c r="AC24" i="48"/>
  <c r="AP23" i="48"/>
  <c r="AC23" i="48"/>
  <c r="AP22" i="48"/>
  <c r="AC22" i="48"/>
  <c r="AP21" i="48"/>
  <c r="AC21" i="48"/>
  <c r="AP20" i="48"/>
  <c r="AC20" i="48"/>
  <c r="AP19" i="48"/>
  <c r="AC19" i="48"/>
  <c r="AP18" i="48"/>
  <c r="AC18" i="48"/>
  <c r="AP17" i="48"/>
  <c r="AC17" i="48"/>
  <c r="AP16" i="48"/>
  <c r="AC16" i="48"/>
  <c r="AP15" i="48"/>
  <c r="AC15" i="48"/>
  <c r="B14" i="48"/>
  <c r="M12" i="48"/>
  <c r="I12" i="48"/>
  <c r="H12" i="48"/>
  <c r="G12" i="48"/>
  <c r="AI11" i="48"/>
  <c r="AI12" i="48" s="1"/>
  <c r="AF11" i="48"/>
  <c r="AF12" i="48" s="1"/>
  <c r="L11" i="48"/>
  <c r="J11" i="48"/>
  <c r="K11" i="48" s="1"/>
  <c r="AL9" i="48"/>
  <c r="AG9" i="48"/>
  <c r="J10" i="48"/>
  <c r="K10" i="48" s="1"/>
  <c r="AL10" i="48"/>
  <c r="AG10" i="48"/>
  <c r="O9" i="48"/>
  <c r="J9" i="48"/>
  <c r="K9" i="48" s="1"/>
  <c r="AL8" i="48"/>
  <c r="AG8" i="48"/>
  <c r="J8" i="48"/>
  <c r="K8" i="48" s="1"/>
  <c r="AL7" i="48"/>
  <c r="AG7" i="48"/>
  <c r="J6" i="48"/>
  <c r="K6" i="48" s="1"/>
  <c r="AL5" i="48"/>
  <c r="AG5" i="48"/>
  <c r="J7" i="48"/>
  <c r="K7" i="48" s="1"/>
  <c r="AL6" i="48"/>
  <c r="AG6" i="48"/>
  <c r="J5" i="48"/>
  <c r="K5" i="48" s="1"/>
  <c r="AL4" i="48"/>
  <c r="AG4" i="48"/>
  <c r="J4" i="48"/>
  <c r="K4" i="48" s="1"/>
  <c r="AL3" i="48"/>
  <c r="AG3" i="48"/>
  <c r="P3" i="48"/>
  <c r="L118" i="47"/>
  <c r="L117" i="47"/>
  <c r="L116" i="47"/>
  <c r="L115" i="47"/>
  <c r="L114" i="47"/>
  <c r="L113" i="47"/>
  <c r="L112" i="47"/>
  <c r="L111" i="47"/>
  <c r="L110" i="47"/>
  <c r="L109" i="47"/>
  <c r="L105" i="47"/>
  <c r="L104" i="47"/>
  <c r="L103" i="47"/>
  <c r="L102" i="47"/>
  <c r="L101" i="47"/>
  <c r="AP68" i="54" l="1"/>
  <c r="AP68" i="53"/>
  <c r="L12" i="52"/>
  <c r="AC67" i="52"/>
  <c r="AP67" i="52"/>
  <c r="AN68" i="52"/>
  <c r="AO68" i="52"/>
  <c r="N12" i="52"/>
  <c r="AC117" i="52"/>
  <c r="AM68" i="52"/>
  <c r="AB117" i="51"/>
  <c r="AC117" i="51" s="1"/>
  <c r="AC101" i="51"/>
  <c r="AQ68" i="51"/>
  <c r="AC115" i="51"/>
  <c r="AN68" i="51"/>
  <c r="AP67" i="51"/>
  <c r="AC67" i="51"/>
  <c r="AO68" i="51"/>
  <c r="AM68" i="51"/>
  <c r="AB116" i="50"/>
  <c r="AA116" i="50"/>
  <c r="AM68" i="50"/>
  <c r="AC114" i="50"/>
  <c r="AQ68" i="50"/>
  <c r="L12" i="50"/>
  <c r="AN68" i="50"/>
  <c r="AC101" i="50"/>
  <c r="AO68" i="50"/>
  <c r="AP67" i="50"/>
  <c r="AC67" i="50"/>
  <c r="AQ67" i="49"/>
  <c r="O6" i="49"/>
  <c r="O12" i="49" s="1"/>
  <c r="AA113" i="49"/>
  <c r="AA115" i="49" s="1"/>
  <c r="AC66" i="49"/>
  <c r="AC116" i="49"/>
  <c r="AP40" i="49"/>
  <c r="AC53" i="49"/>
  <c r="AP66" i="49"/>
  <c r="L9" i="49"/>
  <c r="AB67" i="49"/>
  <c r="AC40" i="49"/>
  <c r="AA67" i="49"/>
  <c r="AO67" i="49"/>
  <c r="AP53" i="49"/>
  <c r="N12" i="49"/>
  <c r="AC99" i="49"/>
  <c r="Z67" i="49"/>
  <c r="Z100" i="49"/>
  <c r="AD100" i="49"/>
  <c r="AD115" i="49" s="1"/>
  <c r="AP97" i="49"/>
  <c r="AP112" i="49"/>
  <c r="AB113" i="49"/>
  <c r="AB115" i="49" s="1"/>
  <c r="AC112" i="49"/>
  <c r="Z113" i="49"/>
  <c r="AL12" i="49"/>
  <c r="AL136" i="49"/>
  <c r="AL11" i="49" s="1"/>
  <c r="AM67" i="49"/>
  <c r="AD67" i="49"/>
  <c r="AG136" i="49"/>
  <c r="AG11" i="49" s="1"/>
  <c r="AP27" i="49"/>
  <c r="L5" i="49"/>
  <c r="AN67" i="49"/>
  <c r="AC27" i="49"/>
  <c r="Z112" i="48"/>
  <c r="AD112" i="48"/>
  <c r="AD114" i="48" s="1"/>
  <c r="AC40" i="48"/>
  <c r="AP111" i="48"/>
  <c r="AA112" i="48"/>
  <c r="AB112" i="48"/>
  <c r="AP53" i="48"/>
  <c r="AP99" i="48"/>
  <c r="AB96" i="48"/>
  <c r="AQ67" i="48"/>
  <c r="AO67" i="48"/>
  <c r="AP27" i="48"/>
  <c r="N9" i="48"/>
  <c r="AC115" i="48"/>
  <c r="AD67" i="48"/>
  <c r="AA96" i="48"/>
  <c r="AC95" i="48"/>
  <c r="AC53" i="48"/>
  <c r="L8" i="48"/>
  <c r="L12" i="48" s="1"/>
  <c r="AB67" i="48"/>
  <c r="AC27" i="48"/>
  <c r="AA67" i="48"/>
  <c r="AL130" i="48"/>
  <c r="AL11" i="48" s="1"/>
  <c r="AG130" i="48"/>
  <c r="AG11" i="48" s="1"/>
  <c r="AC11" i="48"/>
  <c r="AC12" i="48" s="1"/>
  <c r="AL12" i="48" s="1"/>
  <c r="Z67" i="48"/>
  <c r="AC111" i="48"/>
  <c r="Z96" i="48"/>
  <c r="AM67" i="48"/>
  <c r="N7" i="48"/>
  <c r="AP40" i="48"/>
  <c r="AP66" i="48"/>
  <c r="AN67" i="48"/>
  <c r="O8" i="48"/>
  <c r="O12" i="48" s="1"/>
  <c r="N11" i="48"/>
  <c r="AC66" i="48"/>
  <c r="AK130" i="47"/>
  <c r="AJ130" i="47"/>
  <c r="AI130" i="47"/>
  <c r="AF130" i="47"/>
  <c r="AF11" i="47" s="1"/>
  <c r="AF12" i="47" s="1"/>
  <c r="AE130" i="47"/>
  <c r="AD130" i="47"/>
  <c r="AD11" i="47" s="1"/>
  <c r="AD12" i="47" s="1"/>
  <c r="AC130" i="47"/>
  <c r="AL129" i="47"/>
  <c r="AG129" i="47"/>
  <c r="AL128" i="47"/>
  <c r="AG128" i="47"/>
  <c r="AL127" i="47"/>
  <c r="AG127" i="47"/>
  <c r="AL126" i="47"/>
  <c r="AG126" i="47"/>
  <c r="AL125" i="47"/>
  <c r="AG125" i="47"/>
  <c r="AL124" i="47"/>
  <c r="AG124" i="47"/>
  <c r="AL123" i="47"/>
  <c r="AG123" i="47"/>
  <c r="AL122" i="47"/>
  <c r="AG122" i="47"/>
  <c r="AL121" i="47"/>
  <c r="AG121" i="47"/>
  <c r="AL120" i="47"/>
  <c r="AG120" i="47"/>
  <c r="AL119" i="47"/>
  <c r="AG119" i="47"/>
  <c r="AD114" i="47"/>
  <c r="AB114" i="47"/>
  <c r="AA114" i="47"/>
  <c r="Z114" i="47"/>
  <c r="AQ111" i="47"/>
  <c r="AD111" i="47" s="1"/>
  <c r="AO111" i="47"/>
  <c r="AN111" i="47"/>
  <c r="AM111" i="47"/>
  <c r="AP110" i="47"/>
  <c r="AD110" i="47"/>
  <c r="AB110" i="47"/>
  <c r="AA110" i="47"/>
  <c r="Z110" i="47"/>
  <c r="AP109" i="47"/>
  <c r="AC109" i="47"/>
  <c r="AP108" i="47"/>
  <c r="AC108" i="47"/>
  <c r="AP107" i="47"/>
  <c r="AC107" i="47"/>
  <c r="AP106" i="47"/>
  <c r="AC106" i="47"/>
  <c r="AP105" i="47"/>
  <c r="AC105" i="47"/>
  <c r="AP104" i="47"/>
  <c r="AC104" i="47"/>
  <c r="AP103" i="47"/>
  <c r="AC103" i="47"/>
  <c r="AP102" i="47"/>
  <c r="AC102" i="47"/>
  <c r="AQ99" i="47"/>
  <c r="AO99" i="47"/>
  <c r="AN99" i="47"/>
  <c r="AM99" i="47"/>
  <c r="AP98" i="47"/>
  <c r="AP97" i="47"/>
  <c r="AP96" i="47"/>
  <c r="AP95" i="47"/>
  <c r="AD95" i="47"/>
  <c r="AB95" i="47"/>
  <c r="AA95" i="47"/>
  <c r="AA96" i="47" s="1"/>
  <c r="Z95" i="47"/>
  <c r="AP94" i="47"/>
  <c r="AC94" i="47"/>
  <c r="AP93" i="47"/>
  <c r="AC93" i="47"/>
  <c r="AP92" i="47"/>
  <c r="AC92" i="47"/>
  <c r="AP91" i="47"/>
  <c r="AC91" i="47"/>
  <c r="AP90" i="47"/>
  <c r="AC90" i="47"/>
  <c r="AP89" i="47"/>
  <c r="AC89" i="47"/>
  <c r="AP88" i="47"/>
  <c r="AC88" i="47"/>
  <c r="AP87" i="47"/>
  <c r="AC87" i="47"/>
  <c r="AP86" i="47"/>
  <c r="AC86" i="47"/>
  <c r="AP85" i="47"/>
  <c r="AC85" i="47"/>
  <c r="AP84" i="47"/>
  <c r="AC84" i="47"/>
  <c r="AP83" i="47"/>
  <c r="AC83" i="47"/>
  <c r="AP82" i="47"/>
  <c r="AC82" i="47"/>
  <c r="AP81" i="47"/>
  <c r="AC81" i="47"/>
  <c r="AP80" i="47"/>
  <c r="AC80" i="47"/>
  <c r="AP79" i="47"/>
  <c r="AC79" i="47"/>
  <c r="AP78" i="47"/>
  <c r="AC78" i="47"/>
  <c r="AP77" i="47"/>
  <c r="AC77" i="47"/>
  <c r="C74" i="47"/>
  <c r="AQ66" i="47"/>
  <c r="O9" i="47" s="1"/>
  <c r="AO66" i="47"/>
  <c r="N9" i="47" s="1"/>
  <c r="AN66" i="47"/>
  <c r="L9" i="47" s="1"/>
  <c r="AM66" i="47"/>
  <c r="AD66" i="47"/>
  <c r="O7" i="47" s="1"/>
  <c r="AB66" i="47"/>
  <c r="N7" i="47" s="1"/>
  <c r="AA66" i="47"/>
  <c r="Z66" i="47"/>
  <c r="AP65" i="47"/>
  <c r="AC65" i="47"/>
  <c r="AP64" i="47"/>
  <c r="AC64" i="47"/>
  <c r="AP63" i="47"/>
  <c r="AC63" i="47"/>
  <c r="AP62" i="47"/>
  <c r="AC62" i="47"/>
  <c r="AP61" i="47"/>
  <c r="AC61" i="47"/>
  <c r="AP60" i="47"/>
  <c r="AC60" i="47"/>
  <c r="AP59" i="47"/>
  <c r="AC59" i="47"/>
  <c r="AP58" i="47"/>
  <c r="AC58" i="47"/>
  <c r="AP57" i="47"/>
  <c r="AC57" i="47"/>
  <c r="AP56" i="47"/>
  <c r="AC56" i="47"/>
  <c r="AP55" i="47"/>
  <c r="AC55" i="47"/>
  <c r="AP54" i="47"/>
  <c r="AC54" i="47"/>
  <c r="AQ53" i="47"/>
  <c r="O10" i="47" s="1"/>
  <c r="AO53" i="47"/>
  <c r="N10" i="47" s="1"/>
  <c r="AN53" i="47"/>
  <c r="L10" i="47" s="1"/>
  <c r="AM53" i="47"/>
  <c r="AD53" i="47"/>
  <c r="O8" i="47" s="1"/>
  <c r="AB53" i="47"/>
  <c r="N8" i="47" s="1"/>
  <c r="AA53" i="47"/>
  <c r="Z53" i="47"/>
  <c r="AP52" i="47"/>
  <c r="AC52" i="47"/>
  <c r="AP51" i="47"/>
  <c r="AC51" i="47"/>
  <c r="AP50" i="47"/>
  <c r="AC50" i="47"/>
  <c r="AP49" i="47"/>
  <c r="AC49" i="47"/>
  <c r="AP48" i="47"/>
  <c r="AC48" i="47"/>
  <c r="G57" i="47"/>
  <c r="AP47" i="47"/>
  <c r="AC47" i="47"/>
  <c r="L56" i="47"/>
  <c r="O56" i="47" s="1"/>
  <c r="G56" i="47"/>
  <c r="AP46" i="47"/>
  <c r="AC46" i="47"/>
  <c r="AP45" i="47"/>
  <c r="AC45" i="47"/>
  <c r="AP44" i="47"/>
  <c r="AC44" i="47"/>
  <c r="AP43" i="47"/>
  <c r="AC43" i="47"/>
  <c r="AP42" i="47"/>
  <c r="AC42" i="47"/>
  <c r="AP41" i="47"/>
  <c r="AC41" i="47"/>
  <c r="AQ40" i="47"/>
  <c r="O5" i="47" s="1"/>
  <c r="AO40" i="47"/>
  <c r="N5" i="47" s="1"/>
  <c r="AN40" i="47"/>
  <c r="L5" i="47" s="1"/>
  <c r="AM40" i="47"/>
  <c r="AD40" i="47"/>
  <c r="O11" i="47" s="1"/>
  <c r="AB40" i="47"/>
  <c r="N11" i="47" s="1"/>
  <c r="AA40" i="47"/>
  <c r="L11" i="47" s="1"/>
  <c r="Z40" i="47"/>
  <c r="AP39" i="47"/>
  <c r="AC39" i="47"/>
  <c r="AP38" i="47"/>
  <c r="AC38" i="47"/>
  <c r="AP37" i="47"/>
  <c r="AC37" i="47"/>
  <c r="AP36" i="47"/>
  <c r="AC36" i="47"/>
  <c r="AP35" i="47"/>
  <c r="AC35" i="47"/>
  <c r="AP34" i="47"/>
  <c r="AC34" i="47"/>
  <c r="AP33" i="47"/>
  <c r="AC33" i="47"/>
  <c r="AP32" i="47"/>
  <c r="AC32" i="47"/>
  <c r="AP31" i="47"/>
  <c r="AC31" i="47"/>
  <c r="AP30" i="47"/>
  <c r="AC30" i="47"/>
  <c r="AP29" i="47"/>
  <c r="AC29" i="47"/>
  <c r="AP28" i="47"/>
  <c r="AC28" i="47"/>
  <c r="AQ27" i="47"/>
  <c r="O6" i="47" s="1"/>
  <c r="AO27" i="47"/>
  <c r="AN27" i="47"/>
  <c r="L6" i="47" s="1"/>
  <c r="AM27" i="47"/>
  <c r="AD27" i="47"/>
  <c r="AB27" i="47"/>
  <c r="AA27" i="47"/>
  <c r="Z27" i="47"/>
  <c r="AP26" i="47"/>
  <c r="AC26" i="47"/>
  <c r="AP25" i="47"/>
  <c r="AC25" i="47"/>
  <c r="AP24" i="47"/>
  <c r="AC24" i="47"/>
  <c r="AP23" i="47"/>
  <c r="AC23" i="47"/>
  <c r="AP22" i="47"/>
  <c r="AC22" i="47"/>
  <c r="AP21" i="47"/>
  <c r="AC21" i="47"/>
  <c r="AP20" i="47"/>
  <c r="AC20" i="47"/>
  <c r="AP19" i="47"/>
  <c r="AC19" i="47"/>
  <c r="AP18" i="47"/>
  <c r="AC18" i="47"/>
  <c r="AP17" i="47"/>
  <c r="AC17" i="47"/>
  <c r="AP16" i="47"/>
  <c r="AC16" i="47"/>
  <c r="AP15" i="47"/>
  <c r="AC15" i="47"/>
  <c r="AC114" i="47" s="1"/>
  <c r="B14" i="47"/>
  <c r="M12" i="47"/>
  <c r="I12" i="47"/>
  <c r="H12" i="47"/>
  <c r="G12" i="47"/>
  <c r="AK11" i="47"/>
  <c r="AK12" i="47" s="1"/>
  <c r="AJ11" i="47"/>
  <c r="AJ12" i="47" s="1"/>
  <c r="AE11" i="47"/>
  <c r="AE12" i="47" s="1"/>
  <c r="AC11" i="47"/>
  <c r="AC12" i="47" s="1"/>
  <c r="J11" i="47"/>
  <c r="K11" i="47" s="1"/>
  <c r="AL9" i="47"/>
  <c r="AG9" i="47"/>
  <c r="J9" i="47"/>
  <c r="K9" i="47" s="1"/>
  <c r="AL10" i="47"/>
  <c r="AG10" i="47"/>
  <c r="J10" i="47"/>
  <c r="K10" i="47" s="1"/>
  <c r="AL8" i="47"/>
  <c r="AG8" i="47"/>
  <c r="L7" i="47"/>
  <c r="J7" i="47"/>
  <c r="K7" i="47" s="1"/>
  <c r="AL7" i="47"/>
  <c r="AG7" i="47"/>
  <c r="L8" i="47"/>
  <c r="J8" i="47"/>
  <c r="K8" i="47" s="1"/>
  <c r="AL6" i="47"/>
  <c r="AG6" i="47"/>
  <c r="J6" i="47"/>
  <c r="K6" i="47" s="1"/>
  <c r="AL5" i="47"/>
  <c r="AG5" i="47"/>
  <c r="J5" i="47"/>
  <c r="K5" i="47" s="1"/>
  <c r="AL4" i="47"/>
  <c r="AG4" i="47"/>
  <c r="O4" i="47"/>
  <c r="J4" i="47"/>
  <c r="K4" i="47" s="1"/>
  <c r="AL3" i="47"/>
  <c r="AG3" i="47"/>
  <c r="P3" i="47"/>
  <c r="L113" i="46"/>
  <c r="L112" i="46"/>
  <c r="L111" i="46"/>
  <c r="L110" i="46"/>
  <c r="L109" i="46"/>
  <c r="L108" i="46"/>
  <c r="L107" i="46"/>
  <c r="L106" i="46"/>
  <c r="L105" i="46"/>
  <c r="L101" i="46"/>
  <c r="L100" i="46"/>
  <c r="L99" i="46"/>
  <c r="L98" i="46"/>
  <c r="L97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AP68" i="52" l="1"/>
  <c r="AP68" i="51"/>
  <c r="AC116" i="50"/>
  <c r="AP68" i="50"/>
  <c r="L12" i="49"/>
  <c r="AC113" i="49"/>
  <c r="AQ68" i="49"/>
  <c r="AC67" i="49"/>
  <c r="AO68" i="49"/>
  <c r="AN68" i="49"/>
  <c r="AP67" i="49"/>
  <c r="AC100" i="49"/>
  <c r="AM68" i="49"/>
  <c r="Z115" i="49"/>
  <c r="AC115" i="49"/>
  <c r="Z114" i="48"/>
  <c r="AQ68" i="48"/>
  <c r="AB114" i="48"/>
  <c r="AC112" i="48"/>
  <c r="AA114" i="48"/>
  <c r="AB111" i="47"/>
  <c r="AO68" i="48"/>
  <c r="AC96" i="48"/>
  <c r="N12" i="48"/>
  <c r="AP67" i="48"/>
  <c r="AC67" i="48"/>
  <c r="AN68" i="48"/>
  <c r="AM68" i="48"/>
  <c r="AA111" i="47"/>
  <c r="AA113" i="47" s="1"/>
  <c r="AD96" i="47"/>
  <c r="AD113" i="47" s="1"/>
  <c r="AP111" i="47"/>
  <c r="Z111" i="47"/>
  <c r="AL130" i="47"/>
  <c r="AL11" i="47" s="1"/>
  <c r="AC110" i="47"/>
  <c r="AP53" i="47"/>
  <c r="AC95" i="47"/>
  <c r="AB96" i="47"/>
  <c r="AB113" i="47" s="1"/>
  <c r="AP99" i="47"/>
  <c r="AP27" i="47"/>
  <c r="AQ67" i="47"/>
  <c r="AO67" i="47"/>
  <c r="AN67" i="47"/>
  <c r="O12" i="47"/>
  <c r="AC53" i="47"/>
  <c r="AB67" i="47"/>
  <c r="N4" i="47"/>
  <c r="AC27" i="47"/>
  <c r="AC40" i="47"/>
  <c r="AA67" i="47"/>
  <c r="AG130" i="47"/>
  <c r="AG11" i="47" s="1"/>
  <c r="Z96" i="47"/>
  <c r="Z67" i="47"/>
  <c r="AM67" i="47"/>
  <c r="L4" i="47"/>
  <c r="L12" i="47" s="1"/>
  <c r="AI11" i="47"/>
  <c r="AI12" i="47" s="1"/>
  <c r="AL12" i="47" s="1"/>
  <c r="AC66" i="47"/>
  <c r="N6" i="47"/>
  <c r="AP40" i="47"/>
  <c r="AP66" i="47"/>
  <c r="AD67" i="47"/>
  <c r="AP96" i="46"/>
  <c r="AP103" i="46"/>
  <c r="AC103" i="46"/>
  <c r="AK130" i="46"/>
  <c r="AK11" i="46" s="1"/>
  <c r="AJ130" i="46"/>
  <c r="AJ11" i="46" s="1"/>
  <c r="AJ12" i="46" s="1"/>
  <c r="AI130" i="46"/>
  <c r="AI11" i="46" s="1"/>
  <c r="AI12" i="46" s="1"/>
  <c r="AF130" i="46"/>
  <c r="AF11" i="46" s="1"/>
  <c r="AF12" i="46" s="1"/>
  <c r="AE130" i="46"/>
  <c r="AE11" i="46" s="1"/>
  <c r="AE12" i="46" s="1"/>
  <c r="AD130" i="46"/>
  <c r="AC130" i="46"/>
  <c r="AC11" i="46" s="1"/>
  <c r="AC12" i="46" s="1"/>
  <c r="AL129" i="46"/>
  <c r="AG129" i="46"/>
  <c r="AL128" i="46"/>
  <c r="AG128" i="46"/>
  <c r="AL127" i="46"/>
  <c r="AG127" i="46"/>
  <c r="AL126" i="46"/>
  <c r="AG126" i="46"/>
  <c r="AL125" i="46"/>
  <c r="AG125" i="46"/>
  <c r="AL124" i="46"/>
  <c r="AG124" i="46"/>
  <c r="AL123" i="46"/>
  <c r="AG123" i="46"/>
  <c r="AL122" i="46"/>
  <c r="AG122" i="46"/>
  <c r="AL121" i="46"/>
  <c r="AG121" i="46"/>
  <c r="AL120" i="46"/>
  <c r="AG120" i="46"/>
  <c r="AL119" i="46"/>
  <c r="AG119" i="46"/>
  <c r="AD114" i="46"/>
  <c r="AB114" i="46"/>
  <c r="AA114" i="46"/>
  <c r="Z114" i="46"/>
  <c r="AQ111" i="46"/>
  <c r="AO111" i="46"/>
  <c r="AN111" i="46"/>
  <c r="AM111" i="46"/>
  <c r="AP110" i="46"/>
  <c r="AD110" i="46"/>
  <c r="AB110" i="46"/>
  <c r="AA110" i="46"/>
  <c r="Z110" i="46"/>
  <c r="AP109" i="46"/>
  <c r="AC109" i="46"/>
  <c r="AP108" i="46"/>
  <c r="AC108" i="46"/>
  <c r="AP107" i="46"/>
  <c r="AC107" i="46"/>
  <c r="AP106" i="46"/>
  <c r="AC106" i="46"/>
  <c r="AP105" i="46"/>
  <c r="AC105" i="46"/>
  <c r="AP104" i="46"/>
  <c r="AC104" i="46"/>
  <c r="AP102" i="46"/>
  <c r="AC102" i="46"/>
  <c r="AQ99" i="46"/>
  <c r="AO99" i="46"/>
  <c r="AN99" i="46"/>
  <c r="AM99" i="46"/>
  <c r="AP98" i="46"/>
  <c r="AP97" i="46"/>
  <c r="AP95" i="46"/>
  <c r="AD95" i="46"/>
  <c r="AB95" i="46"/>
  <c r="AA95" i="46"/>
  <c r="Z95" i="46"/>
  <c r="AP94" i="46"/>
  <c r="AC94" i="46"/>
  <c r="AP93" i="46"/>
  <c r="AC93" i="46"/>
  <c r="AP92" i="46"/>
  <c r="AC92" i="46"/>
  <c r="AP91" i="46"/>
  <c r="AC91" i="46"/>
  <c r="AP90" i="46"/>
  <c r="AC90" i="46"/>
  <c r="AP89" i="46"/>
  <c r="AC89" i="46"/>
  <c r="AP88" i="46"/>
  <c r="AC88" i="46"/>
  <c r="AP87" i="46"/>
  <c r="AC87" i="46"/>
  <c r="AP86" i="46"/>
  <c r="AC86" i="46"/>
  <c r="AP85" i="46"/>
  <c r="AC85" i="46"/>
  <c r="AP84" i="46"/>
  <c r="AC84" i="46"/>
  <c r="AP83" i="46"/>
  <c r="AC83" i="46"/>
  <c r="AP82" i="46"/>
  <c r="AC82" i="46"/>
  <c r="AP81" i="46"/>
  <c r="AC81" i="46"/>
  <c r="AP80" i="46"/>
  <c r="AC80" i="46"/>
  <c r="AP79" i="46"/>
  <c r="AC79" i="46"/>
  <c r="AP78" i="46"/>
  <c r="AC78" i="46"/>
  <c r="AP77" i="46"/>
  <c r="AC77" i="46"/>
  <c r="C74" i="46"/>
  <c r="AQ66" i="46"/>
  <c r="AO66" i="46"/>
  <c r="AN66" i="46"/>
  <c r="AM66" i="46"/>
  <c r="AD66" i="46"/>
  <c r="O8" i="46" s="1"/>
  <c r="AB66" i="46"/>
  <c r="AA66" i="46"/>
  <c r="L8" i="46" s="1"/>
  <c r="Z66" i="46"/>
  <c r="AP65" i="46"/>
  <c r="AC65" i="46"/>
  <c r="AP64" i="46"/>
  <c r="AC64" i="46"/>
  <c r="AP63" i="46"/>
  <c r="AC63" i="46"/>
  <c r="AP62" i="46"/>
  <c r="AC62" i="46"/>
  <c r="AP61" i="46"/>
  <c r="AC61" i="46"/>
  <c r="AP60" i="46"/>
  <c r="AC60" i="46"/>
  <c r="AP59" i="46"/>
  <c r="AC59" i="46"/>
  <c r="AP58" i="46"/>
  <c r="AC58" i="46"/>
  <c r="AP57" i="46"/>
  <c r="AC57" i="46"/>
  <c r="AP56" i="46"/>
  <c r="AC56" i="46"/>
  <c r="AP55" i="46"/>
  <c r="AC55" i="46"/>
  <c r="AP54" i="46"/>
  <c r="AC54" i="46"/>
  <c r="AQ53" i="46"/>
  <c r="AO53" i="46"/>
  <c r="AN53" i="46"/>
  <c r="L9" i="46" s="1"/>
  <c r="AM53" i="46"/>
  <c r="AD53" i="46"/>
  <c r="O7" i="46" s="1"/>
  <c r="AB53" i="46"/>
  <c r="AA53" i="46"/>
  <c r="L7" i="46" s="1"/>
  <c r="Z53" i="46"/>
  <c r="AP52" i="46"/>
  <c r="AC52" i="46"/>
  <c r="AP51" i="46"/>
  <c r="AC51" i="46"/>
  <c r="AP50" i="46"/>
  <c r="AC50" i="46"/>
  <c r="AP49" i="46"/>
  <c r="AC49" i="46"/>
  <c r="AP48" i="46"/>
  <c r="AC48" i="46"/>
  <c r="AP47" i="46"/>
  <c r="AC47" i="46"/>
  <c r="AP46" i="46"/>
  <c r="AC46" i="46"/>
  <c r="AP45" i="46"/>
  <c r="AC45" i="46"/>
  <c r="G48" i="46"/>
  <c r="AP44" i="46"/>
  <c r="AC44" i="46"/>
  <c r="L47" i="46"/>
  <c r="O47" i="46" s="1"/>
  <c r="G47" i="46"/>
  <c r="AP43" i="46"/>
  <c r="AC43" i="46"/>
  <c r="AP42" i="46"/>
  <c r="AC42" i="46"/>
  <c r="AP41" i="46"/>
  <c r="AC41" i="46"/>
  <c r="AQ40" i="46"/>
  <c r="O5" i="46" s="1"/>
  <c r="AO40" i="46"/>
  <c r="N5" i="46" s="1"/>
  <c r="AN40" i="46"/>
  <c r="L5" i="46" s="1"/>
  <c r="AM40" i="46"/>
  <c r="AD40" i="46"/>
  <c r="O11" i="46" s="1"/>
  <c r="AB40" i="46"/>
  <c r="N11" i="46" s="1"/>
  <c r="AA40" i="46"/>
  <c r="L11" i="46" s="1"/>
  <c r="Z40" i="46"/>
  <c r="AP39" i="46"/>
  <c r="AC39" i="46"/>
  <c r="AP38" i="46"/>
  <c r="AC38" i="46"/>
  <c r="AP37" i="46"/>
  <c r="AC37" i="46"/>
  <c r="AP36" i="46"/>
  <c r="AC36" i="46"/>
  <c r="AP35" i="46"/>
  <c r="AC35" i="46"/>
  <c r="AP34" i="46"/>
  <c r="AC34" i="46"/>
  <c r="AP33" i="46"/>
  <c r="AC33" i="46"/>
  <c r="AP32" i="46"/>
  <c r="AC32" i="46"/>
  <c r="AP31" i="46"/>
  <c r="AC31" i="46"/>
  <c r="AP30" i="46"/>
  <c r="AC30" i="46"/>
  <c r="AP29" i="46"/>
  <c r="AC29" i="46"/>
  <c r="AP28" i="46"/>
  <c r="AC28" i="46"/>
  <c r="AQ27" i="46"/>
  <c r="O6" i="46" s="1"/>
  <c r="AO27" i="46"/>
  <c r="N6" i="46" s="1"/>
  <c r="AN27" i="46"/>
  <c r="L6" i="46" s="1"/>
  <c r="AM27" i="46"/>
  <c r="AD27" i="46"/>
  <c r="O4" i="46" s="1"/>
  <c r="AB27" i="46"/>
  <c r="N4" i="46" s="1"/>
  <c r="AA27" i="46"/>
  <c r="Z27" i="46"/>
  <c r="AP26" i="46"/>
  <c r="AC26" i="46"/>
  <c r="AP25" i="46"/>
  <c r="AC25" i="46"/>
  <c r="AP24" i="46"/>
  <c r="AC24" i="46"/>
  <c r="AP23" i="46"/>
  <c r="AC23" i="46"/>
  <c r="AP22" i="46"/>
  <c r="AC22" i="46"/>
  <c r="AP21" i="46"/>
  <c r="AC21" i="46"/>
  <c r="AP20" i="46"/>
  <c r="AC20" i="46"/>
  <c r="AP19" i="46"/>
  <c r="AC19" i="46"/>
  <c r="AP18" i="46"/>
  <c r="AC18" i="46"/>
  <c r="AP17" i="46"/>
  <c r="AC17" i="46"/>
  <c r="AP16" i="46"/>
  <c r="AC16" i="46"/>
  <c r="AP15" i="46"/>
  <c r="AC15" i="46"/>
  <c r="B14" i="46"/>
  <c r="M12" i="46"/>
  <c r="I12" i="46"/>
  <c r="H12" i="46"/>
  <c r="G12" i="46"/>
  <c r="J11" i="46"/>
  <c r="K11" i="46" s="1"/>
  <c r="AL10" i="46"/>
  <c r="AG10" i="46"/>
  <c r="O9" i="46"/>
  <c r="N9" i="46"/>
  <c r="J9" i="46"/>
  <c r="K9" i="46" s="1"/>
  <c r="AL9" i="46"/>
  <c r="AG9" i="46"/>
  <c r="N10" i="46"/>
  <c r="L10" i="46"/>
  <c r="J10" i="46"/>
  <c r="K10" i="46" s="1"/>
  <c r="AL8" i="46"/>
  <c r="AG8" i="46"/>
  <c r="J8" i="46"/>
  <c r="K8" i="46" s="1"/>
  <c r="AL5" i="46"/>
  <c r="AG5" i="46"/>
  <c r="J7" i="46"/>
  <c r="K7" i="46" s="1"/>
  <c r="AL6" i="46"/>
  <c r="AG6" i="46"/>
  <c r="J6" i="46"/>
  <c r="K6" i="46" s="1"/>
  <c r="AL7" i="46"/>
  <c r="AG7" i="46"/>
  <c r="J4" i="46"/>
  <c r="K4" i="46" s="1"/>
  <c r="AL4" i="46"/>
  <c r="AG4" i="46"/>
  <c r="J5" i="46"/>
  <c r="K5" i="46" s="1"/>
  <c r="AL3" i="46"/>
  <c r="AG3" i="46"/>
  <c r="P3" i="46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112" i="45"/>
  <c r="L108" i="45"/>
  <c r="L111" i="45"/>
  <c r="L109" i="45"/>
  <c r="L110" i="45"/>
  <c r="L107" i="45"/>
  <c r="L106" i="45"/>
  <c r="L105" i="45"/>
  <c r="AP68" i="49" l="1"/>
  <c r="AC114" i="48"/>
  <c r="Z113" i="47"/>
  <c r="AC111" i="47"/>
  <c r="AP68" i="48"/>
  <c r="AC113" i="47"/>
  <c r="AC96" i="47"/>
  <c r="AQ68" i="47"/>
  <c r="AO68" i="47"/>
  <c r="AN68" i="47"/>
  <c r="N12" i="47"/>
  <c r="AC67" i="47"/>
  <c r="AM68" i="47"/>
  <c r="AP67" i="47"/>
  <c r="AD96" i="46"/>
  <c r="AP66" i="46"/>
  <c r="AB96" i="46"/>
  <c r="AC53" i="46"/>
  <c r="AC95" i="46"/>
  <c r="AQ67" i="46"/>
  <c r="AO67" i="46"/>
  <c r="AN67" i="46"/>
  <c r="AC40" i="46"/>
  <c r="AC66" i="46"/>
  <c r="AC114" i="46"/>
  <c r="AC27" i="46"/>
  <c r="N7" i="46"/>
  <c r="AB67" i="46"/>
  <c r="AA67" i="46"/>
  <c r="AP99" i="46"/>
  <c r="AC96" i="46" s="1"/>
  <c r="AK12" i="46"/>
  <c r="Z96" i="46"/>
  <c r="Z111" i="46"/>
  <c r="AB111" i="46"/>
  <c r="AD111" i="46"/>
  <c r="AD113" i="46" s="1"/>
  <c r="AC110" i="46"/>
  <c r="AA111" i="46"/>
  <c r="AP111" i="46"/>
  <c r="AL12" i="46"/>
  <c r="AG130" i="46"/>
  <c r="AG11" i="46" s="1"/>
  <c r="AL130" i="46"/>
  <c r="AL11" i="46" s="1"/>
  <c r="AM67" i="46"/>
  <c r="AA96" i="46"/>
  <c r="Z67" i="46"/>
  <c r="AP53" i="46"/>
  <c r="AD67" i="46"/>
  <c r="N8" i="46"/>
  <c r="O10" i="46"/>
  <c r="O12" i="46" s="1"/>
  <c r="AD11" i="46"/>
  <c r="AD12" i="46" s="1"/>
  <c r="AP27" i="46"/>
  <c r="L4" i="46"/>
  <c r="L12" i="46" s="1"/>
  <c r="AP40" i="46"/>
  <c r="AC77" i="45"/>
  <c r="AP77" i="45"/>
  <c r="AC78" i="45"/>
  <c r="AP78" i="45"/>
  <c r="AC79" i="45"/>
  <c r="AP79" i="45"/>
  <c r="AC80" i="45"/>
  <c r="AP80" i="45"/>
  <c r="AC81" i="45"/>
  <c r="AP81" i="45"/>
  <c r="AC82" i="45"/>
  <c r="AP82" i="45"/>
  <c r="AC83" i="45"/>
  <c r="AP83" i="45"/>
  <c r="AC84" i="45"/>
  <c r="AP84" i="45"/>
  <c r="AC85" i="45"/>
  <c r="AP85" i="45"/>
  <c r="AC86" i="45"/>
  <c r="AP86" i="45"/>
  <c r="AC87" i="45"/>
  <c r="AP87" i="45"/>
  <c r="AC88" i="45"/>
  <c r="AP88" i="45"/>
  <c r="AC89" i="45"/>
  <c r="AP89" i="45"/>
  <c r="AC90" i="45"/>
  <c r="AP90" i="45"/>
  <c r="AC91" i="45"/>
  <c r="AP91" i="45"/>
  <c r="AC92" i="45"/>
  <c r="AP92" i="45"/>
  <c r="AC93" i="45"/>
  <c r="AP93" i="45"/>
  <c r="AK126" i="45"/>
  <c r="AK11" i="45" s="1"/>
  <c r="AK12" i="45" s="1"/>
  <c r="AJ126" i="45"/>
  <c r="AI126" i="45"/>
  <c r="AF126" i="45"/>
  <c r="AF11" i="45" s="1"/>
  <c r="AF12" i="45" s="1"/>
  <c r="AE126" i="45"/>
  <c r="AE11" i="45" s="1"/>
  <c r="AE12" i="45" s="1"/>
  <c r="AD126" i="45"/>
  <c r="AC126" i="45"/>
  <c r="AL125" i="45"/>
  <c r="AG125" i="45"/>
  <c r="AL124" i="45"/>
  <c r="AG124" i="45"/>
  <c r="AL123" i="45"/>
  <c r="AG123" i="45"/>
  <c r="AL122" i="45"/>
  <c r="AG122" i="45"/>
  <c r="AL121" i="45"/>
  <c r="AG121" i="45"/>
  <c r="AL120" i="45"/>
  <c r="AG120" i="45"/>
  <c r="AL119" i="45"/>
  <c r="AG119" i="45"/>
  <c r="AL118" i="45"/>
  <c r="AG118" i="45"/>
  <c r="AL117" i="45"/>
  <c r="AG117" i="45"/>
  <c r="AL116" i="45"/>
  <c r="AG116" i="45"/>
  <c r="AL115" i="45"/>
  <c r="AG115" i="45"/>
  <c r="AD112" i="45"/>
  <c r="AB112" i="45"/>
  <c r="AA112" i="45"/>
  <c r="Z112" i="45"/>
  <c r="AQ109" i="45"/>
  <c r="AO109" i="45"/>
  <c r="AB109" i="45" s="1"/>
  <c r="AN109" i="45"/>
  <c r="AM109" i="45"/>
  <c r="AP108" i="45"/>
  <c r="AD108" i="45"/>
  <c r="AB108" i="45"/>
  <c r="AA108" i="45"/>
  <c r="AA109" i="45" s="1"/>
  <c r="Z108" i="45"/>
  <c r="AP107" i="45"/>
  <c r="AC107" i="45"/>
  <c r="AP106" i="45"/>
  <c r="AC106" i="45"/>
  <c r="AP105" i="45"/>
  <c r="AC105" i="45"/>
  <c r="AP104" i="45"/>
  <c r="AC104" i="45"/>
  <c r="AP103" i="45"/>
  <c r="AC103" i="45"/>
  <c r="AP102" i="45"/>
  <c r="AC102" i="45"/>
  <c r="AP101" i="45"/>
  <c r="AC101" i="45"/>
  <c r="AQ98" i="45"/>
  <c r="AO98" i="45"/>
  <c r="AN98" i="45"/>
  <c r="AM98" i="45"/>
  <c r="AP97" i="45"/>
  <c r="AP96" i="45"/>
  <c r="AP95" i="45"/>
  <c r="AD95" i="45"/>
  <c r="AB95" i="45"/>
  <c r="AA95" i="45"/>
  <c r="Z95" i="45"/>
  <c r="AP94" i="45"/>
  <c r="AC94" i="45"/>
  <c r="C74" i="45"/>
  <c r="AQ66" i="45"/>
  <c r="O9" i="45" s="1"/>
  <c r="AO66" i="45"/>
  <c r="N9" i="45" s="1"/>
  <c r="AN66" i="45"/>
  <c r="L9" i="45" s="1"/>
  <c r="AM66" i="45"/>
  <c r="AD66" i="45"/>
  <c r="AB66" i="45"/>
  <c r="N8" i="45" s="1"/>
  <c r="AA66" i="45"/>
  <c r="Z66" i="45"/>
  <c r="AP65" i="45"/>
  <c r="AC65" i="45"/>
  <c r="AP64" i="45"/>
  <c r="AC64" i="45"/>
  <c r="AP63" i="45"/>
  <c r="AC63" i="45"/>
  <c r="AP62" i="45"/>
  <c r="AC62" i="45"/>
  <c r="AP61" i="45"/>
  <c r="AC61" i="45"/>
  <c r="AP60" i="45"/>
  <c r="AC60" i="45"/>
  <c r="AP59" i="45"/>
  <c r="AC59" i="45"/>
  <c r="AP58" i="45"/>
  <c r="AC58" i="45"/>
  <c r="AP57" i="45"/>
  <c r="AC57" i="45"/>
  <c r="AP56" i="45"/>
  <c r="AC56" i="45"/>
  <c r="AP55" i="45"/>
  <c r="AC55" i="45"/>
  <c r="AP54" i="45"/>
  <c r="AC54" i="45"/>
  <c r="AQ53" i="45"/>
  <c r="O10" i="45" s="1"/>
  <c r="AO53" i="45"/>
  <c r="N10" i="45" s="1"/>
  <c r="AN53" i="45"/>
  <c r="L10" i="45" s="1"/>
  <c r="AM53" i="45"/>
  <c r="AD53" i="45"/>
  <c r="O7" i="45" s="1"/>
  <c r="AB53" i="45"/>
  <c r="N7" i="45" s="1"/>
  <c r="AA53" i="45"/>
  <c r="L7" i="45" s="1"/>
  <c r="Z53" i="45"/>
  <c r="AP52" i="45"/>
  <c r="AC52" i="45"/>
  <c r="AP51" i="45"/>
  <c r="AC51" i="45"/>
  <c r="AP50" i="45"/>
  <c r="AC50" i="45"/>
  <c r="AP49" i="45"/>
  <c r="AC49" i="45"/>
  <c r="G45" i="45"/>
  <c r="AP48" i="45"/>
  <c r="AC48" i="45"/>
  <c r="L44" i="45"/>
  <c r="G44" i="45"/>
  <c r="AP47" i="45"/>
  <c r="AC47" i="45"/>
  <c r="AP46" i="45"/>
  <c r="AC46" i="45"/>
  <c r="AP45" i="45"/>
  <c r="AC45" i="45"/>
  <c r="AP44" i="45"/>
  <c r="AC44" i="45"/>
  <c r="AP43" i="45"/>
  <c r="AC43" i="45"/>
  <c r="AP42" i="45"/>
  <c r="AC42" i="45"/>
  <c r="AP41" i="45"/>
  <c r="AC41" i="45"/>
  <c r="AQ40" i="45"/>
  <c r="O4" i="45" s="1"/>
  <c r="AO40" i="45"/>
  <c r="N4" i="45" s="1"/>
  <c r="AN40" i="45"/>
  <c r="L4" i="45" s="1"/>
  <c r="AM40" i="45"/>
  <c r="AD40" i="45"/>
  <c r="O11" i="45" s="1"/>
  <c r="AB40" i="45"/>
  <c r="AA40" i="45"/>
  <c r="L11" i="45" s="1"/>
  <c r="Z40" i="45"/>
  <c r="AP39" i="45"/>
  <c r="AC39" i="45"/>
  <c r="AP38" i="45"/>
  <c r="AC38" i="45"/>
  <c r="AP37" i="45"/>
  <c r="AC37" i="45"/>
  <c r="AP36" i="45"/>
  <c r="AC36" i="45"/>
  <c r="AP35" i="45"/>
  <c r="AC35" i="45"/>
  <c r="AP34" i="45"/>
  <c r="AC34" i="45"/>
  <c r="AP33" i="45"/>
  <c r="AC33" i="45"/>
  <c r="AP32" i="45"/>
  <c r="AC32" i="45"/>
  <c r="AP31" i="45"/>
  <c r="AC31" i="45"/>
  <c r="AP30" i="45"/>
  <c r="AC30" i="45"/>
  <c r="AP29" i="45"/>
  <c r="AC29" i="45"/>
  <c r="AP28" i="45"/>
  <c r="AC28" i="45"/>
  <c r="AQ27" i="45"/>
  <c r="O6" i="45" s="1"/>
  <c r="AO27" i="45"/>
  <c r="N6" i="45" s="1"/>
  <c r="AN27" i="45"/>
  <c r="L6" i="45" s="1"/>
  <c r="AM27" i="45"/>
  <c r="AD27" i="45"/>
  <c r="AB27" i="45"/>
  <c r="N5" i="45" s="1"/>
  <c r="AA27" i="45"/>
  <c r="Z27" i="45"/>
  <c r="AP26" i="45"/>
  <c r="AC26" i="45"/>
  <c r="AP25" i="45"/>
  <c r="AC25" i="45"/>
  <c r="AP24" i="45"/>
  <c r="AC24" i="45"/>
  <c r="AP23" i="45"/>
  <c r="AC23" i="45"/>
  <c r="AP22" i="45"/>
  <c r="AC22" i="45"/>
  <c r="AP21" i="45"/>
  <c r="AC21" i="45"/>
  <c r="AP20" i="45"/>
  <c r="AC20" i="45"/>
  <c r="AP19" i="45"/>
  <c r="AC19" i="45"/>
  <c r="AP18" i="45"/>
  <c r="AC18" i="45"/>
  <c r="AP17" i="45"/>
  <c r="AC17" i="45"/>
  <c r="AP16" i="45"/>
  <c r="AC16" i="45"/>
  <c r="AP15" i="45"/>
  <c r="AC15" i="45"/>
  <c r="B14" i="45"/>
  <c r="M12" i="45"/>
  <c r="I12" i="45"/>
  <c r="H12" i="45"/>
  <c r="G12" i="45"/>
  <c r="AJ11" i="45"/>
  <c r="AJ12" i="45" s="1"/>
  <c r="AI11" i="45"/>
  <c r="AI12" i="45" s="1"/>
  <c r="J11" i="45"/>
  <c r="K11" i="45" s="1"/>
  <c r="AL10" i="45"/>
  <c r="AG10" i="45"/>
  <c r="J9" i="45"/>
  <c r="K9" i="45" s="1"/>
  <c r="AL9" i="45"/>
  <c r="AG9" i="45"/>
  <c r="J10" i="45"/>
  <c r="K10" i="45" s="1"/>
  <c r="AL7" i="45"/>
  <c r="AG7" i="45"/>
  <c r="O8" i="45"/>
  <c r="J8" i="45"/>
  <c r="K8" i="45" s="1"/>
  <c r="AL8" i="45"/>
  <c r="AG8" i="45"/>
  <c r="J7" i="45"/>
  <c r="K7" i="45" s="1"/>
  <c r="AL6" i="45"/>
  <c r="AG6" i="45"/>
  <c r="J6" i="45"/>
  <c r="K6" i="45" s="1"/>
  <c r="AL5" i="45"/>
  <c r="AG5" i="45"/>
  <c r="O5" i="45"/>
  <c r="J5" i="45"/>
  <c r="K5" i="45" s="1"/>
  <c r="AL4" i="45"/>
  <c r="AG4" i="45"/>
  <c r="J4" i="45"/>
  <c r="K4" i="45" s="1"/>
  <c r="AL3" i="45"/>
  <c r="AG3" i="45"/>
  <c r="P3" i="45"/>
  <c r="L113" i="44"/>
  <c r="L112" i="44"/>
  <c r="L111" i="44"/>
  <c r="L110" i="44"/>
  <c r="L109" i="44"/>
  <c r="L108" i="44"/>
  <c r="L107" i="44"/>
  <c r="L106" i="44"/>
  <c r="L102" i="44"/>
  <c r="L101" i="44"/>
  <c r="L100" i="44"/>
  <c r="L99" i="44"/>
  <c r="L98" i="44"/>
  <c r="L97" i="44"/>
  <c r="L96" i="44"/>
  <c r="L95" i="44"/>
  <c r="L94" i="44"/>
  <c r="L93" i="44"/>
  <c r="L92" i="44"/>
  <c r="L91" i="44"/>
  <c r="L90" i="44"/>
  <c r="L89" i="44"/>
  <c r="L88" i="44"/>
  <c r="L87" i="44"/>
  <c r="L86" i="44"/>
  <c r="L85" i="44"/>
  <c r="L84" i="44"/>
  <c r="L83" i="44"/>
  <c r="L82" i="44"/>
  <c r="L81" i="44"/>
  <c r="L80" i="44"/>
  <c r="L79" i="44"/>
  <c r="AC103" i="44"/>
  <c r="AP79" i="44"/>
  <c r="AK126" i="44"/>
  <c r="AK11" i="44" s="1"/>
  <c r="AK12" i="44" s="1"/>
  <c r="AJ126" i="44"/>
  <c r="AJ11" i="44" s="1"/>
  <c r="AJ12" i="44" s="1"/>
  <c r="AI126" i="44"/>
  <c r="AF126" i="44"/>
  <c r="AE126" i="44"/>
  <c r="AE11" i="44" s="1"/>
  <c r="AE12" i="44" s="1"/>
  <c r="AD126" i="44"/>
  <c r="AD11" i="44" s="1"/>
  <c r="AD12" i="44" s="1"/>
  <c r="AC126" i="44"/>
  <c r="AL125" i="44"/>
  <c r="AG125" i="44"/>
  <c r="AL124" i="44"/>
  <c r="AG124" i="44"/>
  <c r="AL123" i="44"/>
  <c r="AG123" i="44"/>
  <c r="AL122" i="44"/>
  <c r="AG122" i="44"/>
  <c r="AL121" i="44"/>
  <c r="AG121" i="44"/>
  <c r="AL120" i="44"/>
  <c r="AG120" i="44"/>
  <c r="AL119" i="44"/>
  <c r="AG119" i="44"/>
  <c r="AL118" i="44"/>
  <c r="AG118" i="44"/>
  <c r="AL117" i="44"/>
  <c r="AG117" i="44"/>
  <c r="AL116" i="44"/>
  <c r="AG116" i="44"/>
  <c r="AL115" i="44"/>
  <c r="AG115" i="44"/>
  <c r="AD112" i="44"/>
  <c r="AB112" i="44"/>
  <c r="AA112" i="44"/>
  <c r="Z112" i="44"/>
  <c r="AQ109" i="44"/>
  <c r="AO109" i="44"/>
  <c r="AN109" i="44"/>
  <c r="AM109" i="44"/>
  <c r="AP108" i="44"/>
  <c r="AP107" i="44"/>
  <c r="AP106" i="44"/>
  <c r="AD108" i="44"/>
  <c r="AB108" i="44"/>
  <c r="AA108" i="44"/>
  <c r="Z108" i="44"/>
  <c r="AP105" i="44"/>
  <c r="AC107" i="44"/>
  <c r="AP104" i="44"/>
  <c r="AC106" i="44"/>
  <c r="AP103" i="44"/>
  <c r="AC105" i="44"/>
  <c r="AP102" i="44"/>
  <c r="AC104" i="44"/>
  <c r="AP101" i="44"/>
  <c r="AC102" i="44"/>
  <c r="AC101" i="44"/>
  <c r="AQ98" i="44"/>
  <c r="AO98" i="44"/>
  <c r="AN98" i="44"/>
  <c r="AM98" i="44"/>
  <c r="AP97" i="44"/>
  <c r="AP96" i="44"/>
  <c r="AD95" i="44"/>
  <c r="AB95" i="44"/>
  <c r="AB96" i="44" s="1"/>
  <c r="AA95" i="44"/>
  <c r="Z95" i="44"/>
  <c r="AP95" i="44"/>
  <c r="AC94" i="44"/>
  <c r="AP94" i="44"/>
  <c r="AC93" i="44"/>
  <c r="AP93" i="44"/>
  <c r="AC92" i="44"/>
  <c r="AP92" i="44"/>
  <c r="AC91" i="44"/>
  <c r="AP91" i="44"/>
  <c r="AC90" i="44"/>
  <c r="AP90" i="44"/>
  <c r="AC89" i="44"/>
  <c r="AP89" i="44"/>
  <c r="AC88" i="44"/>
  <c r="AP88" i="44"/>
  <c r="AC87" i="44"/>
  <c r="AP87" i="44"/>
  <c r="AC86" i="44"/>
  <c r="AP86" i="44"/>
  <c r="AC85" i="44"/>
  <c r="AP85" i="44"/>
  <c r="AC84" i="44"/>
  <c r="AP84" i="44"/>
  <c r="AC83" i="44"/>
  <c r="AP83" i="44"/>
  <c r="AC82" i="44"/>
  <c r="AP82" i="44"/>
  <c r="AC81" i="44"/>
  <c r="AP81" i="44"/>
  <c r="AC80" i="44"/>
  <c r="AP80" i="44"/>
  <c r="AC79" i="44"/>
  <c r="AP78" i="44"/>
  <c r="AC78" i="44"/>
  <c r="AP77" i="44"/>
  <c r="AC77" i="44"/>
  <c r="C74" i="44"/>
  <c r="AQ66" i="44"/>
  <c r="O10" i="44" s="1"/>
  <c r="AO66" i="44"/>
  <c r="N10" i="44" s="1"/>
  <c r="AN66" i="44"/>
  <c r="AM66" i="44"/>
  <c r="AD66" i="44"/>
  <c r="O8" i="44" s="1"/>
  <c r="AB66" i="44"/>
  <c r="N8" i="44" s="1"/>
  <c r="AA66" i="44"/>
  <c r="L8" i="44" s="1"/>
  <c r="Z66" i="44"/>
  <c r="AP65" i="44"/>
  <c r="AC65" i="44"/>
  <c r="AP64" i="44"/>
  <c r="AC64" i="44"/>
  <c r="AP63" i="44"/>
  <c r="AC63" i="44"/>
  <c r="AP62" i="44"/>
  <c r="AC62" i="44"/>
  <c r="AP61" i="44"/>
  <c r="AC61" i="44"/>
  <c r="AP60" i="44"/>
  <c r="AC60" i="44"/>
  <c r="AP59" i="44"/>
  <c r="AC59" i="44"/>
  <c r="AP58" i="44"/>
  <c r="AC58" i="44"/>
  <c r="AP57" i="44"/>
  <c r="AC57" i="44"/>
  <c r="AP56" i="44"/>
  <c r="AC56" i="44"/>
  <c r="AP55" i="44"/>
  <c r="AC55" i="44"/>
  <c r="AP54" i="44"/>
  <c r="AC54" i="44"/>
  <c r="AQ53" i="44"/>
  <c r="O9" i="44" s="1"/>
  <c r="AO53" i="44"/>
  <c r="N9" i="44" s="1"/>
  <c r="AN53" i="44"/>
  <c r="L9" i="44" s="1"/>
  <c r="AM53" i="44"/>
  <c r="AD53" i="44"/>
  <c r="AB53" i="44"/>
  <c r="AA53" i="44"/>
  <c r="L7" i="44" s="1"/>
  <c r="Z53" i="44"/>
  <c r="AP52" i="44"/>
  <c r="AC52" i="44"/>
  <c r="AP51" i="44"/>
  <c r="AC51" i="44"/>
  <c r="AP50" i="44"/>
  <c r="AC50" i="44"/>
  <c r="AP49" i="44"/>
  <c r="AC49" i="44"/>
  <c r="AP48" i="44"/>
  <c r="AC48" i="44"/>
  <c r="AP47" i="44"/>
  <c r="AC47" i="44"/>
  <c r="AP46" i="44"/>
  <c r="AC46" i="44"/>
  <c r="AP45" i="44"/>
  <c r="AC45" i="44"/>
  <c r="AP44" i="44"/>
  <c r="AC44" i="44"/>
  <c r="G49" i="44"/>
  <c r="AP43" i="44"/>
  <c r="AC43" i="44"/>
  <c r="L48" i="44"/>
  <c r="G48" i="44"/>
  <c r="AP42" i="44"/>
  <c r="AC42" i="44"/>
  <c r="AP41" i="44"/>
  <c r="AC41" i="44"/>
  <c r="AQ40" i="44"/>
  <c r="O4" i="44" s="1"/>
  <c r="AO40" i="44"/>
  <c r="N4" i="44" s="1"/>
  <c r="AN40" i="44"/>
  <c r="AM40" i="44"/>
  <c r="AD40" i="44"/>
  <c r="O11" i="44" s="1"/>
  <c r="AB40" i="44"/>
  <c r="AA40" i="44"/>
  <c r="L11" i="44" s="1"/>
  <c r="Z40" i="44"/>
  <c r="AP39" i="44"/>
  <c r="AC39" i="44"/>
  <c r="AP38" i="44"/>
  <c r="AC38" i="44"/>
  <c r="AP37" i="44"/>
  <c r="AC37" i="44"/>
  <c r="AP36" i="44"/>
  <c r="AC36" i="44"/>
  <c r="AP35" i="44"/>
  <c r="AC35" i="44"/>
  <c r="AP34" i="44"/>
  <c r="AC34" i="44"/>
  <c r="AP33" i="44"/>
  <c r="AC33" i="44"/>
  <c r="AP32" i="44"/>
  <c r="AC32" i="44"/>
  <c r="AP31" i="44"/>
  <c r="AC31" i="44"/>
  <c r="AP30" i="44"/>
  <c r="AC30" i="44"/>
  <c r="AP29" i="44"/>
  <c r="AC29" i="44"/>
  <c r="AP28" i="44"/>
  <c r="AC28" i="44"/>
  <c r="AQ27" i="44"/>
  <c r="O6" i="44" s="1"/>
  <c r="AO27" i="44"/>
  <c r="AN27" i="44"/>
  <c r="L6" i="44" s="1"/>
  <c r="AM27" i="44"/>
  <c r="AD27" i="44"/>
  <c r="O5" i="44" s="1"/>
  <c r="AB27" i="44"/>
  <c r="N5" i="44" s="1"/>
  <c r="AA27" i="44"/>
  <c r="L5" i="44" s="1"/>
  <c r="Z27" i="44"/>
  <c r="AP26" i="44"/>
  <c r="AC26" i="44"/>
  <c r="AP25" i="44"/>
  <c r="AC25" i="44"/>
  <c r="AP24" i="44"/>
  <c r="AC24" i="44"/>
  <c r="AP23" i="44"/>
  <c r="AC23" i="44"/>
  <c r="AP22" i="44"/>
  <c r="AC22" i="44"/>
  <c r="AP21" i="44"/>
  <c r="AC21" i="44"/>
  <c r="AP20" i="44"/>
  <c r="AC20" i="44"/>
  <c r="AP19" i="44"/>
  <c r="AC19" i="44"/>
  <c r="AP18" i="44"/>
  <c r="AC18" i="44"/>
  <c r="AP17" i="44"/>
  <c r="AC17" i="44"/>
  <c r="AP16" i="44"/>
  <c r="AC16" i="44"/>
  <c r="AP15" i="44"/>
  <c r="AC15" i="44"/>
  <c r="B14" i="44"/>
  <c r="M12" i="44"/>
  <c r="I12" i="44"/>
  <c r="H12" i="44"/>
  <c r="G12" i="44"/>
  <c r="AF11" i="44"/>
  <c r="AF12" i="44" s="1"/>
  <c r="AC11" i="44"/>
  <c r="AC12" i="44" s="1"/>
  <c r="J11" i="44"/>
  <c r="K11" i="44" s="1"/>
  <c r="AL9" i="44"/>
  <c r="AG9" i="44"/>
  <c r="J10" i="44"/>
  <c r="K10" i="44" s="1"/>
  <c r="AL10" i="44"/>
  <c r="AG10" i="44"/>
  <c r="J8" i="44"/>
  <c r="K8" i="44" s="1"/>
  <c r="AL8" i="44"/>
  <c r="AG8" i="44"/>
  <c r="J9" i="44"/>
  <c r="K9" i="44" s="1"/>
  <c r="AL6" i="44"/>
  <c r="AG6" i="44"/>
  <c r="N7" i="44"/>
  <c r="J7" i="44"/>
  <c r="K7" i="44" s="1"/>
  <c r="AL5" i="44"/>
  <c r="AG5" i="44"/>
  <c r="J6" i="44"/>
  <c r="K6" i="44" s="1"/>
  <c r="AL7" i="44"/>
  <c r="AG7" i="44"/>
  <c r="J5" i="44"/>
  <c r="K5" i="44" s="1"/>
  <c r="AL4" i="44"/>
  <c r="AG4" i="44"/>
  <c r="J4" i="44"/>
  <c r="K4" i="44" s="1"/>
  <c r="AL3" i="44"/>
  <c r="AG3" i="44"/>
  <c r="P3" i="44"/>
  <c r="AD106" i="43"/>
  <c r="AC106" i="43"/>
  <c r="AB106" i="43"/>
  <c r="AA106" i="43"/>
  <c r="Z106" i="43"/>
  <c r="L109" i="43"/>
  <c r="L108" i="43"/>
  <c r="L107" i="43"/>
  <c r="L106" i="43"/>
  <c r="L105" i="43"/>
  <c r="L104" i="43"/>
  <c r="L103" i="43"/>
  <c r="L102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AP26" i="43"/>
  <c r="AP25" i="43"/>
  <c r="AP24" i="43"/>
  <c r="AP23" i="43"/>
  <c r="AP22" i="43"/>
  <c r="AP21" i="43"/>
  <c r="AP20" i="43"/>
  <c r="AP19" i="43"/>
  <c r="AP18" i="43"/>
  <c r="AP17" i="43"/>
  <c r="AK126" i="43"/>
  <c r="AK11" i="43" s="1"/>
  <c r="AK12" i="43" s="1"/>
  <c r="AJ126" i="43"/>
  <c r="AJ11" i="43" s="1"/>
  <c r="AJ12" i="43" s="1"/>
  <c r="AI126" i="43"/>
  <c r="AI11" i="43" s="1"/>
  <c r="AI12" i="43" s="1"/>
  <c r="AF126" i="43"/>
  <c r="AF11" i="43" s="1"/>
  <c r="AF12" i="43" s="1"/>
  <c r="AE126" i="43"/>
  <c r="AD126" i="43"/>
  <c r="AC126" i="43"/>
  <c r="AC11" i="43" s="1"/>
  <c r="AC12" i="43" s="1"/>
  <c r="AL125" i="43"/>
  <c r="AG125" i="43"/>
  <c r="AQ109" i="43"/>
  <c r="AO109" i="43"/>
  <c r="AN109" i="43"/>
  <c r="AM109" i="43"/>
  <c r="AP108" i="43"/>
  <c r="AP88" i="43"/>
  <c r="AL124" i="43"/>
  <c r="AG124" i="43"/>
  <c r="AL123" i="43"/>
  <c r="AG123" i="43"/>
  <c r="AL122" i="43"/>
  <c r="AG122" i="43"/>
  <c r="AL121" i="43"/>
  <c r="AG121" i="43"/>
  <c r="AL120" i="43"/>
  <c r="AG120" i="43"/>
  <c r="AL119" i="43"/>
  <c r="AG119" i="43"/>
  <c r="AL118" i="43"/>
  <c r="AG118" i="43"/>
  <c r="AL117" i="43"/>
  <c r="AG117" i="43"/>
  <c r="AL116" i="43"/>
  <c r="AG116" i="43"/>
  <c r="AL115" i="43"/>
  <c r="AG115" i="43"/>
  <c r="AD110" i="43"/>
  <c r="AB110" i="43"/>
  <c r="AA110" i="43"/>
  <c r="Z110" i="43"/>
  <c r="AP107" i="43"/>
  <c r="AP106" i="43"/>
  <c r="AP105" i="43"/>
  <c r="AP104" i="43"/>
  <c r="AC104" i="43"/>
  <c r="AP103" i="43"/>
  <c r="AC103" i="43"/>
  <c r="AP102" i="43"/>
  <c r="AC102" i="43"/>
  <c r="AP101" i="43"/>
  <c r="AC101" i="43"/>
  <c r="AC105" i="43"/>
  <c r="AC100" i="43"/>
  <c r="AQ97" i="43"/>
  <c r="AO97" i="43"/>
  <c r="AN97" i="43"/>
  <c r="AM97" i="43"/>
  <c r="AP96" i="43"/>
  <c r="AD95" i="43"/>
  <c r="AB95" i="43"/>
  <c r="AA95" i="43"/>
  <c r="Z95" i="43"/>
  <c r="AP95" i="43"/>
  <c r="AC94" i="43"/>
  <c r="AP94" i="43"/>
  <c r="AC93" i="43"/>
  <c r="AP93" i="43"/>
  <c r="AC92" i="43"/>
  <c r="AP92" i="43"/>
  <c r="AC91" i="43"/>
  <c r="AP91" i="43"/>
  <c r="AC90" i="43"/>
  <c r="AP90" i="43"/>
  <c r="AC89" i="43"/>
  <c r="AP89" i="43"/>
  <c r="AC88" i="43"/>
  <c r="AP87" i="43"/>
  <c r="AC87" i="43"/>
  <c r="AP86" i="43"/>
  <c r="AC86" i="43"/>
  <c r="AP85" i="43"/>
  <c r="AC85" i="43"/>
  <c r="AP84" i="43"/>
  <c r="AC84" i="43"/>
  <c r="AP83" i="43"/>
  <c r="AC83" i="43"/>
  <c r="AP82" i="43"/>
  <c r="AC82" i="43"/>
  <c r="AP81" i="43"/>
  <c r="AC81" i="43"/>
  <c r="AP80" i="43"/>
  <c r="AC80" i="43"/>
  <c r="AP79" i="43"/>
  <c r="AC79" i="43"/>
  <c r="AP78" i="43"/>
  <c r="AC78" i="43"/>
  <c r="AP77" i="43"/>
  <c r="AC77" i="43"/>
  <c r="C74" i="43"/>
  <c r="AQ66" i="43"/>
  <c r="O10" i="43" s="1"/>
  <c r="AO66" i="43"/>
  <c r="AN66" i="43"/>
  <c r="L10" i="43" s="1"/>
  <c r="AM66" i="43"/>
  <c r="AD66" i="43"/>
  <c r="AB66" i="43"/>
  <c r="N9" i="43" s="1"/>
  <c r="AA66" i="43"/>
  <c r="L9" i="43" s="1"/>
  <c r="Z66" i="43"/>
  <c r="AP65" i="43"/>
  <c r="AC65" i="43"/>
  <c r="AP64" i="43"/>
  <c r="AC64" i="43"/>
  <c r="AP63" i="43"/>
  <c r="AC63" i="43"/>
  <c r="AP62" i="43"/>
  <c r="AC62" i="43"/>
  <c r="AP61" i="43"/>
  <c r="AC61" i="43"/>
  <c r="AP60" i="43"/>
  <c r="AC60" i="43"/>
  <c r="AP59" i="43"/>
  <c r="AC59" i="43"/>
  <c r="AP58" i="43"/>
  <c r="AC58" i="43"/>
  <c r="AP57" i="43"/>
  <c r="AC57" i="43"/>
  <c r="AP56" i="43"/>
  <c r="AC56" i="43"/>
  <c r="AP55" i="43"/>
  <c r="AC55" i="43"/>
  <c r="AP54" i="43"/>
  <c r="AC54" i="43"/>
  <c r="AQ53" i="43"/>
  <c r="O8" i="43" s="1"/>
  <c r="AO53" i="43"/>
  <c r="AN53" i="43"/>
  <c r="AM53" i="43"/>
  <c r="AD53" i="43"/>
  <c r="O7" i="43" s="1"/>
  <c r="AB53" i="43"/>
  <c r="N7" i="43" s="1"/>
  <c r="AA53" i="43"/>
  <c r="L7" i="43" s="1"/>
  <c r="Z53" i="43"/>
  <c r="AP52" i="43"/>
  <c r="AC52" i="43"/>
  <c r="AP51" i="43"/>
  <c r="AC51" i="43"/>
  <c r="AP50" i="43"/>
  <c r="AC50" i="43"/>
  <c r="AP49" i="43"/>
  <c r="AC49" i="43"/>
  <c r="G44" i="43"/>
  <c r="AP48" i="43"/>
  <c r="AC48" i="43"/>
  <c r="L43" i="43"/>
  <c r="G43" i="43"/>
  <c r="AP47" i="43"/>
  <c r="AC47" i="43"/>
  <c r="AP46" i="43"/>
  <c r="AC46" i="43"/>
  <c r="AP45" i="43"/>
  <c r="AC45" i="43"/>
  <c r="AP44" i="43"/>
  <c r="AC44" i="43"/>
  <c r="AP43" i="43"/>
  <c r="AC43" i="43"/>
  <c r="AP42" i="43"/>
  <c r="AC42" i="43"/>
  <c r="AP41" i="43"/>
  <c r="AC41" i="43"/>
  <c r="AQ40" i="43"/>
  <c r="O4" i="43" s="1"/>
  <c r="AO40" i="43"/>
  <c r="N4" i="43" s="1"/>
  <c r="AN40" i="43"/>
  <c r="AM40" i="43"/>
  <c r="AD40" i="43"/>
  <c r="O11" i="43" s="1"/>
  <c r="AB40" i="43"/>
  <c r="N11" i="43" s="1"/>
  <c r="AA40" i="43"/>
  <c r="Z40" i="43"/>
  <c r="AP39" i="43"/>
  <c r="AC39" i="43"/>
  <c r="AP38" i="43"/>
  <c r="AC38" i="43"/>
  <c r="AP37" i="43"/>
  <c r="AC37" i="43"/>
  <c r="AP36" i="43"/>
  <c r="AC36" i="43"/>
  <c r="AP35" i="43"/>
  <c r="AC35" i="43"/>
  <c r="AP34" i="43"/>
  <c r="AC34" i="43"/>
  <c r="AP33" i="43"/>
  <c r="AC33" i="43"/>
  <c r="AP32" i="43"/>
  <c r="AC32" i="43"/>
  <c r="AP31" i="43"/>
  <c r="AC31" i="43"/>
  <c r="AP30" i="43"/>
  <c r="AC30" i="43"/>
  <c r="AP29" i="43"/>
  <c r="AC29" i="43"/>
  <c r="AP28" i="43"/>
  <c r="AC28" i="43"/>
  <c r="AQ27" i="43"/>
  <c r="O6" i="43" s="1"/>
  <c r="AO27" i="43"/>
  <c r="N6" i="43" s="1"/>
  <c r="AN27" i="43"/>
  <c r="L6" i="43" s="1"/>
  <c r="AM27" i="43"/>
  <c r="AD27" i="43"/>
  <c r="O5" i="43" s="1"/>
  <c r="AB27" i="43"/>
  <c r="AC27" i="43" s="1"/>
  <c r="AA27" i="43"/>
  <c r="L5" i="43" s="1"/>
  <c r="Z27" i="43"/>
  <c r="AC26" i="43"/>
  <c r="AC25" i="43"/>
  <c r="AC24" i="43"/>
  <c r="AC23" i="43"/>
  <c r="AC22" i="43"/>
  <c r="AC21" i="43"/>
  <c r="AC20" i="43"/>
  <c r="AC19" i="43"/>
  <c r="AC18" i="43"/>
  <c r="AC17" i="43"/>
  <c r="AP16" i="43"/>
  <c r="AC16" i="43"/>
  <c r="AP15" i="43"/>
  <c r="AC15" i="43"/>
  <c r="B14" i="43"/>
  <c r="M12" i="43"/>
  <c r="I12" i="43"/>
  <c r="H12" i="43"/>
  <c r="G12" i="43"/>
  <c r="AE11" i="43"/>
  <c r="AE12" i="43" s="1"/>
  <c r="J11" i="43"/>
  <c r="K11" i="43" s="1"/>
  <c r="AL10" i="43"/>
  <c r="AG10" i="43"/>
  <c r="J9" i="43"/>
  <c r="K9" i="43" s="1"/>
  <c r="AL9" i="43"/>
  <c r="AG9" i="43"/>
  <c r="J8" i="43"/>
  <c r="K8" i="43" s="1"/>
  <c r="AL6" i="43"/>
  <c r="AG6" i="43"/>
  <c r="J10" i="43"/>
  <c r="K10" i="43" s="1"/>
  <c r="AL7" i="43"/>
  <c r="AG7" i="43"/>
  <c r="J7" i="43"/>
  <c r="K7" i="43" s="1"/>
  <c r="AL8" i="43"/>
  <c r="AG8" i="43"/>
  <c r="J6" i="43"/>
  <c r="K6" i="43" s="1"/>
  <c r="AL5" i="43"/>
  <c r="AG5" i="43"/>
  <c r="J5" i="43"/>
  <c r="K5" i="43" s="1"/>
  <c r="AL4" i="43"/>
  <c r="AG4" i="43"/>
  <c r="L4" i="43"/>
  <c r="J4" i="43"/>
  <c r="K4" i="43" s="1"/>
  <c r="AL3" i="43"/>
  <c r="AG3" i="43"/>
  <c r="P3" i="43"/>
  <c r="L111" i="42"/>
  <c r="L110" i="42"/>
  <c r="L109" i="42"/>
  <c r="L108" i="42"/>
  <c r="L107" i="42"/>
  <c r="L106" i="42"/>
  <c r="L105" i="42"/>
  <c r="L104" i="42"/>
  <c r="L100" i="42"/>
  <c r="L99" i="42"/>
  <c r="L98" i="42"/>
  <c r="L97" i="42"/>
  <c r="L96" i="42"/>
  <c r="L95" i="42"/>
  <c r="L94" i="42"/>
  <c r="L93" i="42"/>
  <c r="L92" i="42"/>
  <c r="L91" i="42"/>
  <c r="L90" i="42"/>
  <c r="L89" i="42"/>
  <c r="L88" i="42"/>
  <c r="L87" i="42"/>
  <c r="L86" i="42"/>
  <c r="L85" i="42"/>
  <c r="L84" i="42"/>
  <c r="L83" i="42"/>
  <c r="L82" i="42"/>
  <c r="L81" i="42"/>
  <c r="L80" i="42"/>
  <c r="L79" i="42"/>
  <c r="AD95" i="42"/>
  <c r="AB95" i="42"/>
  <c r="AA95" i="42"/>
  <c r="Z95" i="42"/>
  <c r="AP101" i="42"/>
  <c r="AC102" i="42"/>
  <c r="AP81" i="42"/>
  <c r="AP105" i="42"/>
  <c r="AP106" i="42"/>
  <c r="AC94" i="42"/>
  <c r="AP91" i="42"/>
  <c r="AP94" i="42"/>
  <c r="AP92" i="42"/>
  <c r="AP77" i="42"/>
  <c r="AP87" i="42"/>
  <c r="AK125" i="42"/>
  <c r="AK11" i="42" s="1"/>
  <c r="AK12" i="42" s="1"/>
  <c r="AJ125" i="42"/>
  <c r="AJ11" i="42" s="1"/>
  <c r="AJ12" i="42" s="1"/>
  <c r="AI125" i="42"/>
  <c r="AI11" i="42" s="1"/>
  <c r="AI12" i="42" s="1"/>
  <c r="AF125" i="42"/>
  <c r="AF11" i="42" s="1"/>
  <c r="AF12" i="42" s="1"/>
  <c r="AE125" i="42"/>
  <c r="AE11" i="42" s="1"/>
  <c r="AE12" i="42" s="1"/>
  <c r="AD125" i="42"/>
  <c r="AD11" i="42" s="1"/>
  <c r="AD12" i="42" s="1"/>
  <c r="AC125" i="42"/>
  <c r="AC11" i="42" s="1"/>
  <c r="AC12" i="42" s="1"/>
  <c r="AL124" i="42"/>
  <c r="AG124" i="42"/>
  <c r="AL123" i="42"/>
  <c r="AG123" i="42"/>
  <c r="AL122" i="42"/>
  <c r="AG122" i="42"/>
  <c r="AL121" i="42"/>
  <c r="AG121" i="42"/>
  <c r="AL120" i="42"/>
  <c r="AG120" i="42"/>
  <c r="AL119" i="42"/>
  <c r="AG119" i="42"/>
  <c r="AL118" i="42"/>
  <c r="AG118" i="42"/>
  <c r="AL117" i="42"/>
  <c r="AG117" i="42"/>
  <c r="AL116" i="42"/>
  <c r="AG116" i="42"/>
  <c r="AL115" i="42"/>
  <c r="AG115" i="42"/>
  <c r="AD109" i="42"/>
  <c r="AB109" i="42"/>
  <c r="AA109" i="42"/>
  <c r="Z109" i="42"/>
  <c r="AQ108" i="42"/>
  <c r="AO108" i="42"/>
  <c r="AN108" i="42"/>
  <c r="AM108" i="42"/>
  <c r="AP107" i="42"/>
  <c r="AD105" i="42"/>
  <c r="AB105" i="42"/>
  <c r="AA105" i="42"/>
  <c r="Z105" i="42"/>
  <c r="AP104" i="42"/>
  <c r="AC104" i="42"/>
  <c r="AP103" i="42"/>
  <c r="AC103" i="42"/>
  <c r="AP102" i="42"/>
  <c r="AC101" i="42"/>
  <c r="AP100" i="42"/>
  <c r="AC100" i="42"/>
  <c r="AQ96" i="42"/>
  <c r="AO96" i="42"/>
  <c r="AN96" i="42"/>
  <c r="AM96" i="42"/>
  <c r="AP95" i="42"/>
  <c r="AC91" i="42"/>
  <c r="AP93" i="42"/>
  <c r="AC90" i="42"/>
  <c r="AP90" i="42"/>
  <c r="AC89" i="42"/>
  <c r="AP89" i="42"/>
  <c r="AC88" i="42"/>
  <c r="AP88" i="42"/>
  <c r="AC87" i="42"/>
  <c r="AP86" i="42"/>
  <c r="AC86" i="42"/>
  <c r="AP85" i="42"/>
  <c r="AC85" i="42"/>
  <c r="AP84" i="42"/>
  <c r="AC84" i="42"/>
  <c r="AP83" i="42"/>
  <c r="AC83" i="42"/>
  <c r="AP82" i="42"/>
  <c r="AC82" i="42"/>
  <c r="AP80" i="42"/>
  <c r="AC81" i="42"/>
  <c r="AP79" i="42"/>
  <c r="AC80" i="42"/>
  <c r="AP78" i="42"/>
  <c r="AC79" i="42"/>
  <c r="AC93" i="42"/>
  <c r="AC78" i="42"/>
  <c r="AC92" i="42"/>
  <c r="AC77" i="42"/>
  <c r="C74" i="42"/>
  <c r="AQ66" i="42"/>
  <c r="O8" i="42" s="1"/>
  <c r="AO66" i="42"/>
  <c r="N8" i="42" s="1"/>
  <c r="AN66" i="42"/>
  <c r="L8" i="42" s="1"/>
  <c r="AM66" i="42"/>
  <c r="AD66" i="42"/>
  <c r="AB66" i="42"/>
  <c r="N10" i="42" s="1"/>
  <c r="AA66" i="42"/>
  <c r="L10" i="42" s="1"/>
  <c r="Z66" i="42"/>
  <c r="AP65" i="42"/>
  <c r="AC65" i="42"/>
  <c r="AP64" i="42"/>
  <c r="AC64" i="42"/>
  <c r="AP63" i="42"/>
  <c r="AC63" i="42"/>
  <c r="AP62" i="42"/>
  <c r="AC62" i="42"/>
  <c r="AP61" i="42"/>
  <c r="AC61" i="42"/>
  <c r="AP60" i="42"/>
  <c r="AC60" i="42"/>
  <c r="AP59" i="42"/>
  <c r="AC59" i="42"/>
  <c r="AP58" i="42"/>
  <c r="AC58" i="42"/>
  <c r="AP57" i="42"/>
  <c r="AC57" i="42"/>
  <c r="AP56" i="42"/>
  <c r="AC56" i="42"/>
  <c r="AP55" i="42"/>
  <c r="AC55" i="42"/>
  <c r="AP54" i="42"/>
  <c r="AC54" i="42"/>
  <c r="AQ53" i="42"/>
  <c r="AO53" i="42"/>
  <c r="N9" i="42" s="1"/>
  <c r="AN53" i="42"/>
  <c r="AM53" i="42"/>
  <c r="AD53" i="42"/>
  <c r="O7" i="42" s="1"/>
  <c r="AB53" i="42"/>
  <c r="AA53" i="42"/>
  <c r="Z53" i="42"/>
  <c r="AP52" i="42"/>
  <c r="AC52" i="42"/>
  <c r="AP51" i="42"/>
  <c r="AC51" i="42"/>
  <c r="AP50" i="42"/>
  <c r="AC50" i="42"/>
  <c r="AP49" i="42"/>
  <c r="AC49" i="42"/>
  <c r="AP48" i="42"/>
  <c r="AC48" i="42"/>
  <c r="AP47" i="42"/>
  <c r="AC47" i="42"/>
  <c r="AP46" i="42"/>
  <c r="AC46" i="42"/>
  <c r="AP45" i="42"/>
  <c r="AC45" i="42"/>
  <c r="AP44" i="42"/>
  <c r="AC44" i="42"/>
  <c r="AP43" i="42"/>
  <c r="AC43" i="42"/>
  <c r="G49" i="42"/>
  <c r="AP42" i="42"/>
  <c r="AC42" i="42"/>
  <c r="L48" i="42"/>
  <c r="G48" i="42"/>
  <c r="AP41" i="42"/>
  <c r="AC41" i="42"/>
  <c r="AQ40" i="42"/>
  <c r="O4" i="42" s="1"/>
  <c r="AO40" i="42"/>
  <c r="N4" i="42" s="1"/>
  <c r="AN40" i="42"/>
  <c r="L4" i="42" s="1"/>
  <c r="AM40" i="42"/>
  <c r="AD40" i="42"/>
  <c r="O11" i="42" s="1"/>
  <c r="AB40" i="42"/>
  <c r="AA40" i="42"/>
  <c r="L11" i="42" s="1"/>
  <c r="Z40" i="42"/>
  <c r="AP39" i="42"/>
  <c r="AC39" i="42"/>
  <c r="AP38" i="42"/>
  <c r="AC38" i="42"/>
  <c r="AP37" i="42"/>
  <c r="AC37" i="42"/>
  <c r="AP36" i="42"/>
  <c r="AC36" i="42"/>
  <c r="AP35" i="42"/>
  <c r="AC35" i="42"/>
  <c r="AP34" i="42"/>
  <c r="AC34" i="42"/>
  <c r="AP33" i="42"/>
  <c r="AC33" i="42"/>
  <c r="AP32" i="42"/>
  <c r="AC32" i="42"/>
  <c r="AP31" i="42"/>
  <c r="AC31" i="42"/>
  <c r="AP30" i="42"/>
  <c r="AC30" i="42"/>
  <c r="AP29" i="42"/>
  <c r="AC29" i="42"/>
  <c r="AP28" i="42"/>
  <c r="AC28" i="42"/>
  <c r="AQ27" i="42"/>
  <c r="AO27" i="42"/>
  <c r="AN27" i="42"/>
  <c r="L6" i="42" s="1"/>
  <c r="AM27" i="42"/>
  <c r="AD27" i="42"/>
  <c r="O5" i="42" s="1"/>
  <c r="AB27" i="42"/>
  <c r="AA27" i="42"/>
  <c r="L5" i="42" s="1"/>
  <c r="Z27" i="42"/>
  <c r="AP26" i="42"/>
  <c r="AC26" i="42"/>
  <c r="AP25" i="42"/>
  <c r="AC25" i="42"/>
  <c r="AP24" i="42"/>
  <c r="AC24" i="42"/>
  <c r="AP23" i="42"/>
  <c r="AC23" i="42"/>
  <c r="AP22" i="42"/>
  <c r="AC22" i="42"/>
  <c r="AP21" i="42"/>
  <c r="AC21" i="42"/>
  <c r="AP20" i="42"/>
  <c r="AC20" i="42"/>
  <c r="AP19" i="42"/>
  <c r="AC19" i="42"/>
  <c r="AP18" i="42"/>
  <c r="AC18" i="42"/>
  <c r="AP17" i="42"/>
  <c r="AC17" i="42"/>
  <c r="AP16" i="42"/>
  <c r="AC16" i="42"/>
  <c r="AP15" i="42"/>
  <c r="AC15" i="42"/>
  <c r="B14" i="42"/>
  <c r="M12" i="42"/>
  <c r="I12" i="42"/>
  <c r="H12" i="42"/>
  <c r="G12" i="42"/>
  <c r="J11" i="42"/>
  <c r="K11" i="42" s="1"/>
  <c r="AL10" i="42"/>
  <c r="AG10" i="42"/>
  <c r="J10" i="42"/>
  <c r="K10" i="42" s="1"/>
  <c r="AL8" i="42"/>
  <c r="AG8" i="42"/>
  <c r="J9" i="42"/>
  <c r="K9" i="42" s="1"/>
  <c r="AL9" i="42"/>
  <c r="AG9" i="42"/>
  <c r="J8" i="42"/>
  <c r="K8" i="42" s="1"/>
  <c r="AL7" i="42"/>
  <c r="AG7" i="42"/>
  <c r="N7" i="42"/>
  <c r="J7" i="42"/>
  <c r="K7" i="42" s="1"/>
  <c r="AL6" i="42"/>
  <c r="AG6" i="42"/>
  <c r="O6" i="42"/>
  <c r="J6" i="42"/>
  <c r="K6" i="42" s="1"/>
  <c r="AL5" i="42"/>
  <c r="AG5" i="42"/>
  <c r="J5" i="42"/>
  <c r="K5" i="42" s="1"/>
  <c r="AL4" i="42"/>
  <c r="AG4" i="42"/>
  <c r="J4" i="42"/>
  <c r="K4" i="42" s="1"/>
  <c r="AL3" i="42"/>
  <c r="AG3" i="42"/>
  <c r="P3" i="42"/>
  <c r="L112" i="41"/>
  <c r="L111" i="41"/>
  <c r="L110" i="41"/>
  <c r="L109" i="41"/>
  <c r="L108" i="41"/>
  <c r="L107" i="41"/>
  <c r="L106" i="41"/>
  <c r="L105" i="41"/>
  <c r="L101" i="41"/>
  <c r="L100" i="41"/>
  <c r="L99" i="41"/>
  <c r="L98" i="41"/>
  <c r="L97" i="41"/>
  <c r="L96" i="41"/>
  <c r="L95" i="41"/>
  <c r="L94" i="41"/>
  <c r="L93" i="41"/>
  <c r="L92" i="41"/>
  <c r="L91" i="41"/>
  <c r="L90" i="41"/>
  <c r="L89" i="41"/>
  <c r="L88" i="41"/>
  <c r="L87" i="41"/>
  <c r="L86" i="41"/>
  <c r="L85" i="41"/>
  <c r="L84" i="41"/>
  <c r="L83" i="41"/>
  <c r="L82" i="41"/>
  <c r="L81" i="41"/>
  <c r="L80" i="41"/>
  <c r="L79" i="41"/>
  <c r="AP68" i="47" l="1"/>
  <c r="AC111" i="46"/>
  <c r="AQ68" i="46"/>
  <c r="AB113" i="46"/>
  <c r="AO68" i="46"/>
  <c r="AN68" i="46"/>
  <c r="AP67" i="46"/>
  <c r="AC67" i="46"/>
  <c r="N12" i="46"/>
  <c r="Z113" i="46"/>
  <c r="AA113" i="46"/>
  <c r="AM68" i="46"/>
  <c r="Z109" i="45"/>
  <c r="AP53" i="45"/>
  <c r="AB96" i="45"/>
  <c r="AB111" i="45" s="1"/>
  <c r="AC108" i="45"/>
  <c r="AP109" i="45"/>
  <c r="AD67" i="45"/>
  <c r="AQ68" i="45" s="1"/>
  <c r="AL126" i="45"/>
  <c r="AL11" i="45" s="1"/>
  <c r="AD109" i="45"/>
  <c r="AP98" i="45"/>
  <c r="AC53" i="45"/>
  <c r="AC40" i="45"/>
  <c r="AA67" i="45"/>
  <c r="AA96" i="45"/>
  <c r="Z96" i="45"/>
  <c r="Z111" i="45" s="1"/>
  <c r="AD96" i="45"/>
  <c r="AD111" i="45" s="1"/>
  <c r="AC95" i="45"/>
  <c r="AC96" i="45" s="1"/>
  <c r="AQ67" i="45"/>
  <c r="AC112" i="45"/>
  <c r="AO67" i="45"/>
  <c r="AC27" i="45"/>
  <c r="AB67" i="45"/>
  <c r="L8" i="45"/>
  <c r="AG126" i="45"/>
  <c r="AG11" i="45" s="1"/>
  <c r="AC11" i="45"/>
  <c r="AC12" i="45" s="1"/>
  <c r="AL12" i="45" s="1"/>
  <c r="AM67" i="45"/>
  <c r="Z67" i="45"/>
  <c r="O12" i="45"/>
  <c r="AA111" i="45"/>
  <c r="AD11" i="45"/>
  <c r="AD12" i="45" s="1"/>
  <c r="AP27" i="45"/>
  <c r="AP66" i="45"/>
  <c r="AN67" i="45"/>
  <c r="L5" i="45"/>
  <c r="AP40" i="45"/>
  <c r="AC66" i="45"/>
  <c r="N11" i="45"/>
  <c r="N12" i="45" s="1"/>
  <c r="AC53" i="44"/>
  <c r="AP27" i="44"/>
  <c r="AD96" i="44"/>
  <c r="Z109" i="44"/>
  <c r="AD109" i="44"/>
  <c r="AL126" i="44"/>
  <c r="AL11" i="44" s="1"/>
  <c r="AP109" i="44"/>
  <c r="AB109" i="44"/>
  <c r="AB111" i="44" s="1"/>
  <c r="AA109" i="44"/>
  <c r="AD67" i="44"/>
  <c r="AC27" i="44"/>
  <c r="AC95" i="44"/>
  <c r="AQ67" i="44"/>
  <c r="AC112" i="44"/>
  <c r="AA67" i="44"/>
  <c r="AC40" i="44"/>
  <c r="AP40" i="44"/>
  <c r="L4" i="44"/>
  <c r="AN67" i="44"/>
  <c r="AC108" i="44"/>
  <c r="AM67" i="44"/>
  <c r="Z67" i="44"/>
  <c r="AA96" i="44"/>
  <c r="AA111" i="44" s="1"/>
  <c r="AP98" i="44"/>
  <c r="AC96" i="44" s="1"/>
  <c r="Z96" i="44"/>
  <c r="N6" i="44"/>
  <c r="O7" i="44"/>
  <c r="O12" i="44" s="1"/>
  <c r="AO67" i="44"/>
  <c r="AC66" i="44"/>
  <c r="AI11" i="44"/>
  <c r="AI12" i="44" s="1"/>
  <c r="AL12" i="44" s="1"/>
  <c r="L10" i="44"/>
  <c r="N11" i="44"/>
  <c r="AB67" i="44"/>
  <c r="AG126" i="44"/>
  <c r="AG11" i="44" s="1"/>
  <c r="AP53" i="44"/>
  <c r="AP66" i="44"/>
  <c r="AC40" i="43"/>
  <c r="N5" i="43"/>
  <c r="AG126" i="43"/>
  <c r="AG11" i="43" s="1"/>
  <c r="AD11" i="43"/>
  <c r="AD12" i="43" s="1"/>
  <c r="AB107" i="43"/>
  <c r="AA107" i="43"/>
  <c r="AC95" i="43"/>
  <c r="AP109" i="43"/>
  <c r="Z107" i="43"/>
  <c r="AD67" i="43"/>
  <c r="AD96" i="43"/>
  <c r="AP40" i="43"/>
  <c r="AB96" i="43"/>
  <c r="AA96" i="43"/>
  <c r="AA109" i="43" s="1"/>
  <c r="AQ67" i="43"/>
  <c r="AP53" i="43"/>
  <c r="AC110" i="43"/>
  <c r="AO67" i="43"/>
  <c r="AN67" i="43"/>
  <c r="N10" i="43"/>
  <c r="AC66" i="43"/>
  <c r="AA67" i="43"/>
  <c r="AB67" i="43"/>
  <c r="AC53" i="43"/>
  <c r="AL12" i="43"/>
  <c r="AL126" i="43"/>
  <c r="AL11" i="43" s="1"/>
  <c r="AD107" i="43"/>
  <c r="AP97" i="43"/>
  <c r="Z96" i="43"/>
  <c r="AM67" i="43"/>
  <c r="Z67" i="43"/>
  <c r="L8" i="43"/>
  <c r="N8" i="43"/>
  <c r="N12" i="43" s="1"/>
  <c r="O9" i="43"/>
  <c r="O12" i="43" s="1"/>
  <c r="AP27" i="43"/>
  <c r="AP66" i="43"/>
  <c r="L11" i="43"/>
  <c r="AA96" i="42"/>
  <c r="AC95" i="42"/>
  <c r="AQ67" i="42"/>
  <c r="AB96" i="42"/>
  <c r="AC53" i="42"/>
  <c r="AP40" i="42"/>
  <c r="L7" i="42"/>
  <c r="O9" i="42"/>
  <c r="AO67" i="42"/>
  <c r="AP53" i="42"/>
  <c r="AD67" i="42"/>
  <c r="AQ68" i="42" s="1"/>
  <c r="AC27" i="42"/>
  <c r="N6" i="42"/>
  <c r="AP27" i="42"/>
  <c r="AN67" i="42"/>
  <c r="AC109" i="42"/>
  <c r="AC66" i="42"/>
  <c r="AB67" i="42"/>
  <c r="AA67" i="42"/>
  <c r="AM67" i="42"/>
  <c r="Z96" i="42"/>
  <c r="AC105" i="42"/>
  <c r="Z106" i="42"/>
  <c r="AB106" i="42"/>
  <c r="AB108" i="42" s="1"/>
  <c r="AA106" i="42"/>
  <c r="AA108" i="42" s="1"/>
  <c r="AD106" i="42"/>
  <c r="AP108" i="42"/>
  <c r="AD96" i="42"/>
  <c r="AP96" i="42"/>
  <c r="AL125" i="42"/>
  <c r="AL11" i="42" s="1"/>
  <c r="AG125" i="42"/>
  <c r="AG11" i="42" s="1"/>
  <c r="Z67" i="42"/>
  <c r="AL12" i="42"/>
  <c r="L9" i="42"/>
  <c r="N11" i="42"/>
  <c r="AC40" i="42"/>
  <c r="O10" i="42"/>
  <c r="AP66" i="42"/>
  <c r="N5" i="42"/>
  <c r="AP83" i="41"/>
  <c r="AC84" i="41"/>
  <c r="AP82" i="41"/>
  <c r="AP86" i="41"/>
  <c r="AC80" i="41"/>
  <c r="AP78" i="41"/>
  <c r="AP97" i="41"/>
  <c r="AL110" i="41"/>
  <c r="AG110" i="41"/>
  <c r="AK117" i="41"/>
  <c r="AK11" i="41" s="1"/>
  <c r="AK12" i="41" s="1"/>
  <c r="AJ117" i="41"/>
  <c r="AI117" i="41"/>
  <c r="AI11" i="41" s="1"/>
  <c r="AI12" i="41" s="1"/>
  <c r="AF117" i="41"/>
  <c r="AF11" i="41" s="1"/>
  <c r="AF12" i="41" s="1"/>
  <c r="AE117" i="41"/>
  <c r="AE11" i="41" s="1"/>
  <c r="AE12" i="41" s="1"/>
  <c r="AD117" i="41"/>
  <c r="AC117" i="41"/>
  <c r="AC11" i="41" s="1"/>
  <c r="AC12" i="41" s="1"/>
  <c r="AL116" i="41"/>
  <c r="AG116" i="41"/>
  <c r="AL115" i="41"/>
  <c r="AG115" i="41"/>
  <c r="AL114" i="41"/>
  <c r="AG114" i="41"/>
  <c r="AL113" i="41"/>
  <c r="AG113" i="41"/>
  <c r="AL112" i="41"/>
  <c r="AG112" i="41"/>
  <c r="AL111" i="41"/>
  <c r="AG111" i="41"/>
  <c r="AL109" i="41"/>
  <c r="AG109" i="41"/>
  <c r="AL108" i="41"/>
  <c r="AG108" i="41"/>
  <c r="AL107" i="41"/>
  <c r="AG107" i="41"/>
  <c r="AD104" i="41"/>
  <c r="AB104" i="41"/>
  <c r="AA104" i="41"/>
  <c r="Z104" i="41"/>
  <c r="AQ101" i="41"/>
  <c r="AO101" i="41"/>
  <c r="AN101" i="41"/>
  <c r="AM101" i="41"/>
  <c r="AD100" i="41"/>
  <c r="AB100" i="41"/>
  <c r="AA100" i="41"/>
  <c r="Z100" i="41"/>
  <c r="AP100" i="41"/>
  <c r="AC99" i="41"/>
  <c r="AP99" i="41"/>
  <c r="AC98" i="41"/>
  <c r="AP98" i="41"/>
  <c r="AC97" i="41"/>
  <c r="AP96" i="41"/>
  <c r="AC96" i="41"/>
  <c r="AD92" i="41"/>
  <c r="AB92" i="41"/>
  <c r="AA92" i="41"/>
  <c r="Z92" i="41"/>
  <c r="AC91" i="41"/>
  <c r="AQ92" i="41"/>
  <c r="AO92" i="41"/>
  <c r="AN92" i="41"/>
  <c r="AM92" i="41"/>
  <c r="AC90" i="41"/>
  <c r="AP91" i="41"/>
  <c r="AC89" i="41"/>
  <c r="AP90" i="41"/>
  <c r="AC88" i="41"/>
  <c r="AP89" i="41"/>
  <c r="AC87" i="41"/>
  <c r="AP88" i="41"/>
  <c r="AC86" i="41"/>
  <c r="AP87" i="41"/>
  <c r="AC85" i="41"/>
  <c r="AP85" i="41"/>
  <c r="AC83" i="41"/>
  <c r="AP84" i="41"/>
  <c r="AC82" i="41"/>
  <c r="AP81" i="41"/>
  <c r="AC81" i="41"/>
  <c r="AP80" i="41"/>
  <c r="AC79" i="41"/>
  <c r="AP79" i="41"/>
  <c r="AC78" i="41"/>
  <c r="AP77" i="41"/>
  <c r="AC77" i="41"/>
  <c r="C74" i="41"/>
  <c r="AQ66" i="41"/>
  <c r="O8" i="41" s="1"/>
  <c r="AO66" i="41"/>
  <c r="N8" i="41" s="1"/>
  <c r="AN66" i="41"/>
  <c r="AM66" i="41"/>
  <c r="AD66" i="41"/>
  <c r="AB66" i="41"/>
  <c r="AA66" i="41"/>
  <c r="Z66" i="41"/>
  <c r="AP65" i="41"/>
  <c r="AC65" i="41"/>
  <c r="AP64" i="41"/>
  <c r="AC64" i="41"/>
  <c r="AP63" i="41"/>
  <c r="AC63" i="41"/>
  <c r="AP62" i="41"/>
  <c r="AC62" i="41"/>
  <c r="AP61" i="41"/>
  <c r="AC61" i="41"/>
  <c r="AP60" i="41"/>
  <c r="AC60" i="41"/>
  <c r="AP59" i="41"/>
  <c r="AC59" i="41"/>
  <c r="AP58" i="41"/>
  <c r="AC58" i="41"/>
  <c r="AP57" i="41"/>
  <c r="AC57" i="41"/>
  <c r="AP56" i="41"/>
  <c r="AC56" i="41"/>
  <c r="AP55" i="41"/>
  <c r="AC55" i="41"/>
  <c r="AP54" i="41"/>
  <c r="AC54" i="41"/>
  <c r="AQ53" i="41"/>
  <c r="AO53" i="41"/>
  <c r="AN53" i="41"/>
  <c r="L9" i="41" s="1"/>
  <c r="AM53" i="41"/>
  <c r="AD53" i="41"/>
  <c r="O7" i="41" s="1"/>
  <c r="AB53" i="41"/>
  <c r="AA53" i="41"/>
  <c r="L7" i="41" s="1"/>
  <c r="Z53" i="41"/>
  <c r="AP52" i="41"/>
  <c r="AC52" i="41"/>
  <c r="AP51" i="41"/>
  <c r="AC51" i="41"/>
  <c r="AP50" i="41"/>
  <c r="AC50" i="41"/>
  <c r="AP49" i="41"/>
  <c r="AC49" i="41"/>
  <c r="AP48" i="41"/>
  <c r="AC48" i="41"/>
  <c r="AP47" i="41"/>
  <c r="AC47" i="41"/>
  <c r="G43" i="41"/>
  <c r="AP46" i="41"/>
  <c r="AC46" i="41"/>
  <c r="L42" i="41"/>
  <c r="G42" i="41"/>
  <c r="AP45" i="41"/>
  <c r="AC45" i="41"/>
  <c r="AP44" i="41"/>
  <c r="AC44" i="41"/>
  <c r="AP43" i="41"/>
  <c r="AC43" i="41"/>
  <c r="AP42" i="41"/>
  <c r="AC42" i="41"/>
  <c r="AP41" i="41"/>
  <c r="AC41" i="41"/>
  <c r="AQ40" i="41"/>
  <c r="O4" i="41" s="1"/>
  <c r="AO40" i="41"/>
  <c r="N4" i="41" s="1"/>
  <c r="AN40" i="41"/>
  <c r="L4" i="41" s="1"/>
  <c r="AM40" i="41"/>
  <c r="AD40" i="41"/>
  <c r="O11" i="41" s="1"/>
  <c r="AB40" i="41"/>
  <c r="N11" i="41" s="1"/>
  <c r="AA40" i="41"/>
  <c r="Z40" i="41"/>
  <c r="AP39" i="41"/>
  <c r="AC39" i="41"/>
  <c r="AP38" i="41"/>
  <c r="AC38" i="41"/>
  <c r="AP37" i="41"/>
  <c r="AC37" i="41"/>
  <c r="AP36" i="41"/>
  <c r="AC36" i="41"/>
  <c r="AP35" i="41"/>
  <c r="AC35" i="41"/>
  <c r="AP34" i="41"/>
  <c r="AC34" i="41"/>
  <c r="AP33" i="41"/>
  <c r="AC33" i="41"/>
  <c r="AP32" i="41"/>
  <c r="AC32" i="41"/>
  <c r="AP31" i="41"/>
  <c r="AC31" i="41"/>
  <c r="AP30" i="41"/>
  <c r="AC30" i="41"/>
  <c r="AP29" i="41"/>
  <c r="AC29" i="41"/>
  <c r="AP28" i="41"/>
  <c r="AC28" i="41"/>
  <c r="AQ27" i="41"/>
  <c r="O6" i="41" s="1"/>
  <c r="AO27" i="41"/>
  <c r="N6" i="41" s="1"/>
  <c r="AN27" i="41"/>
  <c r="L6" i="41" s="1"/>
  <c r="AM27" i="41"/>
  <c r="AD27" i="41"/>
  <c r="O5" i="41" s="1"/>
  <c r="AB27" i="41"/>
  <c r="N5" i="41" s="1"/>
  <c r="AA27" i="41"/>
  <c r="L5" i="41" s="1"/>
  <c r="Z27" i="41"/>
  <c r="AP26" i="41"/>
  <c r="AC26" i="41"/>
  <c r="AP25" i="41"/>
  <c r="AC25" i="41"/>
  <c r="AP24" i="41"/>
  <c r="AC24" i="41"/>
  <c r="AP23" i="41"/>
  <c r="AC23" i="41"/>
  <c r="AP22" i="41"/>
  <c r="AC22" i="41"/>
  <c r="AP21" i="41"/>
  <c r="AC21" i="41"/>
  <c r="AP20" i="41"/>
  <c r="AC20" i="41"/>
  <c r="AP19" i="41"/>
  <c r="AC19" i="41"/>
  <c r="AP18" i="41"/>
  <c r="AC18" i="41"/>
  <c r="AP17" i="41"/>
  <c r="AC17" i="41"/>
  <c r="AP16" i="41"/>
  <c r="AC16" i="41"/>
  <c r="AP15" i="41"/>
  <c r="AC15" i="41"/>
  <c r="B14" i="41"/>
  <c r="M12" i="41"/>
  <c r="I12" i="41"/>
  <c r="H12" i="41"/>
  <c r="G12" i="41"/>
  <c r="AJ11" i="41"/>
  <c r="AJ12" i="41" s="1"/>
  <c r="L11" i="41"/>
  <c r="J11" i="41"/>
  <c r="K11" i="41" s="1"/>
  <c r="AL9" i="41"/>
  <c r="AG9" i="41"/>
  <c r="J10" i="41"/>
  <c r="K10" i="41" s="1"/>
  <c r="AL8" i="41"/>
  <c r="AG8" i="41"/>
  <c r="L8" i="41"/>
  <c r="J8" i="41"/>
  <c r="K8" i="41" s="1"/>
  <c r="AL10" i="41"/>
  <c r="AG10" i="41"/>
  <c r="J9" i="41"/>
  <c r="K9" i="41" s="1"/>
  <c r="AL6" i="41"/>
  <c r="AG6" i="41"/>
  <c r="N7" i="41"/>
  <c r="J7" i="41"/>
  <c r="K7" i="41" s="1"/>
  <c r="AL7" i="41"/>
  <c r="AG7" i="41"/>
  <c r="J5" i="41"/>
  <c r="K5" i="41" s="1"/>
  <c r="AL5" i="41"/>
  <c r="AG5" i="41"/>
  <c r="J6" i="41"/>
  <c r="K6" i="41" s="1"/>
  <c r="AL4" i="41"/>
  <c r="AG4" i="41"/>
  <c r="J4" i="41"/>
  <c r="K4" i="41" s="1"/>
  <c r="AL3" i="41"/>
  <c r="AG3" i="41"/>
  <c r="P3" i="41"/>
  <c r="Z102" i="40"/>
  <c r="AD103" i="40"/>
  <c r="AC103" i="40"/>
  <c r="AB103" i="40"/>
  <c r="AA103" i="40"/>
  <c r="Z103" i="40"/>
  <c r="AB100" i="40"/>
  <c r="AB102" i="40" s="1"/>
  <c r="Z100" i="40"/>
  <c r="AQ99" i="40"/>
  <c r="AP99" i="40"/>
  <c r="AO99" i="40"/>
  <c r="AN99" i="40"/>
  <c r="AM99" i="40"/>
  <c r="AD99" i="40"/>
  <c r="AD100" i="40" s="1"/>
  <c r="AD102" i="40" s="1"/>
  <c r="AC99" i="40"/>
  <c r="AC100" i="40" s="1"/>
  <c r="AB99" i="40"/>
  <c r="AA99" i="40"/>
  <c r="AA100" i="40" s="1"/>
  <c r="AA102" i="40" s="1"/>
  <c r="Z99" i="40"/>
  <c r="L109" i="40"/>
  <c r="L108" i="40"/>
  <c r="L107" i="40"/>
  <c r="L106" i="40"/>
  <c r="L105" i="40"/>
  <c r="L104" i="40"/>
  <c r="L103" i="40"/>
  <c r="L102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AP85" i="40"/>
  <c r="AK116" i="40"/>
  <c r="AJ116" i="40"/>
  <c r="AJ11" i="40" s="1"/>
  <c r="AJ12" i="40" s="1"/>
  <c r="AI116" i="40"/>
  <c r="AI11" i="40" s="1"/>
  <c r="AI12" i="40" s="1"/>
  <c r="AF116" i="40"/>
  <c r="AF11" i="40" s="1"/>
  <c r="AF12" i="40" s="1"/>
  <c r="AE116" i="40"/>
  <c r="AE11" i="40" s="1"/>
  <c r="AE12" i="40" s="1"/>
  <c r="AD116" i="40"/>
  <c r="AC116" i="40"/>
  <c r="AG116" i="40" s="1"/>
  <c r="AG11" i="40" s="1"/>
  <c r="AL115" i="40"/>
  <c r="AG115" i="40"/>
  <c r="AL114" i="40"/>
  <c r="AG114" i="40"/>
  <c r="AL113" i="40"/>
  <c r="AG113" i="40"/>
  <c r="AL112" i="40"/>
  <c r="AG112" i="40"/>
  <c r="AL111" i="40"/>
  <c r="AG111" i="40"/>
  <c r="AL110" i="40"/>
  <c r="AG110" i="40"/>
  <c r="AL109" i="40"/>
  <c r="AG109" i="40"/>
  <c r="AL108" i="40"/>
  <c r="AG108" i="40"/>
  <c r="AL107" i="40"/>
  <c r="AG107" i="40"/>
  <c r="AP98" i="40"/>
  <c r="AC98" i="40"/>
  <c r="AP97" i="40"/>
  <c r="AC97" i="40"/>
  <c r="AP96" i="40"/>
  <c r="AC96" i="40"/>
  <c r="AP95" i="40"/>
  <c r="AC95" i="40"/>
  <c r="AD91" i="40"/>
  <c r="AB91" i="40"/>
  <c r="AA91" i="40"/>
  <c r="Z91" i="40"/>
  <c r="AC90" i="40"/>
  <c r="AC89" i="40"/>
  <c r="AC88" i="40"/>
  <c r="AQ88" i="40"/>
  <c r="AO88" i="40"/>
  <c r="AN88" i="40"/>
  <c r="AM88" i="40"/>
  <c r="AC87" i="40"/>
  <c r="AP87" i="40"/>
  <c r="AC86" i="40"/>
  <c r="AP86" i="40"/>
  <c r="AC85" i="40"/>
  <c r="AP84" i="40"/>
  <c r="AC84" i="40"/>
  <c r="AP83" i="40"/>
  <c r="AC83" i="40"/>
  <c r="AP82" i="40"/>
  <c r="AC82" i="40"/>
  <c r="AP81" i="40"/>
  <c r="AC81" i="40"/>
  <c r="AP80" i="40"/>
  <c r="AC80" i="40"/>
  <c r="AP79" i="40"/>
  <c r="AC79" i="40"/>
  <c r="AP78" i="40"/>
  <c r="AC78" i="40"/>
  <c r="AP77" i="40"/>
  <c r="AC77" i="40"/>
  <c r="C74" i="40"/>
  <c r="AQ66" i="40"/>
  <c r="O9" i="40" s="1"/>
  <c r="AO66" i="40"/>
  <c r="N9" i="40" s="1"/>
  <c r="AN66" i="40"/>
  <c r="L9" i="40" s="1"/>
  <c r="AM66" i="40"/>
  <c r="AD66" i="40"/>
  <c r="O10" i="40" s="1"/>
  <c r="AB66" i="40"/>
  <c r="N10" i="40" s="1"/>
  <c r="AA66" i="40"/>
  <c r="Z66" i="40"/>
  <c r="AP65" i="40"/>
  <c r="AC65" i="40"/>
  <c r="AP64" i="40"/>
  <c r="AC64" i="40"/>
  <c r="AP63" i="40"/>
  <c r="AC63" i="40"/>
  <c r="AP62" i="40"/>
  <c r="AC62" i="40"/>
  <c r="AP61" i="40"/>
  <c r="AC61" i="40"/>
  <c r="AP60" i="40"/>
  <c r="AC60" i="40"/>
  <c r="AP59" i="40"/>
  <c r="AC59" i="40"/>
  <c r="AP58" i="40"/>
  <c r="AC58" i="40"/>
  <c r="AP57" i="40"/>
  <c r="AC57" i="40"/>
  <c r="AP56" i="40"/>
  <c r="AC56" i="40"/>
  <c r="AP55" i="40"/>
  <c r="AC55" i="40"/>
  <c r="AP54" i="40"/>
  <c r="AC54" i="40"/>
  <c r="AQ53" i="40"/>
  <c r="O8" i="40" s="1"/>
  <c r="AO53" i="40"/>
  <c r="N8" i="40" s="1"/>
  <c r="AN53" i="40"/>
  <c r="L8" i="40" s="1"/>
  <c r="AM53" i="40"/>
  <c r="AD53" i="40"/>
  <c r="AB53" i="40"/>
  <c r="AA53" i="40"/>
  <c r="L7" i="40" s="1"/>
  <c r="Z53" i="40"/>
  <c r="AP52" i="40"/>
  <c r="AC52" i="40"/>
  <c r="AP51" i="40"/>
  <c r="AC51" i="40"/>
  <c r="AP50" i="40"/>
  <c r="AC50" i="40"/>
  <c r="AP49" i="40"/>
  <c r="AC49" i="40"/>
  <c r="AP48" i="40"/>
  <c r="AC48" i="40"/>
  <c r="AP47" i="40"/>
  <c r="AC47" i="40"/>
  <c r="G47" i="40"/>
  <c r="AP46" i="40"/>
  <c r="AC46" i="40"/>
  <c r="L46" i="40"/>
  <c r="G46" i="40"/>
  <c r="AP45" i="40"/>
  <c r="AC45" i="40"/>
  <c r="AP44" i="40"/>
  <c r="AC44" i="40"/>
  <c r="AP43" i="40"/>
  <c r="AC43" i="40"/>
  <c r="AP42" i="40"/>
  <c r="AC42" i="40"/>
  <c r="AP41" i="40"/>
  <c r="AC41" i="40"/>
  <c r="AQ40" i="40"/>
  <c r="AO40" i="40"/>
  <c r="N4" i="40" s="1"/>
  <c r="AN40" i="40"/>
  <c r="L4" i="40" s="1"/>
  <c r="AM40" i="40"/>
  <c r="AD40" i="40"/>
  <c r="O11" i="40" s="1"/>
  <c r="AB40" i="40"/>
  <c r="AA40" i="40"/>
  <c r="L11" i="40" s="1"/>
  <c r="Z40" i="40"/>
  <c r="AP39" i="40"/>
  <c r="AC39" i="40"/>
  <c r="AP38" i="40"/>
  <c r="AC38" i="40"/>
  <c r="AP37" i="40"/>
  <c r="AC37" i="40"/>
  <c r="AP36" i="40"/>
  <c r="AC36" i="40"/>
  <c r="AP35" i="40"/>
  <c r="AC35" i="40"/>
  <c r="AP34" i="40"/>
  <c r="AC34" i="40"/>
  <c r="AP33" i="40"/>
  <c r="AC33" i="40"/>
  <c r="AP32" i="40"/>
  <c r="AC32" i="40"/>
  <c r="AP31" i="40"/>
  <c r="AC31" i="40"/>
  <c r="AP30" i="40"/>
  <c r="AC30" i="40"/>
  <c r="AP29" i="40"/>
  <c r="AC29" i="40"/>
  <c r="AP28" i="40"/>
  <c r="AC28" i="40"/>
  <c r="AQ27" i="40"/>
  <c r="AO27" i="40"/>
  <c r="AN27" i="40"/>
  <c r="AM27" i="40"/>
  <c r="AD27" i="40"/>
  <c r="O6" i="40" s="1"/>
  <c r="AB27" i="40"/>
  <c r="N6" i="40" s="1"/>
  <c r="AA27" i="40"/>
  <c r="L6" i="40" s="1"/>
  <c r="Z27" i="40"/>
  <c r="AP26" i="40"/>
  <c r="AC26" i="40"/>
  <c r="AP25" i="40"/>
  <c r="AC25" i="40"/>
  <c r="AP24" i="40"/>
  <c r="AC24" i="40"/>
  <c r="AP23" i="40"/>
  <c r="AC23" i="40"/>
  <c r="AP22" i="40"/>
  <c r="AC22" i="40"/>
  <c r="AP21" i="40"/>
  <c r="AC21" i="40"/>
  <c r="AP20" i="40"/>
  <c r="AC20" i="40"/>
  <c r="AP19" i="40"/>
  <c r="AC19" i="40"/>
  <c r="AP18" i="40"/>
  <c r="AC18" i="40"/>
  <c r="AP17" i="40"/>
  <c r="AC17" i="40"/>
  <c r="AP16" i="40"/>
  <c r="AC16" i="40"/>
  <c r="AP15" i="40"/>
  <c r="AC15" i="40"/>
  <c r="B14" i="40"/>
  <c r="M12" i="40"/>
  <c r="I12" i="40"/>
  <c r="H12" i="40"/>
  <c r="G12" i="40"/>
  <c r="AK11" i="40"/>
  <c r="AK12" i="40" s="1"/>
  <c r="AD11" i="40"/>
  <c r="AD12" i="40" s="1"/>
  <c r="J11" i="40"/>
  <c r="K11" i="40" s="1"/>
  <c r="AL10" i="40"/>
  <c r="AG10" i="40"/>
  <c r="J8" i="40"/>
  <c r="K8" i="40" s="1"/>
  <c r="AL8" i="40"/>
  <c r="AG8" i="40"/>
  <c r="L10" i="40"/>
  <c r="J10" i="40"/>
  <c r="K10" i="40" s="1"/>
  <c r="AL9" i="40"/>
  <c r="AG9" i="40"/>
  <c r="J9" i="40"/>
  <c r="K9" i="40" s="1"/>
  <c r="AL7" i="40"/>
  <c r="AG7" i="40"/>
  <c r="O7" i="40"/>
  <c r="J7" i="40"/>
  <c r="K7" i="40" s="1"/>
  <c r="AL5" i="40"/>
  <c r="AG5" i="40"/>
  <c r="J6" i="40"/>
  <c r="K6" i="40" s="1"/>
  <c r="AL6" i="40"/>
  <c r="AG6" i="40"/>
  <c r="J5" i="40"/>
  <c r="K5" i="40" s="1"/>
  <c r="AL4" i="40"/>
  <c r="AG4" i="40"/>
  <c r="O4" i="40"/>
  <c r="J4" i="40"/>
  <c r="K4" i="40" s="1"/>
  <c r="AL3" i="40"/>
  <c r="AG3" i="40"/>
  <c r="P3" i="40"/>
  <c r="L128" i="39"/>
  <c r="L127" i="39"/>
  <c r="L126" i="39"/>
  <c r="L125" i="39"/>
  <c r="L124" i="39"/>
  <c r="L123" i="39"/>
  <c r="L122" i="39"/>
  <c r="L121" i="39"/>
  <c r="L120" i="39"/>
  <c r="L119" i="39"/>
  <c r="L118" i="39"/>
  <c r="L117" i="39"/>
  <c r="L116" i="39"/>
  <c r="L115" i="39"/>
  <c r="L114" i="39"/>
  <c r="L113" i="39"/>
  <c r="L112" i="39"/>
  <c r="L111" i="39"/>
  <c r="L110" i="39"/>
  <c r="L109" i="39"/>
  <c r="L108" i="39"/>
  <c r="L104" i="39"/>
  <c r="L103" i="39"/>
  <c r="L102" i="39"/>
  <c r="L101" i="39"/>
  <c r="L100" i="39"/>
  <c r="L99" i="39"/>
  <c r="L98" i="39"/>
  <c r="L97" i="39"/>
  <c r="L96" i="39"/>
  <c r="L95" i="39"/>
  <c r="L94" i="39"/>
  <c r="L93" i="39"/>
  <c r="L92" i="39"/>
  <c r="L91" i="39"/>
  <c r="L90" i="39"/>
  <c r="L89" i="39"/>
  <c r="L88" i="39"/>
  <c r="L87" i="39"/>
  <c r="L86" i="39"/>
  <c r="L85" i="39"/>
  <c r="L84" i="39"/>
  <c r="L83" i="39"/>
  <c r="L82" i="39"/>
  <c r="L81" i="39"/>
  <c r="L80" i="39"/>
  <c r="L79" i="39"/>
  <c r="AC113" i="46" l="1"/>
  <c r="AP68" i="46"/>
  <c r="AC109" i="45"/>
  <c r="AN68" i="45"/>
  <c r="L12" i="45"/>
  <c r="AC67" i="45"/>
  <c r="AC111" i="45"/>
  <c r="AO68" i="45"/>
  <c r="AM68" i="45"/>
  <c r="AP67" i="45"/>
  <c r="AQ68" i="44"/>
  <c r="AD111" i="44"/>
  <c r="N12" i="44"/>
  <c r="Z111" i="44"/>
  <c r="AC109" i="44"/>
  <c r="AC67" i="44"/>
  <c r="AN68" i="44"/>
  <c r="AO68" i="44"/>
  <c r="L12" i="44"/>
  <c r="AC111" i="44"/>
  <c r="AM68" i="44"/>
  <c r="AP67" i="44"/>
  <c r="AQ68" i="43"/>
  <c r="AC107" i="43"/>
  <c r="L12" i="43"/>
  <c r="Z109" i="43"/>
  <c r="AD109" i="43"/>
  <c r="AC96" i="43"/>
  <c r="AB109" i="43"/>
  <c r="AC109" i="43" s="1"/>
  <c r="AP67" i="43"/>
  <c r="AO68" i="43"/>
  <c r="AN68" i="43"/>
  <c r="AC67" i="43"/>
  <c r="AM68" i="43"/>
  <c r="AC96" i="42"/>
  <c r="AO68" i="42"/>
  <c r="L12" i="42"/>
  <c r="AC106" i="42"/>
  <c r="O12" i="42"/>
  <c r="AP67" i="42"/>
  <c r="AN68" i="42"/>
  <c r="N12" i="42"/>
  <c r="AC67" i="42"/>
  <c r="Z108" i="42"/>
  <c r="AM68" i="42"/>
  <c r="AD108" i="42"/>
  <c r="AC108" i="42"/>
  <c r="AP53" i="41"/>
  <c r="AC40" i="41"/>
  <c r="AA67" i="41"/>
  <c r="AP27" i="41"/>
  <c r="AC53" i="41"/>
  <c r="AG117" i="41"/>
  <c r="AG11" i="41" s="1"/>
  <c r="AB67" i="41"/>
  <c r="AC27" i="41"/>
  <c r="AD67" i="41"/>
  <c r="N10" i="41"/>
  <c r="AC66" i="41"/>
  <c r="L10" i="41"/>
  <c r="L12" i="41" s="1"/>
  <c r="AC100" i="41"/>
  <c r="N9" i="41"/>
  <c r="AC104" i="41"/>
  <c r="AN67" i="41"/>
  <c r="AP66" i="41"/>
  <c r="AQ67" i="41"/>
  <c r="AA101" i="41"/>
  <c r="AB101" i="41"/>
  <c r="AM67" i="41"/>
  <c r="Z101" i="41"/>
  <c r="AA93" i="41"/>
  <c r="AD93" i="41"/>
  <c r="AC92" i="41"/>
  <c r="AP92" i="41"/>
  <c r="AB93" i="41"/>
  <c r="Z67" i="41"/>
  <c r="Z93" i="41"/>
  <c r="AD101" i="41"/>
  <c r="AP101" i="41"/>
  <c r="AD11" i="41"/>
  <c r="AD12" i="41" s="1"/>
  <c r="AL117" i="41"/>
  <c r="AL11" i="41" s="1"/>
  <c r="AL12" i="41"/>
  <c r="AO67" i="41"/>
  <c r="O10" i="41"/>
  <c r="O9" i="41"/>
  <c r="AP40" i="41"/>
  <c r="AC102" i="40"/>
  <c r="AC11" i="40"/>
  <c r="AC12" i="40" s="1"/>
  <c r="AL12" i="40" s="1"/>
  <c r="AB92" i="40"/>
  <c r="AC66" i="40"/>
  <c r="AC40" i="40"/>
  <c r="AB67" i="40"/>
  <c r="AC27" i="40"/>
  <c r="N7" i="40"/>
  <c r="AA67" i="40"/>
  <c r="AP27" i="40"/>
  <c r="AC91" i="40"/>
  <c r="AQ67" i="40"/>
  <c r="AP53" i="40"/>
  <c r="AP66" i="40"/>
  <c r="AN67" i="40"/>
  <c r="AM67" i="40"/>
  <c r="Z67" i="40"/>
  <c r="AP88" i="40"/>
  <c r="Z92" i="40"/>
  <c r="AA92" i="40"/>
  <c r="AD92" i="40"/>
  <c r="AL116" i="40"/>
  <c r="AL11" i="40" s="1"/>
  <c r="AC53" i="40"/>
  <c r="AO67" i="40"/>
  <c r="N5" i="40"/>
  <c r="L5" i="40"/>
  <c r="L12" i="40" s="1"/>
  <c r="AP40" i="40"/>
  <c r="O5" i="40"/>
  <c r="O12" i="40" s="1"/>
  <c r="N11" i="40"/>
  <c r="AD67" i="40"/>
  <c r="AP96" i="39"/>
  <c r="AC80" i="39"/>
  <c r="AK115" i="39"/>
  <c r="AJ115" i="39"/>
  <c r="AJ11" i="39" s="1"/>
  <c r="AJ12" i="39" s="1"/>
  <c r="AI115" i="39"/>
  <c r="AF115" i="39"/>
  <c r="AE115" i="39"/>
  <c r="AE11" i="39" s="1"/>
  <c r="AE12" i="39" s="1"/>
  <c r="AD115" i="39"/>
  <c r="AC115" i="39"/>
  <c r="AC11" i="39" s="1"/>
  <c r="AC12" i="39" s="1"/>
  <c r="AL114" i="39"/>
  <c r="AG114" i="39"/>
  <c r="AL113" i="39"/>
  <c r="AG113" i="39"/>
  <c r="AL112" i="39"/>
  <c r="AG112" i="39"/>
  <c r="AL111" i="39"/>
  <c r="AG111" i="39"/>
  <c r="AL110" i="39"/>
  <c r="AG110" i="39"/>
  <c r="AL109" i="39"/>
  <c r="AG109" i="39"/>
  <c r="AL108" i="39"/>
  <c r="AG108" i="39"/>
  <c r="AL107" i="39"/>
  <c r="AG107" i="39"/>
  <c r="AD103" i="39"/>
  <c r="AB103" i="39"/>
  <c r="AA103" i="39"/>
  <c r="Z103" i="39"/>
  <c r="AD99" i="39"/>
  <c r="AB99" i="39"/>
  <c r="AA99" i="39"/>
  <c r="Z99" i="39"/>
  <c r="AQ99" i="39"/>
  <c r="AO99" i="39"/>
  <c r="AN99" i="39"/>
  <c r="AM99" i="39"/>
  <c r="AC98" i="39"/>
  <c r="AP98" i="39"/>
  <c r="AC97" i="39"/>
  <c r="AP97" i="39"/>
  <c r="AC96" i="39"/>
  <c r="AP95" i="39"/>
  <c r="AC95" i="39"/>
  <c r="AD91" i="39"/>
  <c r="AB91" i="39"/>
  <c r="AA91" i="39"/>
  <c r="Z91" i="39"/>
  <c r="AC90" i="39"/>
  <c r="AC89" i="39"/>
  <c r="AQ87" i="39"/>
  <c r="AO87" i="39"/>
  <c r="AN87" i="39"/>
  <c r="AM87" i="39"/>
  <c r="AC88" i="39"/>
  <c r="AP86" i="39"/>
  <c r="AC87" i="39"/>
  <c r="AP85" i="39"/>
  <c r="AC86" i="39"/>
  <c r="AP84" i="39"/>
  <c r="AC85" i="39"/>
  <c r="AP83" i="39"/>
  <c r="AC84" i="39"/>
  <c r="AP82" i="39"/>
  <c r="AC83" i="39"/>
  <c r="AP81" i="39"/>
  <c r="AC82" i="39"/>
  <c r="AP80" i="39"/>
  <c r="AC81" i="39"/>
  <c r="AP79" i="39"/>
  <c r="AC79" i="39"/>
  <c r="AP78" i="39"/>
  <c r="AC78" i="39"/>
  <c r="AP77" i="39"/>
  <c r="AC77" i="39"/>
  <c r="C74" i="39"/>
  <c r="AQ66" i="39"/>
  <c r="AO66" i="39"/>
  <c r="N8" i="39" s="1"/>
  <c r="AN66" i="39"/>
  <c r="L8" i="39" s="1"/>
  <c r="AM66" i="39"/>
  <c r="AD66" i="39"/>
  <c r="AB66" i="39"/>
  <c r="N9" i="39" s="1"/>
  <c r="AA66" i="39"/>
  <c r="Z66" i="39"/>
  <c r="AP65" i="39"/>
  <c r="AC65" i="39"/>
  <c r="AP64" i="39"/>
  <c r="AC64" i="39"/>
  <c r="AP63" i="39"/>
  <c r="AC63" i="39"/>
  <c r="AP62" i="39"/>
  <c r="AC62" i="39"/>
  <c r="AP61" i="39"/>
  <c r="AC61" i="39"/>
  <c r="AP60" i="39"/>
  <c r="AC60" i="39"/>
  <c r="AP59" i="39"/>
  <c r="AC59" i="39"/>
  <c r="AP58" i="39"/>
  <c r="AC58" i="39"/>
  <c r="AP57" i="39"/>
  <c r="AC57" i="39"/>
  <c r="AP56" i="39"/>
  <c r="AC56" i="39"/>
  <c r="AP55" i="39"/>
  <c r="AC55" i="39"/>
  <c r="AP54" i="39"/>
  <c r="AC54" i="39"/>
  <c r="G47" i="39"/>
  <c r="AQ53" i="39"/>
  <c r="O10" i="39" s="1"/>
  <c r="AO53" i="39"/>
  <c r="AN53" i="39"/>
  <c r="L10" i="39" s="1"/>
  <c r="AM53" i="39"/>
  <c r="AD53" i="39"/>
  <c r="O7" i="39" s="1"/>
  <c r="AB53" i="39"/>
  <c r="AA53" i="39"/>
  <c r="L7" i="39" s="1"/>
  <c r="Z53" i="39"/>
  <c r="L46" i="39"/>
  <c r="G46" i="39"/>
  <c r="AP52" i="39"/>
  <c r="AC52" i="39"/>
  <c r="AP51" i="39"/>
  <c r="AC51" i="39"/>
  <c r="AP50" i="39"/>
  <c r="AC50" i="39"/>
  <c r="AP49" i="39"/>
  <c r="AC49" i="39"/>
  <c r="AP48" i="39"/>
  <c r="AC48" i="39"/>
  <c r="AP47" i="39"/>
  <c r="AC47" i="39"/>
  <c r="AP46" i="39"/>
  <c r="AC46" i="39"/>
  <c r="AP45" i="39"/>
  <c r="AC45" i="39"/>
  <c r="AP44" i="39"/>
  <c r="AC44" i="39"/>
  <c r="AP43" i="39"/>
  <c r="AC43" i="39"/>
  <c r="AP42" i="39"/>
  <c r="AC42" i="39"/>
  <c r="AP41" i="39"/>
  <c r="AC41" i="39"/>
  <c r="AQ40" i="39"/>
  <c r="O4" i="39" s="1"/>
  <c r="AO40" i="39"/>
  <c r="N4" i="39" s="1"/>
  <c r="AN40" i="39"/>
  <c r="L4" i="39" s="1"/>
  <c r="AM40" i="39"/>
  <c r="AD40" i="39"/>
  <c r="O11" i="39" s="1"/>
  <c r="AB40" i="39"/>
  <c r="AA40" i="39"/>
  <c r="L11" i="39" s="1"/>
  <c r="Z40" i="39"/>
  <c r="AP39" i="39"/>
  <c r="AC39" i="39"/>
  <c r="AP38" i="39"/>
  <c r="AC38" i="39"/>
  <c r="AP37" i="39"/>
  <c r="AC37" i="39"/>
  <c r="AP36" i="39"/>
  <c r="AC36" i="39"/>
  <c r="AP35" i="39"/>
  <c r="AC35" i="39"/>
  <c r="AP34" i="39"/>
  <c r="AC34" i="39"/>
  <c r="AP33" i="39"/>
  <c r="AC33" i="39"/>
  <c r="AP32" i="39"/>
  <c r="AC32" i="39"/>
  <c r="AP31" i="39"/>
  <c r="AC31" i="39"/>
  <c r="AP30" i="39"/>
  <c r="AC30" i="39"/>
  <c r="AP29" i="39"/>
  <c r="AC29" i="39"/>
  <c r="AP28" i="39"/>
  <c r="AC28" i="39"/>
  <c r="AQ27" i="39"/>
  <c r="O5" i="39" s="1"/>
  <c r="AO27" i="39"/>
  <c r="N5" i="39" s="1"/>
  <c r="AN27" i="39"/>
  <c r="L5" i="39" s="1"/>
  <c r="AM27" i="39"/>
  <c r="AD27" i="39"/>
  <c r="O6" i="39" s="1"/>
  <c r="AB27" i="39"/>
  <c r="N6" i="39" s="1"/>
  <c r="AA27" i="39"/>
  <c r="Z27" i="39"/>
  <c r="AP26" i="39"/>
  <c r="AC26" i="39"/>
  <c r="AP25" i="39"/>
  <c r="AC25" i="39"/>
  <c r="AP24" i="39"/>
  <c r="AC24" i="39"/>
  <c r="AP23" i="39"/>
  <c r="AC23" i="39"/>
  <c r="AP22" i="39"/>
  <c r="AC22" i="39"/>
  <c r="AP21" i="39"/>
  <c r="AC21" i="39"/>
  <c r="AP20" i="39"/>
  <c r="AC20" i="39"/>
  <c r="AP19" i="39"/>
  <c r="AC19" i="39"/>
  <c r="AP18" i="39"/>
  <c r="AC18" i="39"/>
  <c r="AP17" i="39"/>
  <c r="AC17" i="39"/>
  <c r="AP16" i="39"/>
  <c r="AC16" i="39"/>
  <c r="AP15" i="39"/>
  <c r="AC15" i="39"/>
  <c r="B14" i="39"/>
  <c r="M12" i="39"/>
  <c r="I12" i="39"/>
  <c r="H12" i="39"/>
  <c r="G12" i="39"/>
  <c r="AK11" i="39"/>
  <c r="AK12" i="39" s="1"/>
  <c r="AI11" i="39"/>
  <c r="AI12" i="39" s="1"/>
  <c r="AF11" i="39"/>
  <c r="AF12" i="39" s="1"/>
  <c r="AD11" i="39"/>
  <c r="AD12" i="39" s="1"/>
  <c r="J11" i="39"/>
  <c r="K11" i="39" s="1"/>
  <c r="AL10" i="39"/>
  <c r="AG10" i="39"/>
  <c r="J10" i="39"/>
  <c r="K10" i="39" s="1"/>
  <c r="AL9" i="39"/>
  <c r="AG9" i="39"/>
  <c r="O8" i="39"/>
  <c r="J8" i="39"/>
  <c r="K8" i="39" s="1"/>
  <c r="AL8" i="39"/>
  <c r="AG8" i="39"/>
  <c r="J9" i="39"/>
  <c r="K9" i="39" s="1"/>
  <c r="AL7" i="39"/>
  <c r="AG7" i="39"/>
  <c r="J7" i="39"/>
  <c r="K7" i="39" s="1"/>
  <c r="AL6" i="39"/>
  <c r="AG6" i="39"/>
  <c r="J6" i="39"/>
  <c r="K6" i="39" s="1"/>
  <c r="AL4" i="39"/>
  <c r="AG4" i="39"/>
  <c r="J5" i="39"/>
  <c r="K5" i="39" s="1"/>
  <c r="AL5" i="39"/>
  <c r="AG5" i="39"/>
  <c r="J4" i="39"/>
  <c r="K4" i="39" s="1"/>
  <c r="AL3" i="39"/>
  <c r="AG3" i="39"/>
  <c r="P3" i="39"/>
  <c r="L120" i="38"/>
  <c r="L119" i="38"/>
  <c r="L118" i="38"/>
  <c r="L117" i="38"/>
  <c r="L116" i="38"/>
  <c r="L115" i="38"/>
  <c r="L114" i="38"/>
  <c r="L113" i="38"/>
  <c r="L112" i="38"/>
  <c r="L111" i="38"/>
  <c r="L110" i="38"/>
  <c r="L109" i="38"/>
  <c r="L108" i="38"/>
  <c r="L107" i="38"/>
  <c r="L106" i="38"/>
  <c r="L105" i="38"/>
  <c r="L104" i="38"/>
  <c r="L103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AC80" i="38"/>
  <c r="AC78" i="38"/>
  <c r="AD98" i="38"/>
  <c r="AB98" i="38"/>
  <c r="AA98" i="38"/>
  <c r="Z98" i="38"/>
  <c r="AC94" i="38"/>
  <c r="AP81" i="38"/>
  <c r="AC86" i="38"/>
  <c r="AP85" i="38"/>
  <c r="Z90" i="38"/>
  <c r="AC83" i="38"/>
  <c r="AG111" i="38"/>
  <c r="AL111" i="38"/>
  <c r="AK115" i="38"/>
  <c r="AK11" i="38" s="1"/>
  <c r="AK12" i="38" s="1"/>
  <c r="AJ115" i="38"/>
  <c r="AJ11" i="38" s="1"/>
  <c r="AJ12" i="38" s="1"/>
  <c r="AI115" i="38"/>
  <c r="AI11" i="38" s="1"/>
  <c r="AI12" i="38" s="1"/>
  <c r="AF115" i="38"/>
  <c r="AE115" i="38"/>
  <c r="AE11" i="38" s="1"/>
  <c r="AE12" i="38" s="1"/>
  <c r="AD115" i="38"/>
  <c r="AD11" i="38" s="1"/>
  <c r="AD12" i="38" s="1"/>
  <c r="AC115" i="38"/>
  <c r="AC11" i="38" s="1"/>
  <c r="AC12" i="38" s="1"/>
  <c r="AL114" i="38"/>
  <c r="AG114" i="38"/>
  <c r="AL113" i="38"/>
  <c r="AG113" i="38"/>
  <c r="AL112" i="38"/>
  <c r="AG112" i="38"/>
  <c r="AL110" i="38"/>
  <c r="AG110" i="38"/>
  <c r="AL109" i="38"/>
  <c r="AG109" i="38"/>
  <c r="AL108" i="38"/>
  <c r="AG108" i="38"/>
  <c r="AL107" i="38"/>
  <c r="AG107" i="38"/>
  <c r="AD102" i="38"/>
  <c r="AB102" i="38"/>
  <c r="AA102" i="38"/>
  <c r="Z102" i="38"/>
  <c r="AQ97" i="38"/>
  <c r="AO97" i="38"/>
  <c r="AB99" i="38" s="1"/>
  <c r="AN97" i="38"/>
  <c r="AM97" i="38"/>
  <c r="AP96" i="38"/>
  <c r="AC97" i="38"/>
  <c r="AP95" i="38"/>
  <c r="AC96" i="38"/>
  <c r="AP94" i="38"/>
  <c r="AC95" i="38"/>
  <c r="AD90" i="38"/>
  <c r="AB90" i="38"/>
  <c r="AA90" i="38"/>
  <c r="AQ87" i="38"/>
  <c r="AO87" i="38"/>
  <c r="AN87" i="38"/>
  <c r="AM87" i="38"/>
  <c r="AC89" i="38"/>
  <c r="AP86" i="38"/>
  <c r="AC88" i="38"/>
  <c r="AP84" i="38"/>
  <c r="AC87" i="38"/>
  <c r="AP83" i="38"/>
  <c r="AC85" i="38"/>
  <c r="AP82" i="38"/>
  <c r="AC84" i="38"/>
  <c r="AP80" i="38"/>
  <c r="AC82" i="38"/>
  <c r="AP79" i="38"/>
  <c r="AC81" i="38"/>
  <c r="AP78" i="38"/>
  <c r="AC79" i="38"/>
  <c r="AP77" i="38"/>
  <c r="AC77" i="38"/>
  <c r="C74" i="38"/>
  <c r="AQ66" i="38"/>
  <c r="O9" i="38" s="1"/>
  <c r="AO66" i="38"/>
  <c r="N9" i="38" s="1"/>
  <c r="AN66" i="38"/>
  <c r="AM66" i="38"/>
  <c r="AD66" i="38"/>
  <c r="O8" i="38" s="1"/>
  <c r="AB66" i="38"/>
  <c r="N8" i="38" s="1"/>
  <c r="AA66" i="38"/>
  <c r="L8" i="38" s="1"/>
  <c r="Z66" i="38"/>
  <c r="AP65" i="38"/>
  <c r="AC65" i="38"/>
  <c r="AP64" i="38"/>
  <c r="AC64" i="38"/>
  <c r="AP63" i="38"/>
  <c r="AC63" i="38"/>
  <c r="AP62" i="38"/>
  <c r="AC62" i="38"/>
  <c r="AP61" i="38"/>
  <c r="AC61" i="38"/>
  <c r="AP60" i="38"/>
  <c r="AC60" i="38"/>
  <c r="AP59" i="38"/>
  <c r="AC59" i="38"/>
  <c r="AP58" i="38"/>
  <c r="AC58" i="38"/>
  <c r="AP57" i="38"/>
  <c r="AC57" i="38"/>
  <c r="AP56" i="38"/>
  <c r="AC56" i="38"/>
  <c r="AP55" i="38"/>
  <c r="AC55" i="38"/>
  <c r="AP54" i="38"/>
  <c r="AC54" i="38"/>
  <c r="AQ53" i="38"/>
  <c r="O10" i="38" s="1"/>
  <c r="AO53" i="38"/>
  <c r="N10" i="38" s="1"/>
  <c r="AN53" i="38"/>
  <c r="AM53" i="38"/>
  <c r="AD53" i="38"/>
  <c r="O7" i="38" s="1"/>
  <c r="AB53" i="38"/>
  <c r="N7" i="38" s="1"/>
  <c r="AA53" i="38"/>
  <c r="L7" i="38" s="1"/>
  <c r="Z53" i="38"/>
  <c r="AP52" i="38"/>
  <c r="AC52" i="38"/>
  <c r="AP51" i="38"/>
  <c r="AC51" i="38"/>
  <c r="AP50" i="38"/>
  <c r="AC50" i="38"/>
  <c r="AP49" i="38"/>
  <c r="AC49" i="38"/>
  <c r="AP48" i="38"/>
  <c r="AC48" i="38"/>
  <c r="AP47" i="38"/>
  <c r="AC47" i="38"/>
  <c r="G54" i="38"/>
  <c r="AP46" i="38"/>
  <c r="AC46" i="38"/>
  <c r="L53" i="38"/>
  <c r="G53" i="38"/>
  <c r="AP45" i="38"/>
  <c r="AC45" i="38"/>
  <c r="AP44" i="38"/>
  <c r="AC44" i="38"/>
  <c r="AP43" i="38"/>
  <c r="AC43" i="38"/>
  <c r="AP42" i="38"/>
  <c r="AC42" i="38"/>
  <c r="AP41" i="38"/>
  <c r="AC41" i="38"/>
  <c r="AQ40" i="38"/>
  <c r="O4" i="38" s="1"/>
  <c r="AO40" i="38"/>
  <c r="N4" i="38" s="1"/>
  <c r="AN40" i="38"/>
  <c r="L4" i="38" s="1"/>
  <c r="AM40" i="38"/>
  <c r="AD40" i="38"/>
  <c r="O11" i="38" s="1"/>
  <c r="AB40" i="38"/>
  <c r="N11" i="38" s="1"/>
  <c r="AA40" i="38"/>
  <c r="L11" i="38" s="1"/>
  <c r="Z40" i="38"/>
  <c r="AP39" i="38"/>
  <c r="AC39" i="38"/>
  <c r="AP38" i="38"/>
  <c r="AC38" i="38"/>
  <c r="AP37" i="38"/>
  <c r="AC37" i="38"/>
  <c r="AP36" i="38"/>
  <c r="AC36" i="38"/>
  <c r="AP35" i="38"/>
  <c r="AC35" i="38"/>
  <c r="AP34" i="38"/>
  <c r="AC34" i="38"/>
  <c r="AP33" i="38"/>
  <c r="AC33" i="38"/>
  <c r="AP32" i="38"/>
  <c r="AC32" i="38"/>
  <c r="AP31" i="38"/>
  <c r="AC31" i="38"/>
  <c r="AP30" i="38"/>
  <c r="AC30" i="38"/>
  <c r="AP29" i="38"/>
  <c r="AC29" i="38"/>
  <c r="AP28" i="38"/>
  <c r="AC28" i="38"/>
  <c r="AQ27" i="38"/>
  <c r="O5" i="38" s="1"/>
  <c r="AO27" i="38"/>
  <c r="N5" i="38" s="1"/>
  <c r="AN27" i="38"/>
  <c r="L5" i="38" s="1"/>
  <c r="AM27" i="38"/>
  <c r="AD27" i="38"/>
  <c r="O6" i="38" s="1"/>
  <c r="AB27" i="38"/>
  <c r="N6" i="38" s="1"/>
  <c r="AA27" i="38"/>
  <c r="L6" i="38" s="1"/>
  <c r="Z27" i="38"/>
  <c r="AP26" i="38"/>
  <c r="AC26" i="38"/>
  <c r="AP25" i="38"/>
  <c r="AC25" i="38"/>
  <c r="AP24" i="38"/>
  <c r="AC24" i="38"/>
  <c r="AP23" i="38"/>
  <c r="AC23" i="38"/>
  <c r="AP22" i="38"/>
  <c r="AC22" i="38"/>
  <c r="AP21" i="38"/>
  <c r="AC21" i="38"/>
  <c r="AP20" i="38"/>
  <c r="AC20" i="38"/>
  <c r="AP19" i="38"/>
  <c r="AC19" i="38"/>
  <c r="AP18" i="38"/>
  <c r="AC18" i="38"/>
  <c r="AP17" i="38"/>
  <c r="AC17" i="38"/>
  <c r="AP16" i="38"/>
  <c r="AC16" i="38"/>
  <c r="AP15" i="38"/>
  <c r="AC15" i="38"/>
  <c r="B14" i="38"/>
  <c r="M12" i="38"/>
  <c r="I12" i="38"/>
  <c r="H12" i="38"/>
  <c r="G12" i="38"/>
  <c r="J11" i="38"/>
  <c r="K11" i="38" s="1"/>
  <c r="AL10" i="38"/>
  <c r="AG10" i="38"/>
  <c r="J10" i="38"/>
  <c r="K10" i="38" s="1"/>
  <c r="AL9" i="38"/>
  <c r="AG9" i="38"/>
  <c r="L9" i="38"/>
  <c r="J9" i="38"/>
  <c r="K9" i="38" s="1"/>
  <c r="AL8" i="38"/>
  <c r="AG8" i="38"/>
  <c r="J8" i="38"/>
  <c r="K8" i="38" s="1"/>
  <c r="AL6" i="38"/>
  <c r="AG6" i="38"/>
  <c r="J7" i="38"/>
  <c r="K7" i="38" s="1"/>
  <c r="AL7" i="38"/>
  <c r="AG7" i="38"/>
  <c r="J6" i="38"/>
  <c r="K6" i="38" s="1"/>
  <c r="AL5" i="38"/>
  <c r="AG5" i="38"/>
  <c r="J5" i="38"/>
  <c r="K5" i="38" s="1"/>
  <c r="AL4" i="38"/>
  <c r="AG4" i="38"/>
  <c r="J4" i="38"/>
  <c r="K4" i="38" s="1"/>
  <c r="AL3" i="38"/>
  <c r="AG3" i="38"/>
  <c r="P3" i="38"/>
  <c r="L122" i="36"/>
  <c r="L121" i="36"/>
  <c r="L120" i="36"/>
  <c r="L119" i="36"/>
  <c r="L118" i="36"/>
  <c r="L117" i="36"/>
  <c r="L116" i="36"/>
  <c r="L115" i="36"/>
  <c r="L114" i="36"/>
  <c r="L113" i="36"/>
  <c r="L112" i="36"/>
  <c r="L111" i="36"/>
  <c r="L110" i="36"/>
  <c r="L109" i="36"/>
  <c r="L108" i="36"/>
  <c r="L107" i="36"/>
  <c r="L106" i="36"/>
  <c r="L102" i="36"/>
  <c r="L101" i="36"/>
  <c r="L100" i="36"/>
  <c r="L99" i="36"/>
  <c r="L98" i="36"/>
  <c r="L97" i="36"/>
  <c r="L96" i="36"/>
  <c r="L95" i="36"/>
  <c r="L94" i="36"/>
  <c r="L93" i="36"/>
  <c r="L92" i="36"/>
  <c r="L91" i="36"/>
  <c r="L90" i="36"/>
  <c r="L89" i="36"/>
  <c r="L88" i="36"/>
  <c r="L87" i="36"/>
  <c r="L86" i="36"/>
  <c r="L85" i="36"/>
  <c r="L84" i="36"/>
  <c r="L83" i="36"/>
  <c r="L82" i="36"/>
  <c r="L81" i="36"/>
  <c r="L80" i="36"/>
  <c r="L79" i="36"/>
  <c r="AP81" i="36"/>
  <c r="AQ93" i="36"/>
  <c r="AO93" i="36"/>
  <c r="AN93" i="36"/>
  <c r="AM93" i="36"/>
  <c r="AP92" i="36"/>
  <c r="AC91" i="36"/>
  <c r="AK111" i="36"/>
  <c r="AJ111" i="36"/>
  <c r="AI111" i="36"/>
  <c r="AF111" i="36"/>
  <c r="AE111" i="36"/>
  <c r="AD111" i="36"/>
  <c r="AC111" i="36"/>
  <c r="AL104" i="36"/>
  <c r="AG104" i="36"/>
  <c r="AG105" i="36"/>
  <c r="AL105" i="36"/>
  <c r="AL107" i="36"/>
  <c r="AG107" i="36"/>
  <c r="L122" i="37"/>
  <c r="L121" i="37"/>
  <c r="L120" i="37"/>
  <c r="L119" i="37"/>
  <c r="L118" i="37"/>
  <c r="L117" i="37"/>
  <c r="L116" i="37"/>
  <c r="L115" i="37"/>
  <c r="L114" i="37"/>
  <c r="L113" i="37"/>
  <c r="L112" i="37"/>
  <c r="L111" i="37"/>
  <c r="L110" i="37"/>
  <c r="L109" i="37"/>
  <c r="AK108" i="37"/>
  <c r="AJ108" i="37"/>
  <c r="AI108" i="37"/>
  <c r="AF108" i="37"/>
  <c r="AE108" i="37"/>
  <c r="AD108" i="37"/>
  <c r="AG108" i="37" s="1"/>
  <c r="AG11" i="37" s="1"/>
  <c r="AC108" i="37"/>
  <c r="AC11" i="37" s="1"/>
  <c r="AC12" i="37" s="1"/>
  <c r="L108" i="37"/>
  <c r="AL107" i="37"/>
  <c r="AG107" i="37"/>
  <c r="AL106" i="37"/>
  <c r="AG106" i="37"/>
  <c r="AL105" i="37"/>
  <c r="AG105" i="37"/>
  <c r="AL104" i="37"/>
  <c r="AG104" i="37"/>
  <c r="L104" i="37"/>
  <c r="L103" i="37"/>
  <c r="L102" i="37"/>
  <c r="L101" i="37"/>
  <c r="L100" i="37"/>
  <c r="L99" i="37"/>
  <c r="L98" i="37"/>
  <c r="L97" i="37"/>
  <c r="AD96" i="37"/>
  <c r="AB96" i="37"/>
  <c r="AA96" i="37"/>
  <c r="Z96" i="37"/>
  <c r="L96" i="37"/>
  <c r="L95" i="37"/>
  <c r="L94" i="37"/>
  <c r="Z93" i="37"/>
  <c r="L93" i="37"/>
  <c r="AQ92" i="37"/>
  <c r="AO92" i="37"/>
  <c r="AN92" i="37"/>
  <c r="AA93" i="37" s="1"/>
  <c r="AM92" i="37"/>
  <c r="AD92" i="37"/>
  <c r="AD93" i="37" s="1"/>
  <c r="AC92" i="37"/>
  <c r="AB92" i="37"/>
  <c r="AB93" i="37" s="1"/>
  <c r="AA92" i="37"/>
  <c r="Z92" i="37"/>
  <c r="L92" i="37"/>
  <c r="AP91" i="37"/>
  <c r="AC91" i="37"/>
  <c r="L91" i="37"/>
  <c r="AP90" i="37"/>
  <c r="AP92" i="37" s="1"/>
  <c r="AC93" i="37" s="1"/>
  <c r="AC90" i="37"/>
  <c r="L90" i="37"/>
  <c r="L89" i="37"/>
  <c r="L88" i="37"/>
  <c r="AD87" i="37"/>
  <c r="AD95" i="37" s="1"/>
  <c r="AA87" i="37"/>
  <c r="L87" i="37"/>
  <c r="AD86" i="37"/>
  <c r="AB86" i="37"/>
  <c r="AB87" i="37" s="1"/>
  <c r="AB95" i="37" s="1"/>
  <c r="AA86" i="37"/>
  <c r="Z86" i="37"/>
  <c r="Z87" i="37" s="1"/>
  <c r="Z95" i="37" s="1"/>
  <c r="L86" i="37"/>
  <c r="AC85" i="37"/>
  <c r="L85" i="37"/>
  <c r="AQ84" i="37"/>
  <c r="AO84" i="37"/>
  <c r="AN84" i="37"/>
  <c r="AM84" i="37"/>
  <c r="AC84" i="37"/>
  <c r="L84" i="37"/>
  <c r="AP83" i="37"/>
  <c r="AC83" i="37"/>
  <c r="L83" i="37"/>
  <c r="AP82" i="37"/>
  <c r="AP84" i="37" s="1"/>
  <c r="AC82" i="37"/>
  <c r="L82" i="37"/>
  <c r="AP81" i="37"/>
  <c r="AC81" i="37"/>
  <c r="L81" i="37"/>
  <c r="AP80" i="37"/>
  <c r="AC80" i="37"/>
  <c r="L80" i="37"/>
  <c r="AP79" i="37"/>
  <c r="AC79" i="37"/>
  <c r="L79" i="37"/>
  <c r="AP78" i="37"/>
  <c r="AC78" i="37"/>
  <c r="AP77" i="37"/>
  <c r="AC77" i="37"/>
  <c r="AC86" i="37" s="1"/>
  <c r="C74" i="37"/>
  <c r="AO67" i="37"/>
  <c r="AQ66" i="37"/>
  <c r="AQ67" i="37" s="1"/>
  <c r="AO66" i="37"/>
  <c r="AP66" i="37" s="1"/>
  <c r="AN66" i="37"/>
  <c r="L9" i="37" s="1"/>
  <c r="AM66" i="37"/>
  <c r="AD66" i="37"/>
  <c r="O8" i="37" s="1"/>
  <c r="AB66" i="37"/>
  <c r="AC66" i="37" s="1"/>
  <c r="AA66" i="37"/>
  <c r="L8" i="37" s="1"/>
  <c r="Z66" i="37"/>
  <c r="AP65" i="37"/>
  <c r="AC65" i="37"/>
  <c r="AP64" i="37"/>
  <c r="AC64" i="37"/>
  <c r="AP63" i="37"/>
  <c r="AC63" i="37"/>
  <c r="AP62" i="37"/>
  <c r="AC62" i="37"/>
  <c r="AP61" i="37"/>
  <c r="AC61" i="37"/>
  <c r="AP60" i="37"/>
  <c r="AC60" i="37"/>
  <c r="AP59" i="37"/>
  <c r="AC59" i="37"/>
  <c r="AP58" i="37"/>
  <c r="AC58" i="37"/>
  <c r="AP57" i="37"/>
  <c r="AC57" i="37"/>
  <c r="AP56" i="37"/>
  <c r="AC56" i="37"/>
  <c r="AP55" i="37"/>
  <c r="AC55" i="37"/>
  <c r="AP54" i="37"/>
  <c r="AC54" i="37"/>
  <c r="AQ53" i="37"/>
  <c r="AO53" i="37"/>
  <c r="AN53" i="37"/>
  <c r="AP53" i="37" s="1"/>
  <c r="AM53" i="37"/>
  <c r="AM67" i="37" s="1"/>
  <c r="AD53" i="37"/>
  <c r="AC53" i="37"/>
  <c r="AB53" i="37"/>
  <c r="AA53" i="37"/>
  <c r="Z53" i="37"/>
  <c r="AP52" i="37"/>
  <c r="AC52" i="37"/>
  <c r="AP51" i="37"/>
  <c r="AC51" i="37"/>
  <c r="AP50" i="37"/>
  <c r="AC50" i="37"/>
  <c r="AP49" i="37"/>
  <c r="AC49" i="37"/>
  <c r="AP48" i="37"/>
  <c r="AC48" i="37"/>
  <c r="AP47" i="37"/>
  <c r="AC47" i="37"/>
  <c r="G47" i="37"/>
  <c r="AP46" i="37"/>
  <c r="AC46" i="37"/>
  <c r="L46" i="37"/>
  <c r="G46" i="37"/>
  <c r="AP45" i="37"/>
  <c r="AC45" i="37"/>
  <c r="AP44" i="37"/>
  <c r="AC44" i="37"/>
  <c r="AP43" i="37"/>
  <c r="AC43" i="37"/>
  <c r="AP42" i="37"/>
  <c r="AC42" i="37"/>
  <c r="AP41" i="37"/>
  <c r="AC41" i="37"/>
  <c r="AQ40" i="37"/>
  <c r="O5" i="37" s="1"/>
  <c r="AP40" i="37"/>
  <c r="AO40" i="37"/>
  <c r="AN40" i="37"/>
  <c r="AM40" i="37"/>
  <c r="AD40" i="37"/>
  <c r="AC40" i="37"/>
  <c r="AB40" i="37"/>
  <c r="AA40" i="37"/>
  <c r="L11" i="37" s="1"/>
  <c r="Z40" i="37"/>
  <c r="Z67" i="37" s="1"/>
  <c r="AP39" i="37"/>
  <c r="AC39" i="37"/>
  <c r="AP38" i="37"/>
  <c r="AC38" i="37"/>
  <c r="AP37" i="37"/>
  <c r="AC37" i="37"/>
  <c r="AP36" i="37"/>
  <c r="AC36" i="37"/>
  <c r="AP35" i="37"/>
  <c r="AC35" i="37"/>
  <c r="AP34" i="37"/>
  <c r="AC34" i="37"/>
  <c r="AP33" i="37"/>
  <c r="AC33" i="37"/>
  <c r="AP32" i="37"/>
  <c r="AC32" i="37"/>
  <c r="AP31" i="37"/>
  <c r="AC31" i="37"/>
  <c r="AP30" i="37"/>
  <c r="AC30" i="37"/>
  <c r="AP29" i="37"/>
  <c r="AC29" i="37"/>
  <c r="AP28" i="37"/>
  <c r="AC28" i="37"/>
  <c r="AQ27" i="37"/>
  <c r="AO27" i="37"/>
  <c r="N4" i="37" s="1"/>
  <c r="AN27" i="37"/>
  <c r="AM27" i="37"/>
  <c r="AD27" i="37"/>
  <c r="AB27" i="37"/>
  <c r="AB67" i="37" s="1"/>
  <c r="AO68" i="37" s="1"/>
  <c r="AA27" i="37"/>
  <c r="Z27" i="37"/>
  <c r="AP26" i="37"/>
  <c r="AC26" i="37"/>
  <c r="AP25" i="37"/>
  <c r="AC25" i="37"/>
  <c r="AP24" i="37"/>
  <c r="AC24" i="37"/>
  <c r="AP23" i="37"/>
  <c r="AC23" i="37"/>
  <c r="AP22" i="37"/>
  <c r="AC22" i="37"/>
  <c r="AP21" i="37"/>
  <c r="AC21" i="37"/>
  <c r="AP20" i="37"/>
  <c r="AC20" i="37"/>
  <c r="AP19" i="37"/>
  <c r="AC19" i="37"/>
  <c r="AP18" i="37"/>
  <c r="AC18" i="37"/>
  <c r="AP17" i="37"/>
  <c r="AC17" i="37"/>
  <c r="AP16" i="37"/>
  <c r="AC16" i="37"/>
  <c r="AP15" i="37"/>
  <c r="AC15" i="37"/>
  <c r="AC96" i="37" s="1"/>
  <c r="B14" i="37"/>
  <c r="AK12" i="37"/>
  <c r="AI12" i="37"/>
  <c r="AL12" i="37" s="1"/>
  <c r="M12" i="37"/>
  <c r="I12" i="37"/>
  <c r="H12" i="37"/>
  <c r="G12" i="37"/>
  <c r="AK11" i="37"/>
  <c r="AJ11" i="37"/>
  <c r="AJ12" i="37" s="1"/>
  <c r="AI11" i="37"/>
  <c r="AF11" i="37"/>
  <c r="AF12" i="37" s="1"/>
  <c r="AE11" i="37"/>
  <c r="AE12" i="37" s="1"/>
  <c r="AD11" i="37"/>
  <c r="AD12" i="37" s="1"/>
  <c r="O11" i="37"/>
  <c r="N11" i="37"/>
  <c r="J11" i="37"/>
  <c r="K11" i="37" s="1"/>
  <c r="AL10" i="37"/>
  <c r="AG10" i="37"/>
  <c r="O10" i="37"/>
  <c r="N10" i="37"/>
  <c r="L10" i="37"/>
  <c r="J10" i="37"/>
  <c r="K10" i="37" s="1"/>
  <c r="AL9" i="37"/>
  <c r="AG9" i="37"/>
  <c r="N9" i="37"/>
  <c r="K9" i="37"/>
  <c r="J9" i="37"/>
  <c r="AL8" i="37"/>
  <c r="AG8" i="37"/>
  <c r="J8" i="37"/>
  <c r="K8" i="37" s="1"/>
  <c r="AL7" i="37"/>
  <c r="AG7" i="37"/>
  <c r="O7" i="37"/>
  <c r="N7" i="37"/>
  <c r="L7" i="37"/>
  <c r="K7" i="37"/>
  <c r="J7" i="37"/>
  <c r="AL6" i="37"/>
  <c r="AG6" i="37"/>
  <c r="O6" i="37"/>
  <c r="N6" i="37"/>
  <c r="L6" i="37"/>
  <c r="J6" i="37"/>
  <c r="K6" i="37" s="1"/>
  <c r="AL5" i="37"/>
  <c r="AG5" i="37"/>
  <c r="N5" i="37"/>
  <c r="L5" i="37"/>
  <c r="J5" i="37"/>
  <c r="K5" i="37" s="1"/>
  <c r="AL4" i="37"/>
  <c r="AG4" i="37"/>
  <c r="O4" i="37"/>
  <c r="L4" i="37"/>
  <c r="K4" i="37"/>
  <c r="J4" i="37"/>
  <c r="AL3" i="37"/>
  <c r="AG3" i="37"/>
  <c r="P3" i="37"/>
  <c r="AP68" i="45" l="1"/>
  <c r="AP68" i="44"/>
  <c r="AP68" i="43"/>
  <c r="AP68" i="42"/>
  <c r="N12" i="41"/>
  <c r="O12" i="41"/>
  <c r="AQ68" i="41"/>
  <c r="AA103" i="41"/>
  <c r="AN68" i="41"/>
  <c r="AC67" i="41"/>
  <c r="AO68" i="41"/>
  <c r="AC101" i="41"/>
  <c r="AP67" i="41"/>
  <c r="Z103" i="41"/>
  <c r="AB103" i="41"/>
  <c r="AM68" i="41"/>
  <c r="AD103" i="41"/>
  <c r="AC93" i="41"/>
  <c r="AC92" i="40"/>
  <c r="AQ68" i="40"/>
  <c r="AO68" i="40"/>
  <c r="AC67" i="40"/>
  <c r="N12" i="40"/>
  <c r="AN68" i="40"/>
  <c r="AP67" i="40"/>
  <c r="AM68" i="40"/>
  <c r="AC103" i="39"/>
  <c r="AP66" i="39"/>
  <c r="AA92" i="39"/>
  <c r="AL115" i="39"/>
  <c r="AL11" i="39" s="1"/>
  <c r="AP27" i="39"/>
  <c r="AB100" i="39"/>
  <c r="AG115" i="39"/>
  <c r="AG11" i="39" s="1"/>
  <c r="AC40" i="39"/>
  <c r="AD67" i="39"/>
  <c r="AD92" i="39"/>
  <c r="N11" i="39"/>
  <c r="AP87" i="39"/>
  <c r="AB92" i="39"/>
  <c r="O9" i="39"/>
  <c r="O12" i="39" s="1"/>
  <c r="AC66" i="39"/>
  <c r="L9" i="39"/>
  <c r="AP53" i="39"/>
  <c r="AA67" i="39"/>
  <c r="AB67" i="39"/>
  <c r="L6" i="39"/>
  <c r="AC27" i="39"/>
  <c r="AQ67" i="39"/>
  <c r="AP40" i="39"/>
  <c r="AD100" i="39"/>
  <c r="AC91" i="39"/>
  <c r="Z100" i="39"/>
  <c r="AC99" i="39"/>
  <c r="AA100" i="39"/>
  <c r="AA102" i="39" s="1"/>
  <c r="AP99" i="39"/>
  <c r="AM67" i="39"/>
  <c r="Z92" i="39"/>
  <c r="Z67" i="39"/>
  <c r="AL12" i="39"/>
  <c r="N7" i="39"/>
  <c r="AC53" i="39"/>
  <c r="AN67" i="39"/>
  <c r="AO67" i="39"/>
  <c r="N10" i="39"/>
  <c r="AP97" i="38"/>
  <c r="AP27" i="38"/>
  <c r="AC98" i="38"/>
  <c r="AP66" i="38"/>
  <c r="AN67" i="38"/>
  <c r="AC102" i="38"/>
  <c r="L10" i="38"/>
  <c r="L12" i="38" s="1"/>
  <c r="AP53" i="38"/>
  <c r="AC40" i="38"/>
  <c r="AD91" i="38"/>
  <c r="AD67" i="38"/>
  <c r="AB67" i="38"/>
  <c r="N12" i="38"/>
  <c r="AA67" i="38"/>
  <c r="AC27" i="38"/>
  <c r="AG115" i="38"/>
  <c r="AG11" i="38" s="1"/>
  <c r="AA99" i="38"/>
  <c r="AD99" i="38"/>
  <c r="AD101" i="38" s="1"/>
  <c r="AA91" i="38"/>
  <c r="AB91" i="38"/>
  <c r="AB101" i="38" s="1"/>
  <c r="AM67" i="38"/>
  <c r="AP87" i="38"/>
  <c r="Z91" i="38"/>
  <c r="AC90" i="38"/>
  <c r="Z99" i="38"/>
  <c r="Z67" i="38"/>
  <c r="AL115" i="38"/>
  <c r="AL11" i="38" s="1"/>
  <c r="O12" i="38"/>
  <c r="AL12" i="38"/>
  <c r="AF11" i="38"/>
  <c r="AF12" i="38" s="1"/>
  <c r="AP40" i="38"/>
  <c r="AO67" i="38"/>
  <c r="AC53" i="38"/>
  <c r="AC66" i="38"/>
  <c r="AQ67" i="38"/>
  <c r="L12" i="37"/>
  <c r="AP67" i="37"/>
  <c r="AM68" i="37"/>
  <c r="AC87" i="37"/>
  <c r="AA95" i="37"/>
  <c r="AC95" i="37" s="1"/>
  <c r="AD67" i="37"/>
  <c r="AQ68" i="37" s="1"/>
  <c r="N8" i="37"/>
  <c r="N12" i="37" s="1"/>
  <c r="O9" i="37"/>
  <c r="O12" i="37" s="1"/>
  <c r="AP27" i="37"/>
  <c r="AN67" i="37"/>
  <c r="AL108" i="37"/>
  <c r="AL11" i="37" s="1"/>
  <c r="AC27" i="37"/>
  <c r="AC67" i="37" s="1"/>
  <c r="AP68" i="37" s="1"/>
  <c r="AA67" i="37"/>
  <c r="AN68" i="37" s="1"/>
  <c r="AC103" i="41" l="1"/>
  <c r="AP68" i="41"/>
  <c r="AP68" i="40"/>
  <c r="AQ68" i="39"/>
  <c r="L12" i="39"/>
  <c r="AB102" i="39"/>
  <c r="AC102" i="39" s="1"/>
  <c r="AD102" i="39"/>
  <c r="N12" i="39"/>
  <c r="AC92" i="39"/>
  <c r="AP67" i="39"/>
  <c r="AN68" i="39"/>
  <c r="AC67" i="39"/>
  <c r="AO68" i="39"/>
  <c r="Z102" i="39"/>
  <c r="AC100" i="39"/>
  <c r="AM68" i="39"/>
  <c r="AC99" i="38"/>
  <c r="AA101" i="38"/>
  <c r="AC101" i="38" s="1"/>
  <c r="AN68" i="38"/>
  <c r="AO68" i="38"/>
  <c r="AP67" i="38"/>
  <c r="AC91" i="38"/>
  <c r="AQ68" i="38"/>
  <c r="AC67" i="38"/>
  <c r="AM68" i="38"/>
  <c r="Z101" i="38"/>
  <c r="AC84" i="36"/>
  <c r="AC78" i="36"/>
  <c r="AC79" i="36"/>
  <c r="AP78" i="36"/>
  <c r="AK11" i="36"/>
  <c r="AK12" i="36" s="1"/>
  <c r="AJ11" i="36"/>
  <c r="AJ12" i="36" s="1"/>
  <c r="AI11" i="36"/>
  <c r="AI12" i="36" s="1"/>
  <c r="AF11" i="36"/>
  <c r="AF12" i="36" s="1"/>
  <c r="AE11" i="36"/>
  <c r="AE12" i="36" s="1"/>
  <c r="AD11" i="36"/>
  <c r="AD12" i="36" s="1"/>
  <c r="AC11" i="36"/>
  <c r="AC12" i="36" s="1"/>
  <c r="AL110" i="36"/>
  <c r="AG110" i="36"/>
  <c r="AL109" i="36"/>
  <c r="AG109" i="36"/>
  <c r="AL108" i="36"/>
  <c r="AG108" i="36"/>
  <c r="AL106" i="36"/>
  <c r="AG106" i="36"/>
  <c r="AD97" i="36"/>
  <c r="AB97" i="36"/>
  <c r="AA97" i="36"/>
  <c r="Z97" i="36"/>
  <c r="AD93" i="36"/>
  <c r="AB93" i="36"/>
  <c r="AA93" i="36"/>
  <c r="Z93" i="36"/>
  <c r="AP91" i="36"/>
  <c r="AC92" i="36"/>
  <c r="AP90" i="36"/>
  <c r="AC90" i="36"/>
  <c r="AQ85" i="36"/>
  <c r="AO85" i="36"/>
  <c r="AN85" i="36"/>
  <c r="AM85" i="36"/>
  <c r="AD86" i="36"/>
  <c r="AB86" i="36"/>
  <c r="AA86" i="36"/>
  <c r="Z86" i="36"/>
  <c r="AP84" i="36"/>
  <c r="AC85" i="36"/>
  <c r="AP83" i="36"/>
  <c r="AC83" i="36"/>
  <c r="AP82" i="36"/>
  <c r="AC82" i="36"/>
  <c r="AP80" i="36"/>
  <c r="AC81" i="36"/>
  <c r="AP79" i="36"/>
  <c r="AC80" i="36"/>
  <c r="AP77" i="36"/>
  <c r="AC77" i="36"/>
  <c r="C74" i="36"/>
  <c r="AQ66" i="36"/>
  <c r="O9" i="36" s="1"/>
  <c r="AO66" i="36"/>
  <c r="N9" i="36" s="1"/>
  <c r="AN66" i="36"/>
  <c r="L9" i="36" s="1"/>
  <c r="AM66" i="36"/>
  <c r="AD66" i="36"/>
  <c r="O8" i="36" s="1"/>
  <c r="AB66" i="36"/>
  <c r="N8" i="36" s="1"/>
  <c r="AA66" i="36"/>
  <c r="L8" i="36" s="1"/>
  <c r="Z66" i="36"/>
  <c r="AP65" i="36"/>
  <c r="AC65" i="36"/>
  <c r="AP64" i="36"/>
  <c r="AC64" i="36"/>
  <c r="AP63" i="36"/>
  <c r="AC63" i="36"/>
  <c r="AP62" i="36"/>
  <c r="AC62" i="36"/>
  <c r="AP61" i="36"/>
  <c r="AC61" i="36"/>
  <c r="AP60" i="36"/>
  <c r="AC60" i="36"/>
  <c r="AP59" i="36"/>
  <c r="AC59" i="36"/>
  <c r="AP58" i="36"/>
  <c r="AC58" i="36"/>
  <c r="AP57" i="36"/>
  <c r="AC57" i="36"/>
  <c r="AP56" i="36"/>
  <c r="AC56" i="36"/>
  <c r="AP55" i="36"/>
  <c r="AC55" i="36"/>
  <c r="AP54" i="36"/>
  <c r="AC54" i="36"/>
  <c r="AQ53" i="36"/>
  <c r="O10" i="36" s="1"/>
  <c r="AO53" i="36"/>
  <c r="N10" i="36" s="1"/>
  <c r="AN53" i="36"/>
  <c r="L10" i="36" s="1"/>
  <c r="AM53" i="36"/>
  <c r="AD53" i="36"/>
  <c r="AB53" i="36"/>
  <c r="N7" i="36" s="1"/>
  <c r="AA53" i="36"/>
  <c r="L7" i="36" s="1"/>
  <c r="Z53" i="36"/>
  <c r="G47" i="36"/>
  <c r="AP52" i="36"/>
  <c r="AC52" i="36"/>
  <c r="L46" i="36"/>
  <c r="G46" i="36"/>
  <c r="AP51" i="36"/>
  <c r="AC51" i="36"/>
  <c r="AP50" i="36"/>
  <c r="AC50" i="36"/>
  <c r="AP49" i="36"/>
  <c r="AC49" i="36"/>
  <c r="AP48" i="36"/>
  <c r="AC48" i="36"/>
  <c r="AP47" i="36"/>
  <c r="AC47" i="36"/>
  <c r="AP46" i="36"/>
  <c r="AC46" i="36"/>
  <c r="AP45" i="36"/>
  <c r="AC45" i="36"/>
  <c r="AP44" i="36"/>
  <c r="AC44" i="36"/>
  <c r="AP43" i="36"/>
  <c r="AC43" i="36"/>
  <c r="AP42" i="36"/>
  <c r="AC42" i="36"/>
  <c r="AP41" i="36"/>
  <c r="AC41" i="36"/>
  <c r="AQ40" i="36"/>
  <c r="O4" i="36" s="1"/>
  <c r="AO40" i="36"/>
  <c r="N4" i="36" s="1"/>
  <c r="AN40" i="36"/>
  <c r="L4" i="36" s="1"/>
  <c r="AM40" i="36"/>
  <c r="AD40" i="36"/>
  <c r="O11" i="36" s="1"/>
  <c r="AB40" i="36"/>
  <c r="AA40" i="36"/>
  <c r="Z40" i="36"/>
  <c r="AP39" i="36"/>
  <c r="AC39" i="36"/>
  <c r="AP38" i="36"/>
  <c r="AC38" i="36"/>
  <c r="AP37" i="36"/>
  <c r="AC37" i="36"/>
  <c r="AP36" i="36"/>
  <c r="AC36" i="36"/>
  <c r="AP35" i="36"/>
  <c r="AC35" i="36"/>
  <c r="AP34" i="36"/>
  <c r="AC34" i="36"/>
  <c r="AP33" i="36"/>
  <c r="AC33" i="36"/>
  <c r="AP32" i="36"/>
  <c r="AC32" i="36"/>
  <c r="AP31" i="36"/>
  <c r="AC31" i="36"/>
  <c r="AP30" i="36"/>
  <c r="AC30" i="36"/>
  <c r="AP29" i="36"/>
  <c r="AC29" i="36"/>
  <c r="AP28" i="36"/>
  <c r="AC28" i="36"/>
  <c r="AQ27" i="36"/>
  <c r="O5" i="36" s="1"/>
  <c r="AO27" i="36"/>
  <c r="N5" i="36" s="1"/>
  <c r="AN27" i="36"/>
  <c r="L5" i="36" s="1"/>
  <c r="AM27" i="36"/>
  <c r="AD27" i="36"/>
  <c r="O6" i="36" s="1"/>
  <c r="AB27" i="36"/>
  <c r="N6" i="36" s="1"/>
  <c r="AA27" i="36"/>
  <c r="L6" i="36" s="1"/>
  <c r="Z27" i="36"/>
  <c r="AP26" i="36"/>
  <c r="AC26" i="36"/>
  <c r="AP25" i="36"/>
  <c r="AC25" i="36"/>
  <c r="AP24" i="36"/>
  <c r="AC24" i="36"/>
  <c r="AP23" i="36"/>
  <c r="AC23" i="36"/>
  <c r="AP22" i="36"/>
  <c r="AC22" i="36"/>
  <c r="AP21" i="36"/>
  <c r="AC21" i="36"/>
  <c r="AP20" i="36"/>
  <c r="AC20" i="36"/>
  <c r="AP19" i="36"/>
  <c r="AC19" i="36"/>
  <c r="AP18" i="36"/>
  <c r="AC18" i="36"/>
  <c r="AP17" i="36"/>
  <c r="AC17" i="36"/>
  <c r="AP16" i="36"/>
  <c r="AC16" i="36"/>
  <c r="AP15" i="36"/>
  <c r="AC15" i="36"/>
  <c r="B14" i="36"/>
  <c r="M12" i="36"/>
  <c r="I12" i="36"/>
  <c r="H12" i="36"/>
  <c r="G12" i="36"/>
  <c r="J11" i="36"/>
  <c r="K11" i="36" s="1"/>
  <c r="AL9" i="36"/>
  <c r="AG9" i="36"/>
  <c r="J10" i="36"/>
  <c r="K10" i="36" s="1"/>
  <c r="AL6" i="36"/>
  <c r="AG6" i="36"/>
  <c r="J9" i="36"/>
  <c r="K9" i="36" s="1"/>
  <c r="AL10" i="36"/>
  <c r="AG10" i="36"/>
  <c r="J8" i="36"/>
  <c r="K8" i="36" s="1"/>
  <c r="AL8" i="36"/>
  <c r="AG8" i="36"/>
  <c r="J4" i="36"/>
  <c r="K4" i="36" s="1"/>
  <c r="AL7" i="36"/>
  <c r="AG7" i="36"/>
  <c r="J7" i="36"/>
  <c r="K7" i="36" s="1"/>
  <c r="AL5" i="36"/>
  <c r="AG5" i="36"/>
  <c r="J5" i="36"/>
  <c r="K5" i="36" s="1"/>
  <c r="AL4" i="36"/>
  <c r="AG4" i="36"/>
  <c r="J6" i="36"/>
  <c r="K6" i="36" s="1"/>
  <c r="AL3" i="36"/>
  <c r="AG3" i="36"/>
  <c r="P3" i="36"/>
  <c r="L113" i="35"/>
  <c r="L112" i="35"/>
  <c r="L111" i="35"/>
  <c r="L110" i="35"/>
  <c r="L109" i="35"/>
  <c r="L108" i="35"/>
  <c r="L107" i="35"/>
  <c r="L106" i="35"/>
  <c r="L105" i="35"/>
  <c r="L104" i="35"/>
  <c r="L103" i="35"/>
  <c r="L99" i="35"/>
  <c r="L98" i="35"/>
  <c r="L97" i="35"/>
  <c r="L96" i="35"/>
  <c r="L95" i="35"/>
  <c r="L94" i="35"/>
  <c r="L93" i="35"/>
  <c r="L92" i="35"/>
  <c r="L91" i="35"/>
  <c r="L90" i="35"/>
  <c r="L89" i="35"/>
  <c r="L88" i="35"/>
  <c r="L87" i="35"/>
  <c r="L86" i="35"/>
  <c r="L85" i="35"/>
  <c r="L84" i="35"/>
  <c r="L83" i="35"/>
  <c r="L82" i="35"/>
  <c r="L81" i="35"/>
  <c r="L80" i="35"/>
  <c r="AP80" i="35"/>
  <c r="AQ84" i="35"/>
  <c r="AO84" i="35"/>
  <c r="AN84" i="35"/>
  <c r="AM84" i="35"/>
  <c r="AP83" i="35"/>
  <c r="AQ90" i="35"/>
  <c r="AO90" i="35"/>
  <c r="AN90" i="35"/>
  <c r="AM90" i="35"/>
  <c r="AP88" i="35"/>
  <c r="AC81" i="35"/>
  <c r="AD90" i="35"/>
  <c r="AB90" i="35"/>
  <c r="AA90" i="35"/>
  <c r="Z90" i="35"/>
  <c r="AC89" i="35"/>
  <c r="AG9" i="35"/>
  <c r="AL9" i="35"/>
  <c r="AL10" i="35"/>
  <c r="AG10" i="35"/>
  <c r="AL8" i="35"/>
  <c r="AG8" i="35"/>
  <c r="AL7" i="35"/>
  <c r="AG7" i="35"/>
  <c r="AL5" i="35"/>
  <c r="AG5" i="35"/>
  <c r="AL4" i="35"/>
  <c r="AG4" i="35"/>
  <c r="AL6" i="35"/>
  <c r="AG6" i="35"/>
  <c r="AL3" i="35"/>
  <c r="AG3" i="35"/>
  <c r="AL102" i="35"/>
  <c r="AL101" i="35"/>
  <c r="AL100" i="35"/>
  <c r="AK104" i="35"/>
  <c r="AK11" i="35" s="1"/>
  <c r="AK12" i="35" s="1"/>
  <c r="AJ104" i="35"/>
  <c r="AJ11" i="35" s="1"/>
  <c r="AJ12" i="35" s="1"/>
  <c r="AI104" i="35"/>
  <c r="AI11" i="35" s="1"/>
  <c r="AI12" i="35" s="1"/>
  <c r="AF104" i="35"/>
  <c r="AF11" i="35" s="1"/>
  <c r="AF12" i="35" s="1"/>
  <c r="AE104" i="35"/>
  <c r="AE11" i="35" s="1"/>
  <c r="AE12" i="35" s="1"/>
  <c r="AD104" i="35"/>
  <c r="AD11" i="35" s="1"/>
  <c r="AD12" i="35" s="1"/>
  <c r="AC104" i="35"/>
  <c r="AC11" i="35" s="1"/>
  <c r="AC12" i="35" s="1"/>
  <c r="AG102" i="35"/>
  <c r="AG101" i="35"/>
  <c r="AG100" i="35"/>
  <c r="AL103" i="35"/>
  <c r="AG103" i="35"/>
  <c r="AD94" i="35"/>
  <c r="AB94" i="35"/>
  <c r="AA94" i="35"/>
  <c r="Z94" i="35"/>
  <c r="AP89" i="35"/>
  <c r="AC88" i="35"/>
  <c r="AD84" i="35"/>
  <c r="AB84" i="35"/>
  <c r="AA84" i="35"/>
  <c r="Z84" i="35"/>
  <c r="AC83" i="35"/>
  <c r="AP82" i="35"/>
  <c r="AC82" i="35"/>
  <c r="AP81" i="35"/>
  <c r="AC80" i="35"/>
  <c r="AP79" i="35"/>
  <c r="AC79" i="35"/>
  <c r="AP78" i="35"/>
  <c r="AC78" i="35"/>
  <c r="C75" i="35"/>
  <c r="AQ66" i="35"/>
  <c r="O9" i="35" s="1"/>
  <c r="AO66" i="35"/>
  <c r="N9" i="35" s="1"/>
  <c r="AN66" i="35"/>
  <c r="L9" i="35" s="1"/>
  <c r="AM66" i="35"/>
  <c r="AD66" i="35"/>
  <c r="O8" i="35" s="1"/>
  <c r="AB66" i="35"/>
  <c r="N8" i="35" s="1"/>
  <c r="AA66" i="35"/>
  <c r="L8" i="35" s="1"/>
  <c r="Z66" i="35"/>
  <c r="AP65" i="35"/>
  <c r="AC65" i="35"/>
  <c r="AP64" i="35"/>
  <c r="AC64" i="35"/>
  <c r="AP63" i="35"/>
  <c r="AC63" i="35"/>
  <c r="AP62" i="35"/>
  <c r="AC62" i="35"/>
  <c r="AP61" i="35"/>
  <c r="AC61" i="35"/>
  <c r="AP60" i="35"/>
  <c r="AC60" i="35"/>
  <c r="AP59" i="35"/>
  <c r="AC59" i="35"/>
  <c r="AP58" i="35"/>
  <c r="AC58" i="35"/>
  <c r="AP57" i="35"/>
  <c r="AC57" i="35"/>
  <c r="AP56" i="35"/>
  <c r="AC56" i="35"/>
  <c r="AP55" i="35"/>
  <c r="AC55" i="35"/>
  <c r="G53" i="35"/>
  <c r="AP54" i="35"/>
  <c r="AC54" i="35"/>
  <c r="L52" i="35"/>
  <c r="G52" i="35"/>
  <c r="AQ53" i="35"/>
  <c r="O10" i="35" s="1"/>
  <c r="AO53" i="35"/>
  <c r="AN53" i="35"/>
  <c r="L10" i="35" s="1"/>
  <c r="AM53" i="35"/>
  <c r="AD53" i="35"/>
  <c r="O6" i="35" s="1"/>
  <c r="AB53" i="35"/>
  <c r="N6" i="35" s="1"/>
  <c r="AA53" i="35"/>
  <c r="L6" i="35" s="1"/>
  <c r="Z53" i="35"/>
  <c r="AP52" i="35"/>
  <c r="AC52" i="35"/>
  <c r="AP51" i="35"/>
  <c r="AC51" i="35"/>
  <c r="AP50" i="35"/>
  <c r="AC50" i="35"/>
  <c r="AP49" i="35"/>
  <c r="AC49" i="35"/>
  <c r="AP48" i="35"/>
  <c r="AC48" i="35"/>
  <c r="AP47" i="35"/>
  <c r="AC47" i="35"/>
  <c r="AP46" i="35"/>
  <c r="AC46" i="35"/>
  <c r="AP45" i="35"/>
  <c r="AC45" i="35"/>
  <c r="AP44" i="35"/>
  <c r="AC44" i="35"/>
  <c r="AP43" i="35"/>
  <c r="AC43" i="35"/>
  <c r="AP42" i="35"/>
  <c r="AC42" i="35"/>
  <c r="AP41" i="35"/>
  <c r="AC41" i="35"/>
  <c r="AQ40" i="35"/>
  <c r="O7" i="35" s="1"/>
  <c r="AO40" i="35"/>
  <c r="AN40" i="35"/>
  <c r="AM40" i="35"/>
  <c r="AD40" i="35"/>
  <c r="O11" i="35" s="1"/>
  <c r="AB40" i="35"/>
  <c r="AA40" i="35"/>
  <c r="L11" i="35" s="1"/>
  <c r="Z40" i="35"/>
  <c r="AP39" i="35"/>
  <c r="AC39" i="35"/>
  <c r="AP38" i="35"/>
  <c r="AC38" i="35"/>
  <c r="AP37" i="35"/>
  <c r="AC37" i="35"/>
  <c r="AP36" i="35"/>
  <c r="AC36" i="35"/>
  <c r="AP35" i="35"/>
  <c r="AC35" i="35"/>
  <c r="AP34" i="35"/>
  <c r="AC34" i="35"/>
  <c r="AP33" i="35"/>
  <c r="AC33" i="35"/>
  <c r="AP32" i="35"/>
  <c r="AC32" i="35"/>
  <c r="AP31" i="35"/>
  <c r="AC31" i="35"/>
  <c r="AP30" i="35"/>
  <c r="AC30" i="35"/>
  <c r="AP29" i="35"/>
  <c r="AC29" i="35"/>
  <c r="AP28" i="35"/>
  <c r="AC28" i="35"/>
  <c r="AQ27" i="35"/>
  <c r="O5" i="35" s="1"/>
  <c r="AO27" i="35"/>
  <c r="N5" i="35" s="1"/>
  <c r="AN27" i="35"/>
  <c r="L5" i="35" s="1"/>
  <c r="AM27" i="35"/>
  <c r="AD27" i="35"/>
  <c r="O4" i="35" s="1"/>
  <c r="AB27" i="35"/>
  <c r="AA27" i="35"/>
  <c r="L4" i="35" s="1"/>
  <c r="Z27" i="35"/>
  <c r="AP26" i="35"/>
  <c r="AC26" i="35"/>
  <c r="AP25" i="35"/>
  <c r="AC25" i="35"/>
  <c r="AP24" i="35"/>
  <c r="AC24" i="35"/>
  <c r="AP23" i="35"/>
  <c r="AC23" i="35"/>
  <c r="AP22" i="35"/>
  <c r="AC22" i="35"/>
  <c r="AP21" i="35"/>
  <c r="AC21" i="35"/>
  <c r="AP20" i="35"/>
  <c r="AC20" i="35"/>
  <c r="AP19" i="35"/>
  <c r="AC19" i="35"/>
  <c r="AP18" i="35"/>
  <c r="AC18" i="35"/>
  <c r="AP17" i="35"/>
  <c r="AC17" i="35"/>
  <c r="AP16" i="35"/>
  <c r="AC16" i="35"/>
  <c r="AP15" i="35"/>
  <c r="AC15" i="35"/>
  <c r="B14" i="35"/>
  <c r="M12" i="35"/>
  <c r="I12" i="35"/>
  <c r="H12" i="35"/>
  <c r="G12" i="35"/>
  <c r="N11" i="35"/>
  <c r="J11" i="35"/>
  <c r="K11" i="35" s="1"/>
  <c r="J10" i="35"/>
  <c r="K10" i="35" s="1"/>
  <c r="J8" i="35"/>
  <c r="K8" i="35" s="1"/>
  <c r="J7" i="35"/>
  <c r="K7" i="35" s="1"/>
  <c r="J6" i="35"/>
  <c r="K6" i="35" s="1"/>
  <c r="J9" i="35"/>
  <c r="K9" i="35" s="1"/>
  <c r="J4" i="35"/>
  <c r="K4" i="35" s="1"/>
  <c r="J5" i="35"/>
  <c r="K5" i="35" s="1"/>
  <c r="P3" i="35"/>
  <c r="L102" i="34"/>
  <c r="L101" i="34"/>
  <c r="L100" i="34"/>
  <c r="L99" i="34"/>
  <c r="L98" i="34"/>
  <c r="L97" i="34"/>
  <c r="L96" i="34"/>
  <c r="L92" i="34"/>
  <c r="L91" i="34"/>
  <c r="L90" i="34"/>
  <c r="L89" i="34"/>
  <c r="L88" i="34"/>
  <c r="L87" i="34"/>
  <c r="L86" i="34"/>
  <c r="L85" i="34"/>
  <c r="L84" i="34"/>
  <c r="L83" i="34"/>
  <c r="L82" i="34"/>
  <c r="L81" i="34"/>
  <c r="L80" i="34"/>
  <c r="P3" i="34"/>
  <c r="AC87" i="34"/>
  <c r="AC88" i="34" s="1"/>
  <c r="AP79" i="34"/>
  <c r="AC79" i="34"/>
  <c r="AQ82" i="34"/>
  <c r="AO82" i="34"/>
  <c r="AN82" i="34"/>
  <c r="AM82" i="34"/>
  <c r="AP81" i="34"/>
  <c r="AD83" i="34"/>
  <c r="AC82" i="34"/>
  <c r="AB83" i="34"/>
  <c r="AA83" i="34"/>
  <c r="Z83" i="34"/>
  <c r="AK97" i="34"/>
  <c r="AK11" i="34" s="1"/>
  <c r="AK12" i="34" s="1"/>
  <c r="AJ97" i="34"/>
  <c r="AJ11" i="34" s="1"/>
  <c r="AJ12" i="34" s="1"/>
  <c r="AI97" i="34"/>
  <c r="AF97" i="34"/>
  <c r="AF11" i="34" s="1"/>
  <c r="AF12" i="34" s="1"/>
  <c r="AE97" i="34"/>
  <c r="AE11" i="34" s="1"/>
  <c r="AE12" i="34" s="1"/>
  <c r="AD97" i="34"/>
  <c r="AC97" i="34"/>
  <c r="AL96" i="34"/>
  <c r="AG96" i="34"/>
  <c r="AD92" i="34"/>
  <c r="AB92" i="34"/>
  <c r="AA92" i="34"/>
  <c r="Z92" i="34"/>
  <c r="AQ88" i="34"/>
  <c r="AO88" i="34"/>
  <c r="AN88" i="34"/>
  <c r="AM88" i="34"/>
  <c r="AD88" i="34"/>
  <c r="AB88" i="34"/>
  <c r="AA88" i="34"/>
  <c r="Z88" i="34"/>
  <c r="AP87" i="34"/>
  <c r="AP88" i="34" s="1"/>
  <c r="AC81" i="34"/>
  <c r="AP80" i="34"/>
  <c r="AC80" i="34"/>
  <c r="AP78" i="34"/>
  <c r="AC78" i="34"/>
  <c r="C75" i="34"/>
  <c r="AQ66" i="34"/>
  <c r="O6" i="34" s="1"/>
  <c r="AO66" i="34"/>
  <c r="AN66" i="34"/>
  <c r="L6" i="34" s="1"/>
  <c r="AM66" i="34"/>
  <c r="AD66" i="34"/>
  <c r="AB66" i="34"/>
  <c r="N9" i="34" s="1"/>
  <c r="AA66" i="34"/>
  <c r="L9" i="34" s="1"/>
  <c r="Z66" i="34"/>
  <c r="AP65" i="34"/>
  <c r="AC65" i="34"/>
  <c r="AP64" i="34"/>
  <c r="AC64" i="34"/>
  <c r="AP63" i="34"/>
  <c r="AC63" i="34"/>
  <c r="AP62" i="34"/>
  <c r="AC62" i="34"/>
  <c r="AP61" i="34"/>
  <c r="AC61" i="34"/>
  <c r="AP60" i="34"/>
  <c r="AC60" i="34"/>
  <c r="AP59" i="34"/>
  <c r="AC59" i="34"/>
  <c r="AP58" i="34"/>
  <c r="AC58" i="34"/>
  <c r="AP57" i="34"/>
  <c r="AC57" i="34"/>
  <c r="AP56" i="34"/>
  <c r="AC56" i="34"/>
  <c r="AP55" i="34"/>
  <c r="AC55" i="34"/>
  <c r="AP54" i="34"/>
  <c r="AC54" i="34"/>
  <c r="AQ53" i="34"/>
  <c r="O10" i="34" s="1"/>
  <c r="AO53" i="34"/>
  <c r="N10" i="34" s="1"/>
  <c r="AN53" i="34"/>
  <c r="AM53" i="34"/>
  <c r="AD53" i="34"/>
  <c r="O7" i="34" s="1"/>
  <c r="AB53" i="34"/>
  <c r="N7" i="34" s="1"/>
  <c r="AA53" i="34"/>
  <c r="L7" i="34" s="1"/>
  <c r="Z53" i="34"/>
  <c r="AP52" i="34"/>
  <c r="AC52" i="34"/>
  <c r="AP51" i="34"/>
  <c r="AC51" i="34"/>
  <c r="AP50" i="34"/>
  <c r="AC50" i="34"/>
  <c r="AP49" i="34"/>
  <c r="AC49" i="34"/>
  <c r="AP48" i="34"/>
  <c r="AC48" i="34"/>
  <c r="AP47" i="34"/>
  <c r="AC47" i="34"/>
  <c r="AP46" i="34"/>
  <c r="AC46" i="34"/>
  <c r="AP45" i="34"/>
  <c r="AC45" i="34"/>
  <c r="AP44" i="34"/>
  <c r="AC44" i="34"/>
  <c r="G55" i="34"/>
  <c r="AP43" i="34"/>
  <c r="AC43" i="34"/>
  <c r="L54" i="34"/>
  <c r="G54" i="34"/>
  <c r="AP42" i="34"/>
  <c r="AC42" i="34"/>
  <c r="AP41" i="34"/>
  <c r="AC41" i="34"/>
  <c r="AQ40" i="34"/>
  <c r="AO40" i="34"/>
  <c r="N8" i="34" s="1"/>
  <c r="AN40" i="34"/>
  <c r="L8" i="34" s="1"/>
  <c r="AM40" i="34"/>
  <c r="AD40" i="34"/>
  <c r="O11" i="34" s="1"/>
  <c r="AB40" i="34"/>
  <c r="N11" i="34" s="1"/>
  <c r="AA40" i="34"/>
  <c r="L11" i="34" s="1"/>
  <c r="Z40" i="34"/>
  <c r="AP39" i="34"/>
  <c r="AC39" i="34"/>
  <c r="AP38" i="34"/>
  <c r="AC38" i="34"/>
  <c r="AP37" i="34"/>
  <c r="AC37" i="34"/>
  <c r="AP36" i="34"/>
  <c r="AC36" i="34"/>
  <c r="AP35" i="34"/>
  <c r="AC35" i="34"/>
  <c r="AP34" i="34"/>
  <c r="AC34" i="34"/>
  <c r="AP33" i="34"/>
  <c r="AC33" i="34"/>
  <c r="AP32" i="34"/>
  <c r="AC32" i="34"/>
  <c r="AP31" i="34"/>
  <c r="AC31" i="34"/>
  <c r="AP30" i="34"/>
  <c r="AC30" i="34"/>
  <c r="AP29" i="34"/>
  <c r="AC29" i="34"/>
  <c r="AP28" i="34"/>
  <c r="AC28" i="34"/>
  <c r="AQ27" i="34"/>
  <c r="O4" i="34" s="1"/>
  <c r="AO27" i="34"/>
  <c r="AN27" i="34"/>
  <c r="L4" i="34" s="1"/>
  <c r="AM27" i="34"/>
  <c r="AD27" i="34"/>
  <c r="O5" i="34" s="1"/>
  <c r="AB27" i="34"/>
  <c r="AA27" i="34"/>
  <c r="L5" i="34" s="1"/>
  <c r="Z27" i="34"/>
  <c r="AP26" i="34"/>
  <c r="AC26" i="34"/>
  <c r="AP25" i="34"/>
  <c r="AC25" i="34"/>
  <c r="AP24" i="34"/>
  <c r="AC24" i="34"/>
  <c r="AP23" i="34"/>
  <c r="AC23" i="34"/>
  <c r="AP22" i="34"/>
  <c r="AC22" i="34"/>
  <c r="AP21" i="34"/>
  <c r="AC21" i="34"/>
  <c r="AP20" i="34"/>
  <c r="AC20" i="34"/>
  <c r="AP19" i="34"/>
  <c r="AC19" i="34"/>
  <c r="AP18" i="34"/>
  <c r="AC18" i="34"/>
  <c r="AP17" i="34"/>
  <c r="AC17" i="34"/>
  <c r="AP16" i="34"/>
  <c r="AC16" i="34"/>
  <c r="AP15" i="34"/>
  <c r="AC15" i="34"/>
  <c r="B14" i="34"/>
  <c r="M12" i="34"/>
  <c r="I12" i="34"/>
  <c r="H12" i="34"/>
  <c r="G12" i="34"/>
  <c r="AI11" i="34"/>
  <c r="AI12" i="34" s="1"/>
  <c r="AD11" i="34"/>
  <c r="AD12" i="34" s="1"/>
  <c r="J9" i="34"/>
  <c r="K9" i="34" s="1"/>
  <c r="O8" i="34"/>
  <c r="J8" i="34"/>
  <c r="K8" i="34" s="1"/>
  <c r="AL9" i="34"/>
  <c r="AG9" i="34"/>
  <c r="J11" i="34"/>
  <c r="K11" i="34" s="1"/>
  <c r="AL8" i="34"/>
  <c r="AG8" i="34"/>
  <c r="J10" i="34"/>
  <c r="K10" i="34" s="1"/>
  <c r="AL7" i="34"/>
  <c r="AG7" i="34"/>
  <c r="J5" i="34"/>
  <c r="K5" i="34" s="1"/>
  <c r="AL5" i="34"/>
  <c r="AG5" i="34"/>
  <c r="J7" i="34"/>
  <c r="K7" i="34" s="1"/>
  <c r="AL3" i="34"/>
  <c r="AG3" i="34"/>
  <c r="J6" i="34"/>
  <c r="K6" i="34" s="1"/>
  <c r="AL4" i="34"/>
  <c r="AG4" i="34"/>
  <c r="J4" i="34"/>
  <c r="K4" i="34" s="1"/>
  <c r="AL6" i="34"/>
  <c r="AG6" i="34"/>
  <c r="AC90" i="33"/>
  <c r="AC81" i="33"/>
  <c r="AK96" i="33"/>
  <c r="AJ96" i="33"/>
  <c r="AI96" i="33"/>
  <c r="L97" i="33"/>
  <c r="L96" i="33"/>
  <c r="L95" i="33"/>
  <c r="L94" i="33"/>
  <c r="L90" i="33"/>
  <c r="L89" i="33"/>
  <c r="L88" i="33"/>
  <c r="L87" i="33"/>
  <c r="L86" i="33"/>
  <c r="L85" i="33"/>
  <c r="L84" i="33"/>
  <c r="L83" i="33"/>
  <c r="L82" i="33"/>
  <c r="L81" i="33"/>
  <c r="L80" i="33"/>
  <c r="AC189" i="33"/>
  <c r="AC238" i="33"/>
  <c r="AC188" i="33"/>
  <c r="AC187" i="33"/>
  <c r="AC237" i="33"/>
  <c r="AC186" i="33"/>
  <c r="AC185" i="33"/>
  <c r="AC172" i="33"/>
  <c r="AC166" i="33"/>
  <c r="AC236" i="33"/>
  <c r="AC235" i="33"/>
  <c r="AC162" i="33"/>
  <c r="AC234" i="33"/>
  <c r="AC233" i="33"/>
  <c r="AC232" i="33"/>
  <c r="AC231" i="33"/>
  <c r="AC184" i="33"/>
  <c r="AC161" i="33"/>
  <c r="AC171" i="33"/>
  <c r="AC170" i="33"/>
  <c r="AC230" i="33"/>
  <c r="AC229" i="33"/>
  <c r="AC228" i="33"/>
  <c r="AC227" i="33"/>
  <c r="AC226" i="33"/>
  <c r="AC225" i="33"/>
  <c r="AC160" i="33"/>
  <c r="AC224" i="33"/>
  <c r="AC223" i="33"/>
  <c r="AC222" i="33"/>
  <c r="AC177" i="33"/>
  <c r="AC221" i="33"/>
  <c r="AC183" i="33"/>
  <c r="AC154" i="33"/>
  <c r="AC220" i="33"/>
  <c r="AC219" i="33"/>
  <c r="AC218" i="33"/>
  <c r="AC169" i="33"/>
  <c r="AC176" i="33"/>
  <c r="AC182" i="33"/>
  <c r="AC159" i="33"/>
  <c r="AC173" i="33"/>
  <c r="AC217" i="33"/>
  <c r="AC216" i="33"/>
  <c r="AC215" i="33"/>
  <c r="AC181" i="33"/>
  <c r="AC214" i="33"/>
  <c r="AC213" i="33"/>
  <c r="AC212" i="33"/>
  <c r="AC180" i="33"/>
  <c r="AC175" i="33"/>
  <c r="AC155" i="33"/>
  <c r="AC211" i="33"/>
  <c r="AC210" i="33"/>
  <c r="AC209" i="33"/>
  <c r="AC158" i="33"/>
  <c r="AC208" i="33"/>
  <c r="AC153" i="33"/>
  <c r="AC207" i="33"/>
  <c r="AC152" i="33"/>
  <c r="AC206" i="33"/>
  <c r="AC205" i="33"/>
  <c r="AC168" i="33"/>
  <c r="AC167" i="33"/>
  <c r="AC204" i="33"/>
  <c r="AC203" i="33"/>
  <c r="AC202" i="33"/>
  <c r="AC201" i="33"/>
  <c r="AC157" i="33"/>
  <c r="AC179" i="33"/>
  <c r="AC200" i="33"/>
  <c r="AC199" i="33"/>
  <c r="AC178" i="33"/>
  <c r="AC198" i="33"/>
  <c r="AC174" i="33"/>
  <c r="AC156" i="33"/>
  <c r="AC197" i="33"/>
  <c r="AC165" i="33"/>
  <c r="AC196" i="33"/>
  <c r="AC195" i="33"/>
  <c r="AC194" i="33"/>
  <c r="AC193" i="33"/>
  <c r="AC192" i="33"/>
  <c r="AC191" i="33"/>
  <c r="AC164" i="33"/>
  <c r="AC163" i="33"/>
  <c r="AC190" i="33"/>
  <c r="AD87" i="33"/>
  <c r="AC87" i="33"/>
  <c r="AB87" i="33"/>
  <c r="AA87" i="33"/>
  <c r="Z87" i="33"/>
  <c r="AQ87" i="33"/>
  <c r="AO87" i="33"/>
  <c r="AN87" i="33"/>
  <c r="AM87" i="33"/>
  <c r="AQ80" i="33"/>
  <c r="AO80" i="33"/>
  <c r="AN80" i="33"/>
  <c r="AM80" i="33"/>
  <c r="AD81" i="33"/>
  <c r="AB81" i="33"/>
  <c r="AA81" i="33"/>
  <c r="Z81" i="33"/>
  <c r="AC79" i="33"/>
  <c r="AF96" i="33"/>
  <c r="AE96" i="33"/>
  <c r="AD96" i="33"/>
  <c r="AC96" i="33"/>
  <c r="AP86" i="33"/>
  <c r="AP87" i="33" s="1"/>
  <c r="AD91" i="33"/>
  <c r="AB91" i="33"/>
  <c r="AA91" i="33"/>
  <c r="Z91" i="33"/>
  <c r="AP79" i="33"/>
  <c r="AP78" i="33"/>
  <c r="AC80" i="33"/>
  <c r="AP65" i="33"/>
  <c r="AP64" i="33"/>
  <c r="AP63" i="33"/>
  <c r="AP62" i="33"/>
  <c r="AP61" i="33"/>
  <c r="AP60" i="33"/>
  <c r="AP59" i="33"/>
  <c r="AP58" i="33"/>
  <c r="AP57" i="33"/>
  <c r="AP56" i="33"/>
  <c r="AP55" i="33"/>
  <c r="AP54" i="33"/>
  <c r="AQ53" i="33"/>
  <c r="O8" i="33" s="1"/>
  <c r="AO53" i="33"/>
  <c r="N8" i="33" s="1"/>
  <c r="AN53" i="33"/>
  <c r="L8" i="33" s="1"/>
  <c r="AM53" i="33"/>
  <c r="AP52" i="33"/>
  <c r="AP51" i="33"/>
  <c r="AP50" i="33"/>
  <c r="AP49" i="33"/>
  <c r="AP48" i="33"/>
  <c r="AP47" i="33"/>
  <c r="AP46" i="33"/>
  <c r="AP45" i="33"/>
  <c r="AP44" i="33"/>
  <c r="AP43" i="33"/>
  <c r="AP42" i="33"/>
  <c r="AP41" i="33"/>
  <c r="AQ40" i="33"/>
  <c r="O10" i="33" s="1"/>
  <c r="AO40" i="33"/>
  <c r="N10" i="33" s="1"/>
  <c r="AN40" i="33"/>
  <c r="L10" i="33" s="1"/>
  <c r="AM40" i="33"/>
  <c r="AP39" i="33"/>
  <c r="AP38" i="33"/>
  <c r="AP37" i="33"/>
  <c r="AP36" i="33"/>
  <c r="AP35" i="33"/>
  <c r="AP34" i="33"/>
  <c r="AP33" i="33"/>
  <c r="AP32" i="33"/>
  <c r="AP31" i="33"/>
  <c r="AP30" i="33"/>
  <c r="AP29" i="33"/>
  <c r="AP28" i="33"/>
  <c r="AQ27" i="33"/>
  <c r="AO27" i="33"/>
  <c r="AN27" i="33"/>
  <c r="AM27" i="33"/>
  <c r="AP26" i="33"/>
  <c r="AP25" i="33"/>
  <c r="AP24" i="33"/>
  <c r="AP23" i="33"/>
  <c r="AP22" i="33"/>
  <c r="AP21" i="33"/>
  <c r="AP20" i="33"/>
  <c r="AP19" i="33"/>
  <c r="AP18" i="33"/>
  <c r="AP17" i="33"/>
  <c r="AP16" i="33"/>
  <c r="AP15" i="33"/>
  <c r="AC65" i="33"/>
  <c r="AC64" i="33"/>
  <c r="AC63" i="33"/>
  <c r="AC62" i="33"/>
  <c r="AC61" i="33"/>
  <c r="AC60" i="33"/>
  <c r="AC59" i="33"/>
  <c r="AC58" i="33"/>
  <c r="AC57" i="33"/>
  <c r="AC56" i="33"/>
  <c r="AC55" i="33"/>
  <c r="AC54" i="33"/>
  <c r="AC52" i="33"/>
  <c r="AC51" i="33"/>
  <c r="AC50" i="33"/>
  <c r="AC49" i="33"/>
  <c r="AC48" i="33"/>
  <c r="AC47" i="33"/>
  <c r="AC46" i="33"/>
  <c r="AC45" i="33"/>
  <c r="AC44" i="33"/>
  <c r="AC43" i="33"/>
  <c r="AC42" i="33"/>
  <c r="AC41" i="33"/>
  <c r="AC39" i="33"/>
  <c r="AC38" i="33"/>
  <c r="AC37" i="33"/>
  <c r="AC36" i="33"/>
  <c r="AC35" i="33"/>
  <c r="AC34" i="33"/>
  <c r="AC33" i="33"/>
  <c r="AC32" i="33"/>
  <c r="AC31" i="33"/>
  <c r="AC30" i="33"/>
  <c r="AC29" i="33"/>
  <c r="AC28" i="33"/>
  <c r="AQ66" i="33"/>
  <c r="O5" i="33" s="1"/>
  <c r="AO66" i="33"/>
  <c r="N5" i="33" s="1"/>
  <c r="AN66" i="33"/>
  <c r="L5" i="33" s="1"/>
  <c r="AM66" i="33"/>
  <c r="AD66" i="33"/>
  <c r="O11" i="33" s="1"/>
  <c r="AB66" i="33"/>
  <c r="N11" i="33" s="1"/>
  <c r="AA66" i="33"/>
  <c r="L11" i="33" s="1"/>
  <c r="Z66" i="33"/>
  <c r="AD53" i="33"/>
  <c r="O6" i="33" s="1"/>
  <c r="AB53" i="33"/>
  <c r="N6" i="33" s="1"/>
  <c r="AA53" i="33"/>
  <c r="Z53" i="33"/>
  <c r="AD40" i="33"/>
  <c r="O9" i="33" s="1"/>
  <c r="AB40" i="33"/>
  <c r="N9" i="33" s="1"/>
  <c r="AA40" i="33"/>
  <c r="L9" i="33" s="1"/>
  <c r="Z40" i="33"/>
  <c r="AB27" i="33"/>
  <c r="AD27" i="33"/>
  <c r="AC26" i="33"/>
  <c r="AC25" i="33"/>
  <c r="AC24" i="33"/>
  <c r="AC23" i="33"/>
  <c r="AC22" i="33"/>
  <c r="AC21" i="33"/>
  <c r="AC20" i="33"/>
  <c r="AC19" i="33"/>
  <c r="AC18" i="33"/>
  <c r="AC17" i="33"/>
  <c r="AC16" i="33"/>
  <c r="J7" i="33"/>
  <c r="J11" i="33"/>
  <c r="J10" i="33"/>
  <c r="J9" i="33"/>
  <c r="J8" i="33"/>
  <c r="J6" i="33"/>
  <c r="B14" i="33"/>
  <c r="AP68" i="39" l="1"/>
  <c r="AP68" i="38"/>
  <c r="AP93" i="36"/>
  <c r="AC27" i="36"/>
  <c r="AD94" i="36"/>
  <c r="AD67" i="36"/>
  <c r="AP53" i="36"/>
  <c r="AC93" i="36"/>
  <c r="AB94" i="36"/>
  <c r="O7" i="36"/>
  <c r="O12" i="36" s="1"/>
  <c r="AC53" i="36"/>
  <c r="AC97" i="36"/>
  <c r="AM67" i="36"/>
  <c r="AA87" i="36"/>
  <c r="AB87" i="36"/>
  <c r="AC86" i="36"/>
  <c r="AD87" i="36"/>
  <c r="Z94" i="36"/>
  <c r="AA94" i="36"/>
  <c r="Z67" i="36"/>
  <c r="AP85" i="36"/>
  <c r="Z87" i="36"/>
  <c r="AO67" i="36"/>
  <c r="AP66" i="36"/>
  <c r="AA67" i="36"/>
  <c r="AP40" i="36"/>
  <c r="AC40" i="36"/>
  <c r="AN67" i="36"/>
  <c r="AL111" i="36"/>
  <c r="AL11" i="36" s="1"/>
  <c r="AG111" i="36"/>
  <c r="AG11" i="36" s="1"/>
  <c r="AL12" i="36"/>
  <c r="L11" i="36"/>
  <c r="L12" i="36" s="1"/>
  <c r="AC66" i="36"/>
  <c r="AQ67" i="36"/>
  <c r="AQ68" i="36" s="1"/>
  <c r="N11" i="36"/>
  <c r="N12" i="36" s="1"/>
  <c r="AB67" i="36"/>
  <c r="AP27" i="36"/>
  <c r="AA85" i="35"/>
  <c r="AB91" i="35"/>
  <c r="Z91" i="35"/>
  <c r="AP90" i="35"/>
  <c r="AB85" i="35"/>
  <c r="AD85" i="35"/>
  <c r="AP40" i="35"/>
  <c r="AC90" i="35"/>
  <c r="AC94" i="35"/>
  <c r="AP84" i="35"/>
  <c r="AC27" i="35"/>
  <c r="AP53" i="35"/>
  <c r="N10" i="35"/>
  <c r="O12" i="35"/>
  <c r="AA67" i="35"/>
  <c r="AC66" i="35"/>
  <c r="AQ67" i="35"/>
  <c r="AP27" i="35"/>
  <c r="AN67" i="35"/>
  <c r="AM67" i="35"/>
  <c r="AA91" i="35"/>
  <c r="Z85" i="35"/>
  <c r="AC84" i="35"/>
  <c r="AD91" i="35"/>
  <c r="Z67" i="35"/>
  <c r="AL104" i="35"/>
  <c r="AL11" i="35" s="1"/>
  <c r="AG104" i="35"/>
  <c r="AG11" i="35" s="1"/>
  <c r="AL12" i="35"/>
  <c r="AP66" i="35"/>
  <c r="N4" i="35"/>
  <c r="AC40" i="35"/>
  <c r="AB67" i="35"/>
  <c r="AC53" i="35"/>
  <c r="AD67" i="35"/>
  <c r="AO67" i="35"/>
  <c r="L7" i="35"/>
  <c r="L12" i="35" s="1"/>
  <c r="N7" i="35"/>
  <c r="AP82" i="34"/>
  <c r="AC83" i="34"/>
  <c r="AA84" i="34"/>
  <c r="Z84" i="34"/>
  <c r="AC66" i="34"/>
  <c r="AP66" i="34"/>
  <c r="N6" i="34"/>
  <c r="AP27" i="34"/>
  <c r="AD67" i="34"/>
  <c r="AA67" i="34"/>
  <c r="AC27" i="34"/>
  <c r="AC53" i="34"/>
  <c r="AB67" i="34"/>
  <c r="N4" i="34"/>
  <c r="AN67" i="34"/>
  <c r="AC92" i="34"/>
  <c r="AP53" i="34"/>
  <c r="L10" i="34"/>
  <c r="L12" i="34" s="1"/>
  <c r="AL97" i="34"/>
  <c r="AL11" i="34" s="1"/>
  <c r="AB84" i="34"/>
  <c r="AD84" i="34"/>
  <c r="Z67" i="34"/>
  <c r="AC11" i="34"/>
  <c r="AC12" i="34" s="1"/>
  <c r="AL12" i="34" s="1"/>
  <c r="AG97" i="34"/>
  <c r="AG11" i="34" s="1"/>
  <c r="Z89" i="34"/>
  <c r="AA89" i="34"/>
  <c r="AD89" i="34"/>
  <c r="AB89" i="34"/>
  <c r="AC89" i="34"/>
  <c r="AM67" i="34"/>
  <c r="AP40" i="34"/>
  <c r="AO67" i="34"/>
  <c r="N5" i="34"/>
  <c r="AQ67" i="34"/>
  <c r="AC40" i="34"/>
  <c r="O9" i="34"/>
  <c r="O12" i="34" s="1"/>
  <c r="AP80" i="33"/>
  <c r="AQ67" i="33"/>
  <c r="AP40" i="33"/>
  <c r="AC66" i="33"/>
  <c r="AD67" i="33"/>
  <c r="AC53" i="33"/>
  <c r="L6" i="33"/>
  <c r="AN67" i="33"/>
  <c r="AP27" i="33"/>
  <c r="AP53" i="33"/>
  <c r="AM67" i="33"/>
  <c r="AO67" i="33"/>
  <c r="AP66" i="33"/>
  <c r="AC40" i="33"/>
  <c r="AB67" i="33"/>
  <c r="L43" i="33"/>
  <c r="AD96" i="36" l="1"/>
  <c r="AC94" i="36"/>
  <c r="AB96" i="36"/>
  <c r="AM68" i="36"/>
  <c r="AA96" i="36"/>
  <c r="AC87" i="36"/>
  <c r="Z96" i="36"/>
  <c r="AO68" i="36"/>
  <c r="AN68" i="36"/>
  <c r="AP67" i="36"/>
  <c r="AC67" i="36"/>
  <c r="AD93" i="35"/>
  <c r="AC91" i="35"/>
  <c r="AA93" i="35"/>
  <c r="AB93" i="35"/>
  <c r="AC93" i="35" s="1"/>
  <c r="Z93" i="35"/>
  <c r="AC85" i="35"/>
  <c r="N12" i="35"/>
  <c r="AN68" i="35"/>
  <c r="AC67" i="35"/>
  <c r="AQ68" i="35"/>
  <c r="AP67" i="35"/>
  <c r="AM68" i="35"/>
  <c r="AO68" i="35"/>
  <c r="Z91" i="34"/>
  <c r="AQ68" i="34"/>
  <c r="AA91" i="34"/>
  <c r="AC84" i="34"/>
  <c r="N12" i="34"/>
  <c r="AN68" i="34"/>
  <c r="AC67" i="34"/>
  <c r="AO68" i="34"/>
  <c r="AP67" i="34"/>
  <c r="AB91" i="34"/>
  <c r="AD91" i="34"/>
  <c r="AM68" i="34"/>
  <c r="AP67" i="33"/>
  <c r="AC96" i="36" l="1"/>
  <c r="AP68" i="36"/>
  <c r="AP68" i="35"/>
  <c r="AC91" i="34"/>
  <c r="AP68" i="34"/>
  <c r="AL95" i="33"/>
  <c r="AG95" i="33"/>
  <c r="AC78" i="33"/>
  <c r="C75" i="33"/>
  <c r="G44" i="33"/>
  <c r="G43" i="33"/>
  <c r="L4" i="33"/>
  <c r="O7" i="33"/>
  <c r="AA27" i="33"/>
  <c r="Z27" i="33"/>
  <c r="Z67" i="33" s="1"/>
  <c r="AC15" i="33"/>
  <c r="AC91" i="33" s="1"/>
  <c r="M12" i="33"/>
  <c r="I12" i="33"/>
  <c r="H12" i="33"/>
  <c r="G12" i="33"/>
  <c r="K7" i="33"/>
  <c r="AL5" i="33"/>
  <c r="AG5" i="33"/>
  <c r="K11" i="33"/>
  <c r="AL9" i="33"/>
  <c r="AG9" i="33"/>
  <c r="K10" i="33"/>
  <c r="AL4" i="33"/>
  <c r="AG4" i="33"/>
  <c r="K9" i="33"/>
  <c r="AL7" i="33"/>
  <c r="AG7" i="33"/>
  <c r="K8" i="33"/>
  <c r="AL8" i="33"/>
  <c r="AG8" i="33"/>
  <c r="K6" i="33"/>
  <c r="AL3" i="33"/>
  <c r="AG3" i="33"/>
  <c r="J5" i="33"/>
  <c r="K5" i="33" s="1"/>
  <c r="J4" i="33"/>
  <c r="K4" i="33" s="1"/>
  <c r="AL6" i="33"/>
  <c r="AG6" i="33"/>
  <c r="L7" i="33" l="1"/>
  <c r="L12" i="33" s="1"/>
  <c r="AC27" i="33"/>
  <c r="AC67" i="33" s="1"/>
  <c r="AA67" i="33"/>
  <c r="N4" i="33"/>
  <c r="O4" i="33"/>
  <c r="O12" i="33" s="1"/>
  <c r="N7" i="33"/>
  <c r="AN68" i="33" l="1"/>
  <c r="N12" i="33"/>
  <c r="AO68" i="33"/>
  <c r="AQ68" i="33"/>
  <c r="AM68" i="33"/>
  <c r="AP68" i="33" l="1"/>
  <c r="AC11" i="33"/>
  <c r="AC12" i="33" s="1"/>
  <c r="AD11" i="33"/>
  <c r="AD12" i="33" s="1"/>
  <c r="AF11" i="33"/>
  <c r="AF12" i="33" s="1"/>
  <c r="AG96" i="33"/>
  <c r="AG11" i="33" s="1"/>
  <c r="AE11" i="33"/>
  <c r="AE12" i="33" s="1"/>
  <c r="Z82" i="33"/>
  <c r="AA82" i="33"/>
  <c r="AB82" i="33"/>
  <c r="AD82" i="33"/>
  <c r="Z88" i="33"/>
  <c r="AB88" i="33"/>
  <c r="AA88" i="33"/>
  <c r="AC88" i="33"/>
  <c r="AD88" i="33"/>
  <c r="AD90" i="33" l="1"/>
  <c r="AA90" i="33"/>
  <c r="AB90" i="33"/>
  <c r="Z90" i="33"/>
  <c r="AL96" i="33" l="1"/>
  <c r="AL11" i="33" s="1"/>
  <c r="AK11" i="33"/>
  <c r="AK12" i="33" s="1"/>
  <c r="AL12" i="33"/>
  <c r="AI12" i="33"/>
  <c r="AI11" i="33"/>
  <c r="AJ11" i="33"/>
  <c r="AJ12" i="33"/>
  <c r="AC82" i="33"/>
  <c r="Z99" i="52"/>
  <c r="Z119" i="52" s="1"/>
  <c r="AA99" i="52"/>
  <c r="AA119" i="52" s="1"/>
  <c r="AD99" i="52"/>
  <c r="AD119" i="52" s="1"/>
  <c r="AC99" i="52"/>
  <c r="AB99" i="52"/>
  <c r="AB119" i="52" s="1"/>
  <c r="AC119" i="52" l="1"/>
  <c r="AC17" i="55"/>
  <c r="AL17" i="55" s="1"/>
  <c r="AL8" i="55"/>
  <c r="AD17" i="55"/>
  <c r="AG8" i="55"/>
  <c r="AE17" i="55"/>
  <c r="AF17" i="55"/>
  <c r="AC83" i="56"/>
  <c r="AC91" i="56" s="1"/>
  <c r="CD104" i="56" s="1"/>
  <c r="AC98" i="56"/>
  <c r="BY104" i="56" s="1"/>
  <c r="AC31" i="56"/>
  <c r="AC16" i="56" s="1"/>
  <c r="AC17" i="56" s="1"/>
  <c r="AD98" i="56"/>
  <c r="AD83" i="56"/>
  <c r="AD31" i="56"/>
  <c r="AD32" i="56" s="1"/>
  <c r="AC32" i="56" l="1"/>
  <c r="AD91" i="56"/>
  <c r="AD16" i="56"/>
  <c r="AD17" i="56" l="1"/>
  <c r="AE83" i="56"/>
  <c r="AE91" i="56" s="1"/>
  <c r="AE31" i="56"/>
  <c r="AE16" i="56" s="1"/>
  <c r="AE17" i="56" s="1"/>
  <c r="AE98" i="56"/>
  <c r="AE32" i="56" l="1"/>
  <c r="AF83" i="56"/>
  <c r="AF91" i="56" s="1"/>
  <c r="AG91" i="56" s="1"/>
  <c r="AF31" i="56"/>
  <c r="AF32" i="56" s="1"/>
  <c r="AG97" i="56"/>
  <c r="AF98" i="56"/>
  <c r="AG98" i="56" s="1"/>
  <c r="AG83" i="56" l="1"/>
  <c r="AF16" i="56"/>
  <c r="AG16" i="56" l="1"/>
  <c r="AF17" i="56"/>
  <c r="AL97" i="56"/>
  <c r="AL31" i="56" s="1"/>
  <c r="AI83" i="56"/>
  <c r="AL83" i="56" s="1"/>
  <c r="AI31" i="56"/>
  <c r="AI32" i="56" s="1"/>
  <c r="AL32" i="56" s="1"/>
  <c r="AI98" i="56"/>
  <c r="AL98" i="56" s="1"/>
  <c r="AI16" i="56" l="1"/>
  <c r="AI17" i="56" s="1"/>
  <c r="AL17" i="56" s="1"/>
  <c r="AI91" i="56"/>
  <c r="AL91" i="56" s="1"/>
  <c r="AJ98" i="56"/>
  <c r="AJ83" i="56"/>
  <c r="AJ91" i="56" s="1"/>
  <c r="AJ31" i="56"/>
  <c r="AJ16" i="56" s="1"/>
  <c r="AJ17" i="56" s="1"/>
  <c r="AK83" i="56"/>
  <c r="AK91" i="56" s="1"/>
  <c r="AK98" i="56"/>
  <c r="AK31" i="56"/>
  <c r="AK32" i="56" s="1"/>
  <c r="AK16" i="56" l="1"/>
  <c r="AK17" i="56" s="1"/>
  <c r="AJ32" i="56"/>
  <c r="AL16" i="56"/>
  <c r="AC89" i="62" l="1"/>
  <c r="AD89" i="62"/>
  <c r="AD92" i="62" s="1"/>
  <c r="AL99" i="62"/>
  <c r="AI89" i="62"/>
  <c r="AI92" i="62" s="1"/>
  <c r="AC92" i="62" l="1"/>
  <c r="AL92" i="62" s="1"/>
  <c r="AL89" i="62"/>
  <c r="AE89" i="62"/>
  <c r="AE92" i="62" s="1"/>
  <c r="AE101" i="62"/>
  <c r="AE31" i="62" s="1"/>
  <c r="AF101" i="62"/>
  <c r="AF89" i="62"/>
  <c r="AG99" i="62"/>
  <c r="AG101" i="62" l="1"/>
  <c r="AF31" i="62"/>
  <c r="AE16" i="62"/>
  <c r="AE17" i="62" s="1"/>
  <c r="AE32" i="62"/>
  <c r="AG89" i="62"/>
  <c r="AF92" i="62"/>
  <c r="AG92" i="62" s="1"/>
  <c r="CD108" i="62"/>
  <c r="AJ89" i="62"/>
  <c r="AJ92" i="62" s="1"/>
  <c r="AK89" i="62"/>
  <c r="AK92" i="62" s="1"/>
  <c r="AF16" i="62" l="1"/>
  <c r="AG31" i="62"/>
  <c r="AF32" i="62"/>
  <c r="AF17" i="62" l="1"/>
  <c r="AG16" i="62"/>
</calcChain>
</file>

<file path=xl/sharedStrings.xml><?xml version="1.0" encoding="utf-8"?>
<sst xmlns="http://schemas.openxmlformats.org/spreadsheetml/2006/main" count="19489" uniqueCount="848">
  <si>
    <t>USA MEN'S OVER 50 HOCKEY LEAGUE</t>
  </si>
  <si>
    <t>GOALIE STATISTICS</t>
  </si>
  <si>
    <t>Team</t>
  </si>
  <si>
    <t>PIM</t>
  </si>
  <si>
    <t>GP</t>
  </si>
  <si>
    <t>GA</t>
  </si>
  <si>
    <t>SO</t>
  </si>
  <si>
    <t>ENG</t>
  </si>
  <si>
    <t>W</t>
  </si>
  <si>
    <t>L</t>
  </si>
  <si>
    <t>T</t>
  </si>
  <si>
    <t>GF</t>
  </si>
  <si>
    <t>PTS.</t>
  </si>
  <si>
    <t>PCT.</t>
  </si>
  <si>
    <t>Assists</t>
  </si>
  <si>
    <t>State Farm</t>
  </si>
  <si>
    <t>John Kenny</t>
  </si>
  <si>
    <t>Bruins</t>
  </si>
  <si>
    <t>Bret Beaudry</t>
  </si>
  <si>
    <t>Canadiens</t>
  </si>
  <si>
    <t>Chuck Thibault</t>
  </si>
  <si>
    <t>Eriton</t>
  </si>
  <si>
    <t>Ron Jones</t>
  </si>
  <si>
    <t>Direct Staff</t>
  </si>
  <si>
    <t>Ed  Henri</t>
  </si>
  <si>
    <t>Dive Shop</t>
  </si>
  <si>
    <t>Substitute Goalies</t>
  </si>
  <si>
    <t>Season Totals</t>
  </si>
  <si>
    <t xml:space="preserve"> Team</t>
  </si>
  <si>
    <t>G</t>
  </si>
  <si>
    <t>A</t>
  </si>
  <si>
    <t>Pts.</t>
  </si>
  <si>
    <t>Period</t>
  </si>
  <si>
    <t>SF/Subs</t>
  </si>
  <si>
    <t>Ron Meltsner</t>
  </si>
  <si>
    <t>Penalties:</t>
  </si>
  <si>
    <t>George Pacifico</t>
  </si>
  <si>
    <t>Al Mulka</t>
  </si>
  <si>
    <t>Mike Nardone</t>
  </si>
  <si>
    <t>Dino Rossi</t>
  </si>
  <si>
    <t>Frank Taylor</t>
  </si>
  <si>
    <t>Joe Moceri</t>
  </si>
  <si>
    <t>Jim Welch</t>
  </si>
  <si>
    <t>Lee Castiglioni</t>
  </si>
  <si>
    <t>Pat Parrott</t>
  </si>
  <si>
    <t>Dan Guest</t>
  </si>
  <si>
    <t>Tom Dupart</t>
  </si>
  <si>
    <t>Al Rosinski</t>
  </si>
  <si>
    <t>State Farm Totals</t>
  </si>
  <si>
    <t>Cdns/Subs</t>
  </si>
  <si>
    <t>Bruno's Dive Shop</t>
  </si>
  <si>
    <t>Dive/Subs</t>
  </si>
  <si>
    <t>Bill Tucker</t>
  </si>
  <si>
    <t>Game 1</t>
  </si>
  <si>
    <t>Tom Packla</t>
  </si>
  <si>
    <t>Jim Sheehan</t>
  </si>
  <si>
    <t>Bob Smith</t>
  </si>
  <si>
    <t xml:space="preserve"> </t>
  </si>
  <si>
    <t>Rich Dudzinski</t>
  </si>
  <si>
    <t>Joe Grazioli</t>
  </si>
  <si>
    <t>Frank Kuhs</t>
  </si>
  <si>
    <t>Hank Kraus</t>
  </si>
  <si>
    <t>Game 2</t>
  </si>
  <si>
    <t>Bruno Burnosky</t>
  </si>
  <si>
    <t>Direct/Subs</t>
  </si>
  <si>
    <t>Lee Klott</t>
  </si>
  <si>
    <t>John Higgins</t>
  </si>
  <si>
    <t>Bob Lazarevich</t>
  </si>
  <si>
    <t xml:space="preserve">                    </t>
  </si>
  <si>
    <t>Art Luz</t>
  </si>
  <si>
    <t>Steve Yollick</t>
  </si>
  <si>
    <t>Game 3</t>
  </si>
  <si>
    <t>Angelo Peruzzi</t>
  </si>
  <si>
    <t>Clay Barker</t>
  </si>
  <si>
    <t>Lew Bishop</t>
  </si>
  <si>
    <t>Jim Klott</t>
  </si>
  <si>
    <t>Mike Robins</t>
  </si>
  <si>
    <t>Direct Staff Totals</t>
  </si>
  <si>
    <t>Bruins/Subs</t>
  </si>
  <si>
    <t>Eriton/Subs</t>
  </si>
  <si>
    <t>Dave Kenny</t>
  </si>
  <si>
    <t>Dane Foucher</t>
  </si>
  <si>
    <t>Gene Zyla</t>
  </si>
  <si>
    <t>Rick Grosz</t>
  </si>
  <si>
    <t>Game 4</t>
  </si>
  <si>
    <t>Mario Bulgarelli</t>
  </si>
  <si>
    <t>Dave Reed</t>
  </si>
  <si>
    <t>Neil Henriques</t>
  </si>
  <si>
    <t>Jim Blain</t>
  </si>
  <si>
    <t>Ray Nadolski</t>
  </si>
  <si>
    <t>Total Penalties</t>
  </si>
  <si>
    <t>Eriton Totals</t>
  </si>
  <si>
    <t>SHUTOUTS:</t>
  </si>
  <si>
    <t>Ken Lavigne</t>
  </si>
  <si>
    <t>John McRae</t>
  </si>
  <si>
    <t>Tony Chaivre</t>
  </si>
  <si>
    <t>Tom Kokuba</t>
  </si>
  <si>
    <t>Gerald Honkanen</t>
  </si>
  <si>
    <t>Ed Higgins</t>
  </si>
  <si>
    <t>Mike Bayer</t>
  </si>
  <si>
    <t>HAT TRICKS:</t>
  </si>
  <si>
    <t>PLAYMAKERS:</t>
  </si>
  <si>
    <t>League Totals</t>
  </si>
  <si>
    <t>Leading Scorers</t>
  </si>
  <si>
    <t>Jim Seisser</t>
  </si>
  <si>
    <t>Chris Yakey</t>
  </si>
  <si>
    <t>Score</t>
  </si>
  <si>
    <t>PCT</t>
  </si>
  <si>
    <t>GA AVG</t>
  </si>
  <si>
    <t>Minutes</t>
  </si>
  <si>
    <t>Jack Becker</t>
  </si>
  <si>
    <t>Chris Douglas</t>
  </si>
  <si>
    <t>Mark Cicchini</t>
  </si>
  <si>
    <t>Jason Rockey</t>
  </si>
  <si>
    <t>TOTALS FROM TEAMS</t>
  </si>
  <si>
    <t>Week</t>
  </si>
  <si>
    <t>Penalty Leaders</t>
  </si>
  <si>
    <t>Mark Duane</t>
  </si>
  <si>
    <t>Tim Kiefiuk</t>
  </si>
  <si>
    <t>Don Roser</t>
  </si>
  <si>
    <t>Team No.</t>
  </si>
  <si>
    <t>Name</t>
  </si>
  <si>
    <t>Bill Doman</t>
  </si>
  <si>
    <t>Glenn Smith</t>
  </si>
  <si>
    <t>PATCHES</t>
  </si>
  <si>
    <t>Ken Rice</t>
  </si>
  <si>
    <t>Mike Phillips</t>
  </si>
  <si>
    <t>SUBSTITUTE TOTALS</t>
  </si>
  <si>
    <t>REGULARS SUBBING TOTALS</t>
  </si>
  <si>
    <t>Wayne Coatney</t>
  </si>
  <si>
    <t>Gerry Zyla</t>
  </si>
  <si>
    <t>COLUMN SUB TOTAL</t>
  </si>
  <si>
    <t>Glen Wodnicki</t>
  </si>
  <si>
    <t>Greg Pozzo</t>
  </si>
  <si>
    <t>George McKenzie</t>
  </si>
  <si>
    <t>SUBSTITUTE STATISTICS</t>
  </si>
  <si>
    <t>Assist(s)</t>
  </si>
  <si>
    <t>Goal</t>
  </si>
  <si>
    <t>Roger Weiss</t>
  </si>
  <si>
    <t>Sons of the Flag</t>
  </si>
  <si>
    <t>Stiletto</t>
  </si>
  <si>
    <t>Sons of the Flag Totals</t>
  </si>
  <si>
    <t>Stiletto Totals</t>
  </si>
  <si>
    <t>SotF/Subs</t>
  </si>
  <si>
    <t>SotF</t>
  </si>
  <si>
    <t>Stilleto/Subs</t>
  </si>
  <si>
    <t>Stilleto</t>
  </si>
  <si>
    <t>John Meconi</t>
  </si>
  <si>
    <t>Frank Barket</t>
  </si>
  <si>
    <t>None</t>
  </si>
  <si>
    <t>Total Assists</t>
  </si>
  <si>
    <t>Total Goals</t>
  </si>
  <si>
    <t>Wyatt Gee</t>
  </si>
  <si>
    <t>Bruno's Dive Shop Totals</t>
  </si>
  <si>
    <t>Dennis Powers</t>
  </si>
  <si>
    <t>Fred Jasmund</t>
  </si>
  <si>
    <t>Mark Schweiger</t>
  </si>
  <si>
    <t>Cdns</t>
  </si>
  <si>
    <t>Dive</t>
  </si>
  <si>
    <t>St Farm</t>
  </si>
  <si>
    <t>Dir Staff</t>
  </si>
  <si>
    <t>Rtg</t>
  </si>
  <si>
    <t>No.</t>
  </si>
  <si>
    <t>Sub Scoring</t>
  </si>
  <si>
    <t>Regulars Subbing</t>
  </si>
  <si>
    <t>Jim Burden</t>
  </si>
  <si>
    <t>Ed Frank</t>
  </si>
  <si>
    <t>Phil Blain</t>
  </si>
  <si>
    <t>Rick Siegel</t>
  </si>
  <si>
    <t>Chris Cook</t>
  </si>
  <si>
    <t>Mike Longo</t>
  </si>
  <si>
    <t>Pete Guzzardo (sub)</t>
  </si>
  <si>
    <t>Mike Allemon</t>
  </si>
  <si>
    <t>Pete Guzzardo</t>
  </si>
  <si>
    <t>Dennis Powers &amp; Don Roser</t>
  </si>
  <si>
    <t>Jim Cicchini</t>
  </si>
  <si>
    <t>EastSide Canadiens</t>
  </si>
  <si>
    <t>KHC Bruins</t>
  </si>
  <si>
    <t>State Farm Insurance</t>
  </si>
  <si>
    <t>2021/2022 REGULAR SEASON</t>
  </si>
  <si>
    <t>Tony Garnatz</t>
  </si>
  <si>
    <t>Tony Maisano</t>
  </si>
  <si>
    <t>KHC Bruins Totals</t>
  </si>
  <si>
    <t>EastSide Canadiens Totals</t>
  </si>
  <si>
    <t>Jim Cooke</t>
  </si>
  <si>
    <t>Bruce Karjala</t>
  </si>
  <si>
    <t>Jeff Dudzinski</t>
  </si>
  <si>
    <t>Ed Henri</t>
  </si>
  <si>
    <t>Bob Barnauskas</t>
  </si>
  <si>
    <t>#6  Direct Staff</t>
  </si>
  <si>
    <t>#5  Sons of the Flag</t>
  </si>
  <si>
    <t>Mark Cicchini  Interference</t>
  </si>
  <si>
    <t>Steve Yollick &amp; Jim Cicchini</t>
  </si>
  <si>
    <t>Mark Cicchini &amp; Don Roser</t>
  </si>
  <si>
    <t>Goalie Subs</t>
  </si>
  <si>
    <t>#7  State Farm</t>
  </si>
  <si>
    <t>#8  Bruno's Dive Shop</t>
  </si>
  <si>
    <t>Glen Wodnicki &amp; Dave Reed</t>
  </si>
  <si>
    <t>#1  EastSide Canadiens</t>
  </si>
  <si>
    <t>#2  Stiletto</t>
  </si>
  <si>
    <t>Jason Rockey &amp; Mike Robins</t>
  </si>
  <si>
    <t>Mike Robins &amp; Jason Rockey</t>
  </si>
  <si>
    <t>#3  Eriton</t>
  </si>
  <si>
    <t>#4  KHC Bruins</t>
  </si>
  <si>
    <t>Frank Taylor  Hold</t>
  </si>
  <si>
    <t>Tom Kokuba  High Stick</t>
  </si>
  <si>
    <t>Dino Rossi  High Stick</t>
  </si>
  <si>
    <t>John Higgins &amp; Tom Kokuba</t>
  </si>
  <si>
    <t>Ed Higgins &amp; Frank Taylor</t>
  </si>
  <si>
    <t>Dave Kenny &amp; Mario Bulgarelli</t>
  </si>
  <si>
    <t>Bob Barnauskas &amp; James Burden</t>
  </si>
  <si>
    <t>Frank Kuhs &amp; Mike Longo</t>
  </si>
  <si>
    <t>George Pacifico &amp; Gerald Honkanen</t>
  </si>
  <si>
    <t>Dane Foucher &amp; Tom Packla</t>
  </si>
  <si>
    <t>Mike Phillips - Canadiens</t>
  </si>
  <si>
    <t>Mike Robins - Canadiens</t>
  </si>
  <si>
    <t>Jason Rockey - Canadiens</t>
  </si>
  <si>
    <t>George Pacifico &amp; Mike Allemon (sub)</t>
  </si>
  <si>
    <t>Dennis Powers &amp; Mark Cicchini</t>
  </si>
  <si>
    <t>Mike Robins (sub) &amp; Don Roser</t>
  </si>
  <si>
    <t>Dan Smyth (sub) &amp; Don Roser</t>
  </si>
  <si>
    <t>George McKenzie  Too Many Men</t>
  </si>
  <si>
    <t>Frank Barket  Slash</t>
  </si>
  <si>
    <t>Mark Cicchini  Trip</t>
  </si>
  <si>
    <t>Gerry Zyla &amp; Clay Barker</t>
  </si>
  <si>
    <t>Ken Rice &amp; Angelo Peruzzi</t>
  </si>
  <si>
    <t>Clay Barker &amp; Angelo Peruzzi</t>
  </si>
  <si>
    <t>Roger Weiss &amp; Clay Barker</t>
  </si>
  <si>
    <t>Gene Zyla &amp; Clay Barker</t>
  </si>
  <si>
    <t>Unassisted</t>
  </si>
  <si>
    <t>Dave Kuczynski (sub)</t>
  </si>
  <si>
    <t>Rich Dudzinski &amp; Dave Reed</t>
  </si>
  <si>
    <t>Dino Rossi &amp; Al Mulka</t>
  </si>
  <si>
    <t>Jason Rockey &amp; Lew Bishop</t>
  </si>
  <si>
    <t>Jim Welch &amp; Wayne Coatney</t>
  </si>
  <si>
    <t>Dave Kuczynski</t>
  </si>
  <si>
    <t>Dan Smyth</t>
  </si>
  <si>
    <t>Randy Dunaj</t>
  </si>
  <si>
    <t>Craig Nilsen</t>
  </si>
  <si>
    <t>Craig Nilsen (sub) &amp; Bill Tucker</t>
  </si>
  <si>
    <t>Frank Kuhs &amp; Mike Allemon (sub)</t>
  </si>
  <si>
    <t>Gene Zyla (6) - Direct Staff</t>
  </si>
  <si>
    <t>Clay Barker (4) - Direct Staff</t>
  </si>
  <si>
    <t>Lee Klott (4) - KHC Bruins</t>
  </si>
  <si>
    <t>Al Mulka  Hook</t>
  </si>
  <si>
    <t>Dino Rossi &amp; Joe Grazioli</t>
  </si>
  <si>
    <t>Mario Bulgarelli &amp; Al Mulka</t>
  </si>
  <si>
    <t>Don Roser  Hook</t>
  </si>
  <si>
    <t>Pat Parrott  Hook</t>
  </si>
  <si>
    <t>Pat Parrott  Trip</t>
  </si>
  <si>
    <t>Dino Rossi  Trip</t>
  </si>
  <si>
    <t>Dennis Powers &amp; Ron Meltsner</t>
  </si>
  <si>
    <t>Frank Barket &amp; Jim Cicchini</t>
  </si>
  <si>
    <t>Lee Klott &amp; Mario Bulgarelli</t>
  </si>
  <si>
    <t>Keith Omand</t>
  </si>
  <si>
    <t>Curt Yakey (sub)</t>
  </si>
  <si>
    <t>Tom Dupart &amp; Glen Wodnicki</t>
  </si>
  <si>
    <t>Keith Omand (sub)</t>
  </si>
  <si>
    <t>Unassited</t>
  </si>
  <si>
    <t>Greg Fleming (sub)</t>
  </si>
  <si>
    <t>John Higgins &amp; Mark Duane</t>
  </si>
  <si>
    <t>George Pacifico &amp; Joe Grazioli (sub)</t>
  </si>
  <si>
    <t>Frank Taylor  Trip</t>
  </si>
  <si>
    <t>Randy Duanj (sub)</t>
  </si>
  <si>
    <t>Gerry Zyla &amp; Ray Nadolski</t>
  </si>
  <si>
    <t>Roger Weiss  Trip</t>
  </si>
  <si>
    <t>Chuck Thibault  Hook</t>
  </si>
  <si>
    <t>Gene Zyla (4) - Direct Staff</t>
  </si>
  <si>
    <t>George Pacifico &amp; George McKenzie</t>
  </si>
  <si>
    <t>Ed Frank &amp; Mark Duane</t>
  </si>
  <si>
    <t>Greg Fleming (sub) &amp; Frank Taylor</t>
  </si>
  <si>
    <t>Frank Taylor &amp; Jim Klott (sub)</t>
  </si>
  <si>
    <t>Paul Kaczmarek</t>
  </si>
  <si>
    <t>Sam</t>
  </si>
  <si>
    <t>Greg Fleming</t>
  </si>
  <si>
    <t>Curt Yakey</t>
  </si>
  <si>
    <t>Jack Becker &amp; Glenn Smith</t>
  </si>
  <si>
    <t>Tommy Morris</t>
  </si>
  <si>
    <t>Ed Buxton</t>
  </si>
  <si>
    <t>Dan Baljet</t>
  </si>
  <si>
    <t>Rick Hoffmann</t>
  </si>
  <si>
    <t>Chris Douglas  Trip</t>
  </si>
  <si>
    <t>Wyatt Gee (sub) &amp; Bob Smith</t>
  </si>
  <si>
    <t>Wyatt Gee (sub) &amp; Mike Longo</t>
  </si>
  <si>
    <t>Ron Meltsner &amp; Dennis Powers</t>
  </si>
  <si>
    <t>Gene Zyla  Trip</t>
  </si>
  <si>
    <t>Roger Weiss Trip</t>
  </si>
  <si>
    <t>Gerry Zyla &amp; Jim Blain</t>
  </si>
  <si>
    <t>Jim Blain &amp; Gerry Zyla</t>
  </si>
  <si>
    <t>Joe Grazioli &amp; Dino Rossi</t>
  </si>
  <si>
    <t>Mark Schweiger &amp; Rich Dudzinski</t>
  </si>
  <si>
    <t>Chris Cook (sub)</t>
  </si>
  <si>
    <t>Ken Rice &amp; Clay Barker</t>
  </si>
  <si>
    <t>Ed Higgins &amp; Ed Frank</t>
  </si>
  <si>
    <t>Frank Barket &amp; Jim Sheehan</t>
  </si>
  <si>
    <t>Don Roser &amp; Jim Cicchini</t>
  </si>
  <si>
    <t>Hank Kraus  Hook</t>
  </si>
  <si>
    <t>Fred Jasmund (sub)  Trip</t>
  </si>
  <si>
    <t>Jack Becker &amp; Dan Guest</t>
  </si>
  <si>
    <t>John McRae  Hook</t>
  </si>
  <si>
    <t>Greg Fleming (sub) &amp; Tony Garnatz</t>
  </si>
  <si>
    <t>Tom Kokuba &amp; Ed Higgins</t>
  </si>
  <si>
    <t>Ray Nadolski &amp; Clay Barker</t>
  </si>
  <si>
    <t>Bill Doman &amp; Mike Robins</t>
  </si>
  <si>
    <t>Tommy Morris (sub)</t>
  </si>
  <si>
    <t>Bob Barnauskas &amp; Frank Kuhs</t>
  </si>
  <si>
    <t>Mike Longo  Trip</t>
  </si>
  <si>
    <t>Bob Smith  Trip</t>
  </si>
  <si>
    <t>Lee Klott &amp; Dave Kenny</t>
  </si>
  <si>
    <t>Paul Kaczmarek (sub) - Sons o t Flag</t>
  </si>
  <si>
    <t>Ron Jones (sub) - Dive Shop</t>
  </si>
  <si>
    <t>Glen Wodnicki - State Farm</t>
  </si>
  <si>
    <t>Mark Rodgers</t>
  </si>
  <si>
    <t>Greg Pozzo - Dive Shop</t>
  </si>
  <si>
    <t>Empty Net Goal</t>
  </si>
  <si>
    <t>Chris Douglas &amp; Mike Bayer</t>
  </si>
  <si>
    <t>Chris Douglas &amp; Wayne Coatney</t>
  </si>
  <si>
    <t>Curt Yakey (sub)  Hook</t>
  </si>
  <si>
    <t>Mike Bayer  Hook</t>
  </si>
  <si>
    <t>Ron Supal (sub)</t>
  </si>
  <si>
    <t>Dan Guest &amp; Wyatt Gee</t>
  </si>
  <si>
    <t>Tom Packla &amp; Dane Foucher</t>
  </si>
  <si>
    <t>Ron Supal (sub) &amp; Dane Foucher</t>
  </si>
  <si>
    <t>Dan Smyth (sub)</t>
  </si>
  <si>
    <t>Kevin Gualdoni (sub)</t>
  </si>
  <si>
    <t>Joe Moceri &amp; Dan Smyth (sub)</t>
  </si>
  <si>
    <t>Dave Reed &amp; Tom Dupart</t>
  </si>
  <si>
    <t>Dave Reed &amp; Mark Schweiger</t>
  </si>
  <si>
    <t>Ed Buxton (sub)  Interference</t>
  </si>
  <si>
    <t>Allan Pyc (sub)</t>
  </si>
  <si>
    <t>Bill Tucker &amp; Frank Taylor</t>
  </si>
  <si>
    <t>Bill Tucker &amp; Tom Kokuba</t>
  </si>
  <si>
    <t>Steve Yollick &amp; Jim Sheehan</t>
  </si>
  <si>
    <t>Jim Cicchini &amp; Jim Sheehan</t>
  </si>
  <si>
    <t>Steve Yollick &amp; Mark Cicchini</t>
  </si>
  <si>
    <t>Darrel Amoe (sub)</t>
  </si>
  <si>
    <t>Tony Chaivre &amp; Angelo Peruzzi</t>
  </si>
  <si>
    <t>Frank Kuhs &amp; Greg Pozzo</t>
  </si>
  <si>
    <t>Greg Pozzo &amp; Frank Kuhs</t>
  </si>
  <si>
    <t xml:space="preserve">Frank Kuhs </t>
  </si>
  <si>
    <t>Chris Yakey - Canadiens</t>
  </si>
  <si>
    <t>Rick Columbo</t>
  </si>
  <si>
    <t>Ron Supal</t>
  </si>
  <si>
    <t>Kevin Gualdoni</t>
  </si>
  <si>
    <t>Allan Pyc</t>
  </si>
  <si>
    <t>Norm Burns</t>
  </si>
  <si>
    <t>Bob Lazarevich - State Farm</t>
  </si>
  <si>
    <t>Dave Reed - State Farm</t>
  </si>
  <si>
    <t>Frank Barket - Sons of the Flage</t>
  </si>
  <si>
    <t>Jim Sheehan - Sons of the Flag</t>
  </si>
  <si>
    <t>George Pacifico - Dive Shop</t>
  </si>
  <si>
    <t>Frank Kuhs - Dive Shop</t>
  </si>
  <si>
    <t>Gerry Zyla &amp; Mike Nardone</t>
  </si>
  <si>
    <t>Mike Nardone &amp; Gerry Zyla</t>
  </si>
  <si>
    <t>Gerry Zyla - Direct Staff</t>
  </si>
  <si>
    <t>Darrel Amoe</t>
  </si>
  <si>
    <t>Chuck Thibault &amp; Phil Blain</t>
  </si>
  <si>
    <t>Jim Bitterman (sub)</t>
  </si>
  <si>
    <t>Gene Zyla &amp; Ken Rice</t>
  </si>
  <si>
    <t>Lee Klott &amp; Neil Henriques</t>
  </si>
  <si>
    <t>Gerry Zyla  Interference</t>
  </si>
  <si>
    <t>Dave Kuczynski (sub)  Rough</t>
  </si>
  <si>
    <t>Jim Cooke  Rough</t>
  </si>
  <si>
    <t>Wayne Coatney &amp; Jim Welch</t>
  </si>
  <si>
    <t>Kevin Gualdoni (sub) &amp; Jim Welch</t>
  </si>
  <si>
    <t>Mike Phillips &amp; Chris Douglas</t>
  </si>
  <si>
    <t>Ed Higgins &amp; Tony Maisano</t>
  </si>
  <si>
    <t>Mark Schweiger  Trip</t>
  </si>
  <si>
    <t>Mike Robins (sub)</t>
  </si>
  <si>
    <t>Clay Barker &amp; Ken Rice</t>
  </si>
  <si>
    <t>Jim Bitterman</t>
  </si>
  <si>
    <t>Gene Zyla - Direct Staff</t>
  </si>
  <si>
    <t>Al Mulka &amp; Lee Klott</t>
  </si>
  <si>
    <t>Jim Cooke &amp; Dino Rossi</t>
  </si>
  <si>
    <t>Gene Zyla &amp; Mike Nardone</t>
  </si>
  <si>
    <t>Dan Smyth (sub)  Trip</t>
  </si>
  <si>
    <t>Joe Moceri  Hook</t>
  </si>
  <si>
    <t>Joe Moceri &amp; Glen Wodnicki</t>
  </si>
  <si>
    <t>John Higgins  Trip</t>
  </si>
  <si>
    <t>Art Luz &amp; Chris Douglas</t>
  </si>
  <si>
    <t>Chris Douglas &amp; Lew Bishop</t>
  </si>
  <si>
    <t>Dave Stephanoff</t>
  </si>
  <si>
    <t>Dave Kuczynski (sub) &amp; Tom Dupart</t>
  </si>
  <si>
    <t>Larry Sterling</t>
  </si>
  <si>
    <t>Frank Taylor &amp; Ed Frank</t>
  </si>
  <si>
    <t>Ed Frank &amp; Tom Kokuba</t>
  </si>
  <si>
    <t>George Pacifico  Rough</t>
  </si>
  <si>
    <t>Ray Nadolski  Hook</t>
  </si>
  <si>
    <t>Tim Kiefiuk  Unsportsmanlike</t>
  </si>
  <si>
    <t>Mike Przybylo (sub)</t>
  </si>
  <si>
    <t>Bill Ciaramitaro</t>
  </si>
  <si>
    <t>Bill Ciaramitaro (sub)</t>
  </si>
  <si>
    <t>Ray Nadolski &amp; Ron Supal (sub)</t>
  </si>
  <si>
    <t>Ken Rice &amp; Roger Weiss</t>
  </si>
  <si>
    <t>Greg Pozzo (sub)</t>
  </si>
  <si>
    <t>Frank Taylor  Hook</t>
  </si>
  <si>
    <t>Mike Phillips &amp; Chris Yakey</t>
  </si>
  <si>
    <t>Mike Bayer &amp; Art Luz</t>
  </si>
  <si>
    <t>Joe Grazioli (sub) &amp; Joe Moceri</t>
  </si>
  <si>
    <t>Bob Barnauskas &amp; George McKenzie</t>
  </si>
  <si>
    <t>Ed Henri - Dive Shop</t>
  </si>
  <si>
    <t>Tim Kiefiuk (sub) - Bruins</t>
  </si>
  <si>
    <t>Todd Barc</t>
  </si>
  <si>
    <t>Andy Ruggirello</t>
  </si>
  <si>
    <t>Kip Pichel</t>
  </si>
  <si>
    <t>Mike Przybylo</t>
  </si>
  <si>
    <t>Jim Cooke &amp; Ken Rice (sub)</t>
  </si>
  <si>
    <t>Andy Ruggirello (sub)</t>
  </si>
  <si>
    <t>Ed Buxton (sub)</t>
  </si>
  <si>
    <t>Don Roser &amp; Steve Yollick</t>
  </si>
  <si>
    <t>Mike Phillips  Slash</t>
  </si>
  <si>
    <t>Ray Nadolski (sub)  Hook</t>
  </si>
  <si>
    <t>Glen Wodnicki Trip</t>
  </si>
  <si>
    <t>Mike Phillips &amp; Art Luz</t>
  </si>
  <si>
    <t>Jason Rockey &amp; Mike Bayer</t>
  </si>
  <si>
    <t>Jim Burden (sub) &amp; Dave Reed</t>
  </si>
  <si>
    <t>Chuck Taormina (sub)</t>
  </si>
  <si>
    <t>Frank Kuhs &amp; Larry Sterling (sub)</t>
  </si>
  <si>
    <t>Norm McRae (sub) &amp; Tom Kokuba</t>
  </si>
  <si>
    <t>Tony Garnatz  Rough</t>
  </si>
  <si>
    <t>Mike Sewick (sub) &amp; Tom Kokuba</t>
  </si>
  <si>
    <t>Tom Kokuba &amp; Mark Duane</t>
  </si>
  <si>
    <t>Jack Becker &amp; Dane Foucher</t>
  </si>
  <si>
    <t>Clay Barker &amp; Mike Robins (sub)</t>
  </si>
  <si>
    <t>Mike Sewick</t>
  </si>
  <si>
    <t>Norm McRae</t>
  </si>
  <si>
    <t>Jim Sullivan</t>
  </si>
  <si>
    <t>Chuck Taormina</t>
  </si>
  <si>
    <t>Robert Stimetz</t>
  </si>
  <si>
    <t>Steve Lemieux</t>
  </si>
  <si>
    <t>Andrew Pensko</t>
  </si>
  <si>
    <t>Tom Kokuba - Eriton</t>
  </si>
  <si>
    <t>Mike Nardone &amp; Steve Lemieux (sub)</t>
  </si>
  <si>
    <t>Bill Ciaramitaro (sub) &amp; Gerry Zyla</t>
  </si>
  <si>
    <t>Jim Welch &amp; Chris Douglas</t>
  </si>
  <si>
    <t>Larry Sterling (sub)  Hold</t>
  </si>
  <si>
    <t>Gene Zyla (sub)</t>
  </si>
  <si>
    <t>Jim Cooke &amp; Larry Sterling (sub)</t>
  </si>
  <si>
    <t>Bob Smith &amp; Jim Burden</t>
  </si>
  <si>
    <t>Tony Maisano &amp; Rick Grosz</t>
  </si>
  <si>
    <t>Pete Shavanski (sub)  Interference</t>
  </si>
  <si>
    <t>Pat Parrott &amp; Jim Sheehan</t>
  </si>
  <si>
    <t>Ron Meltsner &amp; Steve Yollick</t>
  </si>
  <si>
    <t>Tom Dupart &amp; Joe Moceri</t>
  </si>
  <si>
    <t>Dave Reed &amp; Chuck Taormina (sub)</t>
  </si>
  <si>
    <t>Todd Barc (sub) &amp; Glen Wodnicki</t>
  </si>
  <si>
    <t>Jim Burden (sub)  Hook</t>
  </si>
  <si>
    <t>Pete Shavinski</t>
  </si>
  <si>
    <t>Dave Vigliotti</t>
  </si>
  <si>
    <t>Todd Barc (sub)</t>
  </si>
  <si>
    <t>Mark Duane &amp; Frank Taylor</t>
  </si>
  <si>
    <t>Bret "Superman" Beaudry - Eriton</t>
  </si>
  <si>
    <t>Tim Kiefiuk - Direct Staff</t>
  </si>
  <si>
    <t>Jim Cicchini  Interference</t>
  </si>
  <si>
    <t>Andy Ruggirello (sub) &amp; Dennis Powers</t>
  </si>
  <si>
    <t>Dennis Powers &amp; Andy Ruggirello (sub)</t>
  </si>
  <si>
    <t>Glenn Smith &amp; Kevin Gualdoni (sub)</t>
  </si>
  <si>
    <t>Jim Welch  Too Many Men</t>
  </si>
  <si>
    <t>Dave Mutart (sub)</t>
  </si>
  <si>
    <t>George Pacifico &amp; Ed Henri</t>
  </si>
  <si>
    <t>George Pacifico &amp; Greg Pozzo</t>
  </si>
  <si>
    <t>Mike Phillips &amp; Bill Doman</t>
  </si>
  <si>
    <t>Wayne Coatney &amp; Mike Bayer</t>
  </si>
  <si>
    <t>Lew Bishop &amp; Mike Phillips</t>
  </si>
  <si>
    <t>Bill Doman &amp; Chris Douglas</t>
  </si>
  <si>
    <t>Chris Douglas &amp; Jim Welch</t>
  </si>
  <si>
    <t>Phil Blain (sub)  Hook</t>
  </si>
  <si>
    <t>Joe Moceri &amp; Bruce Karjala</t>
  </si>
  <si>
    <t>Dino Rossi &amp; Lee Klott</t>
  </si>
  <si>
    <t>Dino Rossi &amp; Mike Sewick (sub)</t>
  </si>
  <si>
    <t>Mike Sewick (sub)</t>
  </si>
  <si>
    <t>Dave Mutart</t>
  </si>
  <si>
    <t>George Pacifico &amp; Frank Kuhs</t>
  </si>
  <si>
    <t>Chris Douglas &amp; Art Luz</t>
  </si>
  <si>
    <t>Bob Smith &amp; Mike Longo</t>
  </si>
  <si>
    <t>Roger Weiss &amp; Ken Rice</t>
  </si>
  <si>
    <t>Angelo Peruzzi &amp; Ken Rice</t>
  </si>
  <si>
    <t>Bill Tucker &amp; Rick Grosz</t>
  </si>
  <si>
    <t>Rick Grosz &amp; Tony Garnatz</t>
  </si>
  <si>
    <t>Keith Omand (sub) &amp; Tony Maisano</t>
  </si>
  <si>
    <t>Tom Kokuba &amp; Tony Maisano</t>
  </si>
  <si>
    <t>Chris Cook (sub) &amp; Glen Wodnicki</t>
  </si>
  <si>
    <t>Joe Moceri &amp; Ed Buxton (sub)</t>
  </si>
  <si>
    <t>Chris Cook (sub)  Unsportsmanlike</t>
  </si>
  <si>
    <t>John Kenny (sub) - Eriton</t>
  </si>
  <si>
    <t>Jack Becker - Stiletto</t>
  </si>
  <si>
    <t>Greg Fleiming (sub)  Interference</t>
  </si>
  <si>
    <t>Mike Nardone  Rough</t>
  </si>
  <si>
    <t>Jim Klott &amp; Mario Bulgarelli</t>
  </si>
  <si>
    <t>Jim Cooke &amp; Dave Kenny</t>
  </si>
  <si>
    <t>Lee Klott &amp; Joe Grazioli</t>
  </si>
  <si>
    <t>Gerry Zyla &amp; Angelo Peruzzi</t>
  </si>
  <si>
    <t>Bill Tucker &amp; Mark Duane</t>
  </si>
  <si>
    <t>Glenn Smith &amp; Jack Becker</t>
  </si>
  <si>
    <t>Dennis Powers &amp; Hank Kraus</t>
  </si>
  <si>
    <t>Art Luz &amp; Mike Phillips</t>
  </si>
  <si>
    <t>Curt Yakey (sub) &amp; Wayne Costney</t>
  </si>
  <si>
    <t>Curt Yakey (sub) &amp; Jason Rockey</t>
  </si>
  <si>
    <t>John Meconi - Stiletto</t>
  </si>
  <si>
    <t>Randy Szarek</t>
  </si>
  <si>
    <t>Don Roser &amp; Dennis Powers</t>
  </si>
  <si>
    <t>Chris Douglas &amp; Mike Robins</t>
  </si>
  <si>
    <t>Jim Blain  Trip</t>
  </si>
  <si>
    <t>Angelo Peruzzi  Rough</t>
  </si>
  <si>
    <t>Frank Barket  High Stick</t>
  </si>
  <si>
    <t>Steve Yollick &amp; Jim Seisser</t>
  </si>
  <si>
    <t>Al Mulka  Slashing</t>
  </si>
  <si>
    <t>Tony Maisano  Hook</t>
  </si>
  <si>
    <t>Lee Klott &amp; Jim Klott</t>
  </si>
  <si>
    <t>Dino Rossi &amp; Neil Henriques</t>
  </si>
  <si>
    <t>Jim Cooke &amp; Lee Klott</t>
  </si>
  <si>
    <t>Rick Siegel (sub) &amp; Frank Kuhs</t>
  </si>
  <si>
    <t>George Pacifico &amp; Rick Siegel (sub)</t>
  </si>
  <si>
    <t>Frank Kuhs &amp; George Pacifico</t>
  </si>
  <si>
    <t>Jim Bitterman (sub) &amp; Ed Buxton (sub)</t>
  </si>
  <si>
    <t>Tom Kokuba &amp; Ed Frank</t>
  </si>
  <si>
    <t>Jim Cooke &amp; Mario Bulgarelli</t>
  </si>
  <si>
    <t>Gene Zyla &amp; Ray Nadolski</t>
  </si>
  <si>
    <t>Angelo Peruzzi &amp; Gene Zyla</t>
  </si>
  <si>
    <t>Steve Yollick &amp; Ron Meltsner</t>
  </si>
  <si>
    <t>Steve Yollick - Sons of the Flag</t>
  </si>
  <si>
    <t>Greg Pozzo (4) - Dive Shop</t>
  </si>
  <si>
    <t>Jim Burden - Dive Shop</t>
  </si>
  <si>
    <t>Jim Sheehan &amp; Pat Parrott</t>
  </si>
  <si>
    <t>Bob Lazarevich &amp; Lee Castiglioni</t>
  </si>
  <si>
    <t>Frank Barket &amp; Bill Ciaramitaro (sub)</t>
  </si>
  <si>
    <t>George McKenzie  Rough</t>
  </si>
  <si>
    <t>Bill Ciaramitaro (sub)  Rough</t>
  </si>
  <si>
    <t>Ed Frank (sub)</t>
  </si>
  <si>
    <t>George Pacifico &amp; Jim Burden</t>
  </si>
  <si>
    <t>Joe Moceri  Trip</t>
  </si>
  <si>
    <t>Kevin Gualdoni (sub) &amp; Joe Moceri</t>
  </si>
  <si>
    <t>Dan Baljet (sub)</t>
  </si>
  <si>
    <t>Tom Kokuba &amp; Bill Tucker</t>
  </si>
  <si>
    <t>Mike Sewick (sub) &amp; Tony Garnatz</t>
  </si>
  <si>
    <t>Dane Foucher  Trip</t>
  </si>
  <si>
    <t>Jim Klott  Interference</t>
  </si>
  <si>
    <t>Al Mulka  Body Check</t>
  </si>
  <si>
    <t>Larry Sterling (sub) &amp; Neil Henriques</t>
  </si>
  <si>
    <t>John Kenny - KHC Bruins</t>
  </si>
  <si>
    <t>Dino Rossi - KHC Bruins</t>
  </si>
  <si>
    <t>Ed Higgins &amp; Mark Duane</t>
  </si>
  <si>
    <t>Mark Duane - Eriton</t>
  </si>
  <si>
    <t>Craig Nilsen (sub)  Trip</t>
  </si>
  <si>
    <t>Craig Nilsen (sub) &amp; Dan Smyth (sub)</t>
  </si>
  <si>
    <t>Ed Buxton (sub) &amp; Gerald Honkanen</t>
  </si>
  <si>
    <t>Mike Longo &amp; Gerald Honkanen</t>
  </si>
  <si>
    <t>Jim Burden &amp; Bob Smith</t>
  </si>
  <si>
    <t>Clay Barker &amp; Gene Zyla</t>
  </si>
  <si>
    <t>Bruce Karjala &amp; Lee Castiglioni</t>
  </si>
  <si>
    <t>Angelo Peruzzi  Cross Check</t>
  </si>
  <si>
    <t>Bill Doman  Hold</t>
  </si>
  <si>
    <t>Bob Barnauskas &amp; Greg Pozzo</t>
  </si>
  <si>
    <t>Dave Kuczynski (sub) &amp; Art Luz</t>
  </si>
  <si>
    <t>Criag Eaton (sub) &amp; Wayne Coatney</t>
  </si>
  <si>
    <t>Criag Eaton (sub)</t>
  </si>
  <si>
    <t>Curt Yakey (sub) &amp; Mike Robins</t>
  </si>
  <si>
    <t>Lew Bishop &amp; Mike Bayer</t>
  </si>
  <si>
    <t>Rob Solnik (sub)  Hook</t>
  </si>
  <si>
    <t>Lee Klott  Rough</t>
  </si>
  <si>
    <t>Don Roser  Rough</t>
  </si>
  <si>
    <t>Pat Parrott &amp; Frank Barket</t>
  </si>
  <si>
    <t>Rob Solnik (sub)</t>
  </si>
  <si>
    <t>Al Rosinksi</t>
  </si>
  <si>
    <t>Glen Wodnicki &amp; Bob Lazarevich</t>
  </si>
  <si>
    <t>Wyatt Gee &amp; Jack Becker</t>
  </si>
  <si>
    <t>Rob Solnik</t>
  </si>
  <si>
    <t>Craig Eaton</t>
  </si>
  <si>
    <t>Steve Yollick &amp; Pat Parrott</t>
  </si>
  <si>
    <t>Keith Omand (sub) &amp; Bruce Karjala</t>
  </si>
  <si>
    <t>Glen Wodnicki &amp; Keith Omand (sub)</t>
  </si>
  <si>
    <t>Mike Longo  Rough</t>
  </si>
  <si>
    <t>Glen Wodnicki (sub)</t>
  </si>
  <si>
    <t>Ernie Farin (sub) &amp; Frank Kuhs</t>
  </si>
  <si>
    <t>Lee Klott &amp; Al Rosinski</t>
  </si>
  <si>
    <t>Ken Lavigne  Trip</t>
  </si>
  <si>
    <t>Mark Duane &amp; Dan Smyth (sub)</t>
  </si>
  <si>
    <t>Ernie Farin</t>
  </si>
  <si>
    <t>Don Roser - Sons of the Flag</t>
  </si>
  <si>
    <t>Dino Rossi &amp; Jim Cooke</t>
  </si>
  <si>
    <t>Lee Klott - KHC Bruins</t>
  </si>
  <si>
    <t>Craig Eaton (sub) &amp; Greg Pozzo</t>
  </si>
  <si>
    <t>Mike Robins &amp; Wayne Coatney</t>
  </si>
  <si>
    <t>Art Luz &amp; Bill Doman</t>
  </si>
  <si>
    <t>Mike Robins  Trip</t>
  </si>
  <si>
    <t>Steve Yollick &amp; Dennis Powers</t>
  </si>
  <si>
    <t>Randy Dunaj (sub)</t>
  </si>
  <si>
    <t>Rick Siegel (sub)</t>
  </si>
  <si>
    <t>Lee Klott &amp; Jim Cooke</t>
  </si>
  <si>
    <t>Todd Barc (sub)  Hook</t>
  </si>
  <si>
    <t>Rick Grosz &amp; Tony Maisano</t>
  </si>
  <si>
    <t>Dan Smyth (sub) &amp; Ed Higgins</t>
  </si>
  <si>
    <t>Mike Phillips &amp; Wayne Coatney</t>
  </si>
  <si>
    <t>Wyatt Gee &amp; Tom Packla</t>
  </si>
  <si>
    <t>Ron Jones (sub) - Eriton</t>
  </si>
  <si>
    <t>Wayne Coatney - Canadiens</t>
  </si>
  <si>
    <t>Tony Maisano (sub)  Too Many Men</t>
  </si>
  <si>
    <t>Bill Ciaramitaro (sub) &amp; Roger Weiss (sub)</t>
  </si>
  <si>
    <t>Jim Burden (sub)</t>
  </si>
  <si>
    <t>Mike Phillips  Trip</t>
  </si>
  <si>
    <t>Jim Klott  Hook</t>
  </si>
  <si>
    <t>Curt Yakey (sub) &amp; Mike Phillips</t>
  </si>
  <si>
    <t>Lee Klott &amp; Dino Rossi</t>
  </si>
  <si>
    <t>Jim Klott &amp; Jim Cooke</t>
  </si>
  <si>
    <t>Rick Siegel (sub) &amp; Lee Klott</t>
  </si>
  <si>
    <t>Keith Omand (sub) &amp; John Higgins</t>
  </si>
  <si>
    <t>Keith Omand (sub) &amp; Dan Smyth (sub)</t>
  </si>
  <si>
    <t>George Pacifico  Hook</t>
  </si>
  <si>
    <t>Clay Barker &amp; Ray Nadolski</t>
  </si>
  <si>
    <t>Jeff Morton</t>
  </si>
  <si>
    <t>Glen Barna</t>
  </si>
  <si>
    <t>Mike Robins &amp; Mike Phillips</t>
  </si>
  <si>
    <t>Keith Omand (sub) - Eriton</t>
  </si>
  <si>
    <t>Jim Cooke - Bruins</t>
  </si>
  <si>
    <t>Lee Klott (5) - Bruins</t>
  </si>
  <si>
    <t>Dave Kuczynski (sub) - Canadiens</t>
  </si>
  <si>
    <t>Ed Buxton (sub) &amp; Steve Yollick</t>
  </si>
  <si>
    <t>Mike Robins  Hook</t>
  </si>
  <si>
    <t>Dennis Powers &amp; Steve Yollick</t>
  </si>
  <si>
    <t>Fred Jasmund (sub)</t>
  </si>
  <si>
    <t>Mike Nardone &amp; Gene Zyla</t>
  </si>
  <si>
    <t>Bob Lazarevich &amp; Tom Dupart</t>
  </si>
  <si>
    <t>Jack Becker  Hook</t>
  </si>
  <si>
    <t>Glenn Smith &amp; John McRae</t>
  </si>
  <si>
    <t>Dane Foucher &amp; Glenn Smith</t>
  </si>
  <si>
    <t>John McRae &amp; Wyatt Gee</t>
  </si>
  <si>
    <t>Glenn Smith &amp; Dan Guest</t>
  </si>
  <si>
    <t>George McKenzie &amp; Bob Smith</t>
  </si>
  <si>
    <t>Dan Guest &amp; Bill Ciaramitaro (sub)</t>
  </si>
  <si>
    <t>John McRae &amp; Glenn Smith</t>
  </si>
  <si>
    <t>Greg Fleming (sub)  Interference</t>
  </si>
  <si>
    <t>Glenn Smith (5) - Stiletto</t>
  </si>
  <si>
    <t>John McRae - Stiletto</t>
  </si>
  <si>
    <t>Darrel Amoe (sub)  Too Many Men</t>
  </si>
  <si>
    <t>2021/2022 REGULAR SEASON - FINAL</t>
  </si>
  <si>
    <t>Jim Cicchini  Trip</t>
  </si>
  <si>
    <t>Dave Kenny  Hook</t>
  </si>
  <si>
    <t>Rich Dudzinski &amp; Joe Moceri</t>
  </si>
  <si>
    <t>Art Luz &amp; Mike Robins</t>
  </si>
  <si>
    <t>Roger Weiss &amp; Gene Zyla</t>
  </si>
  <si>
    <t>Ken Rice &amp; Gerry Zyla</t>
  </si>
  <si>
    <t>Craig Nilsen (sub)</t>
  </si>
  <si>
    <t>George McKenzie &amp; Bob Barnauskas</t>
  </si>
  <si>
    <t>Bill Tucker  Hook</t>
  </si>
  <si>
    <t>Bill Tucker  Trip</t>
  </si>
  <si>
    <t>Bob Barnauskas &amp; George Pacifico</t>
  </si>
  <si>
    <t>Jack Becker &amp; Chuck Thibault</t>
  </si>
  <si>
    <t>John Kenny - Bruins</t>
  </si>
  <si>
    <t>Pete Guzzardo (sub) &amp; Dave Reed</t>
  </si>
  <si>
    <t>Rick Grosz &amp; Bill Tucker</t>
  </si>
  <si>
    <t>Bob Visingardi</t>
  </si>
  <si>
    <t>Gene Zyla &amp; Gerry Zyla</t>
  </si>
  <si>
    <t>Angelo Peruzzi - Direct Staff</t>
  </si>
  <si>
    <t>No./Seed</t>
  </si>
  <si>
    <t>1 / G1</t>
  </si>
  <si>
    <t>6 / G2</t>
  </si>
  <si>
    <t>4 / S1</t>
  </si>
  <si>
    <t>5 / S2</t>
  </si>
  <si>
    <t>3 / S3</t>
  </si>
  <si>
    <t>8 / S4</t>
  </si>
  <si>
    <t>2 / G3</t>
  </si>
  <si>
    <t>Lee Klott - Bruins</t>
  </si>
  <si>
    <t>7 / G4</t>
  </si>
  <si>
    <t>2021/2022 ALL GAMES - REGULAR SEASON &amp; PLAYOFFS</t>
  </si>
  <si>
    <t>Week 21</t>
  </si>
  <si>
    <t>2021/2022 PLAYOFFS</t>
  </si>
  <si>
    <t>2021/2022 REGULAR SEASON FINAL</t>
  </si>
  <si>
    <t>2021/2022 ALL GAMES - REGULAR SEASON AND PLAYOFFS</t>
  </si>
  <si>
    <t>2021/2022 - PLAYOFFS</t>
  </si>
  <si>
    <t>SUBSTITUTE GOALIE STATISTICS</t>
  </si>
  <si>
    <t>SCORING AND PENALTY STATISTICS</t>
  </si>
  <si>
    <t>2021/2022 ALL GAMES</t>
  </si>
  <si>
    <t>2021/2022 REG SEASON</t>
  </si>
  <si>
    <t>SUBSTITUTE SCORING AND PENALTY STATISTICS</t>
  </si>
  <si>
    <t>REGULARS SUBSTITUTE TOTALS</t>
  </si>
  <si>
    <t>REGULARS SUBSTITUTE SCORING AND PENALTY STATISTICS</t>
  </si>
  <si>
    <t>ALL SUBSTITUTES</t>
  </si>
  <si>
    <t>G1  EastSide Canadiens</t>
  </si>
  <si>
    <t>G4  State Farm</t>
  </si>
  <si>
    <t>G2  Direct Staff</t>
  </si>
  <si>
    <t>G3  Stiletto</t>
  </si>
  <si>
    <t>S1  KHC Bruins</t>
  </si>
  <si>
    <t>S4  Bruno's Dive Shop</t>
  </si>
  <si>
    <t>S2  Sons of the Flag</t>
  </si>
  <si>
    <t>S3  Eriton</t>
  </si>
  <si>
    <t>John McRae &amp; Greg Fleming (sub)</t>
  </si>
  <si>
    <t>Angelo Peruzzi  Interference</t>
  </si>
  <si>
    <t>Steve Yollick (sub) &amp; Art Luz</t>
  </si>
  <si>
    <t>Jim Bitterman (sub) &amp; Art Luz</t>
  </si>
  <si>
    <t>Mike Bayer &amp; Lew Bishop</t>
  </si>
  <si>
    <t>Steve Yollick (sub)</t>
  </si>
  <si>
    <t>Lee Castiglioni &amp; Keith Omand (sub)</t>
  </si>
  <si>
    <t>Steve Yollick &amp; Frank Barket</t>
  </si>
  <si>
    <t>Fred Jasmund (sub) &amp; Lee Klott</t>
  </si>
  <si>
    <t>Mario Bulgarelli  Trip</t>
  </si>
  <si>
    <t>Lee Klott  Hook</t>
  </si>
  <si>
    <t>Jim Klott  Trip</t>
  </si>
  <si>
    <t>Bob Barnauskas  Interference</t>
  </si>
  <si>
    <t>Keith Omand (sub) &amp; Lee Castiglioni</t>
  </si>
  <si>
    <t>Mike Phillips (4) - Canadiens</t>
  </si>
  <si>
    <t>Pete Guzzardo (sub) - Canadiens</t>
  </si>
  <si>
    <t>Art Luz (5) - Canadiens</t>
  </si>
  <si>
    <t>USA MEN'S OVER 50 HOCKEY ASSOCIATION</t>
  </si>
  <si>
    <t>Chuck Thibault  High Stick</t>
  </si>
  <si>
    <t>Bill Ciaramitaro (sub) &amp; Tom Packla</t>
  </si>
  <si>
    <t>Glenn Smith &amp; Wyatt Gee</t>
  </si>
  <si>
    <t>Jack Becker &amp; Tom Packla</t>
  </si>
  <si>
    <t>Angelo Peruzzi  Slash</t>
  </si>
  <si>
    <t>Glen Wodnicki &amp; Lee Castiglioni</t>
  </si>
  <si>
    <t>Ken Rice &amp; Jim Blain</t>
  </si>
  <si>
    <t>Ed Higgins  Hook</t>
  </si>
  <si>
    <t>George Pacifico  Hold</t>
  </si>
  <si>
    <t>Ron Meltsner &amp; Hank Kraus</t>
  </si>
  <si>
    <t>Jim Burden &amp; Pete Guzzardo (sub)</t>
  </si>
  <si>
    <t>Jack Becker &amp; Wyatt Gee</t>
  </si>
  <si>
    <t>Totals</t>
  </si>
  <si>
    <t>Gold 1</t>
  </si>
  <si>
    <t>Gold 2</t>
  </si>
  <si>
    <t>Gold 4</t>
  </si>
  <si>
    <t>Silver 1</t>
  </si>
  <si>
    <t>Silver 2</t>
  </si>
  <si>
    <t>Silver 4</t>
  </si>
  <si>
    <t>John McRae (4) - Stiletto</t>
  </si>
  <si>
    <t>Gold 3</t>
  </si>
  <si>
    <t>Silver 3</t>
  </si>
  <si>
    <t>Tom Kokuba  Too Many Men</t>
  </si>
  <si>
    <t>Don Roser  Cross Check</t>
  </si>
  <si>
    <t>Jim Sheehan  Interference</t>
  </si>
  <si>
    <t>Pete Guzzardo (sub) &amp; Dennis Powers</t>
  </si>
  <si>
    <t>Don Roser &amp; Pete Guzzardo (sub)</t>
  </si>
  <si>
    <t>Jim Sheehan &amp; Frank Barket</t>
  </si>
  <si>
    <t>Steve Yollick &amp; Hank Kraus</t>
  </si>
  <si>
    <t>Pat Parrott &amp; Dennis Powers</t>
  </si>
  <si>
    <t>Rich Dudzinski  Hook</t>
  </si>
  <si>
    <t>John McRae &amp; Jack Becker</t>
  </si>
  <si>
    <t>Curt Yakey (sub) &amp; Chris Douglas</t>
  </si>
  <si>
    <t>Jim Seisser - Sons of the Flag</t>
  </si>
  <si>
    <t>Frank Taylor &amp; Rick Grosz</t>
  </si>
  <si>
    <t>Mike Phillips  Check</t>
  </si>
  <si>
    <t>Steve Yollick (sub)  Rough</t>
  </si>
  <si>
    <t>Joe Grazioli (sub)</t>
  </si>
  <si>
    <t>Rich Dudzinski &amp; Bob Lazarevich</t>
  </si>
  <si>
    <t>Art Luz &amp; Dave Kuczynski (sub)</t>
  </si>
  <si>
    <t>Wayne Coatney &amp; Chris Douglas</t>
  </si>
  <si>
    <t>Mike Robins &amp; Chris Yakey</t>
  </si>
  <si>
    <t>Greg Pozzo  Hook</t>
  </si>
  <si>
    <t>Mike Longo &amp; Bob Smith</t>
  </si>
  <si>
    <t>Dino Rossi &amp; Jim Klott</t>
  </si>
  <si>
    <t>Greg Fleming (sub) &amp; Dino Rossi</t>
  </si>
  <si>
    <t>Mark Cicchini  Hold</t>
  </si>
  <si>
    <t>Jim Sheehan &amp; Don Roser</t>
  </si>
  <si>
    <t>Tom Kokuba &amp; Tony Garnatz</t>
  </si>
  <si>
    <t>Ed Frank &amp; Tony Garnatz</t>
  </si>
  <si>
    <t>Dino Rossi - Bruins</t>
  </si>
  <si>
    <t>Rich Dudzinski - State Farm</t>
  </si>
  <si>
    <t>Pat Parrott  Interference</t>
  </si>
  <si>
    <t>Mike Allemon (sub)</t>
  </si>
  <si>
    <t>Jim Burden &amp; Mike Allemon (sub)</t>
  </si>
  <si>
    <t>Rick Hoffmann (sub)</t>
  </si>
  <si>
    <t>Mike Bayer (sub)</t>
  </si>
  <si>
    <t>Ron Meltsner &amp; Don Roser</t>
  </si>
  <si>
    <t>Tony Garnatz &amp; Tom Kokuba</t>
  </si>
  <si>
    <t>Greg Fleming (sub) &amp; Mark Duane</t>
  </si>
  <si>
    <t>Wyatt Gee  Hook</t>
  </si>
  <si>
    <t>Mike Nardone &amp; Ray Nadolski</t>
  </si>
  <si>
    <t>Gerry Zyla &amp; Ken Rice</t>
  </si>
  <si>
    <t>Tony Chaivre - Direct Staff</t>
  </si>
  <si>
    <t>Jim Blain (sub)  Trip</t>
  </si>
  <si>
    <t>Pat Parrott  Slash</t>
  </si>
  <si>
    <t>Neil Henriques &amp; Dino Rossi</t>
  </si>
  <si>
    <t>George Pacifico  Trip</t>
  </si>
  <si>
    <t>Frank Kuhs &amp; Bob Smith</t>
  </si>
  <si>
    <t>Gene Zyla  Slash</t>
  </si>
  <si>
    <t>Tony Chaivre  Trip</t>
  </si>
  <si>
    <t>Dave Kuczynski (sub)  High Stick</t>
  </si>
  <si>
    <t>Wayne Coatney &amp; Curt Yakey (sub)</t>
  </si>
  <si>
    <t>Gene Zyla &amp; Tony Chaivre</t>
  </si>
  <si>
    <t>Glen Wodnicki &amp; Joe Moceri</t>
  </si>
  <si>
    <t>Bob Lazarevich &amp; Joe Moceri</t>
  </si>
  <si>
    <t>Joe Moceri &amp; Bob Lazarevich</t>
  </si>
  <si>
    <t>Rich Dudzinski &amp; Dan Smyth (sub)</t>
  </si>
  <si>
    <t>Dave Reed &amp; Dan Smyth (sub)</t>
  </si>
  <si>
    <t>Joe Moceri - State Farm</t>
  </si>
  <si>
    <t>2021/2022 PLAYOFFS - ROUND ROBIN FINAL</t>
  </si>
  <si>
    <t>Chuck Thibault &amp; Andy Ruggirello (sub)</t>
  </si>
  <si>
    <t>Angelo Peruzzi &amp; Clay Barker</t>
  </si>
  <si>
    <t>1G  Direct Staff</t>
  </si>
  <si>
    <t>2S  Bruno's Dive Shop</t>
  </si>
  <si>
    <t>1S  KHC Bruins</t>
  </si>
  <si>
    <t>2G  EastSide Canadiens</t>
  </si>
  <si>
    <t>3G  Stiletto</t>
  </si>
  <si>
    <t>4S  Eriton</t>
  </si>
  <si>
    <t>3S  Sons of the Flag</t>
  </si>
  <si>
    <t>4G  State Farm</t>
  </si>
  <si>
    <t>Ray Nadolski  Unsportsmanlike</t>
  </si>
  <si>
    <t>Bill Ciaramitaro (sub)  Trip</t>
  </si>
  <si>
    <t>George McKenzie  Cross Check</t>
  </si>
  <si>
    <t>Ken Rice &amp; Mike Nardone</t>
  </si>
  <si>
    <t>Jim Cooke &amp; Tom Kokuba (sub)</t>
  </si>
  <si>
    <t>Art Luz &amp; Keith Omand (sub)</t>
  </si>
  <si>
    <t>Glenn Smith &amp; Bill Ciaramitaro (sub)</t>
  </si>
  <si>
    <t>Dennis Powers &amp; Jim Cicchini</t>
  </si>
  <si>
    <t>Rich Dudzinski &amp; Wayne Coatney (sub)</t>
  </si>
  <si>
    <t>Wayne Coatney (sub) &amp; Dave Reed</t>
  </si>
  <si>
    <t>Wayne Coatney (sub) &amp; Mark Schweiger</t>
  </si>
  <si>
    <t>Lee Castiglioni &amp; Bob Lazarevich</t>
  </si>
  <si>
    <t>Joe Grazioli (sub) &amp; Bob Lazarevich</t>
  </si>
  <si>
    <t>Gerald Honkanen &amp; Bob Barnauskas</t>
  </si>
  <si>
    <t>George Pacifico &amp; Bob Barnauskas</t>
  </si>
  <si>
    <t>6 / 1G</t>
  </si>
  <si>
    <t>1 / 2G</t>
  </si>
  <si>
    <t>2 / 3G</t>
  </si>
  <si>
    <t>7 / 4G</t>
  </si>
  <si>
    <t>4 / 1S</t>
  </si>
  <si>
    <t>8 / 2S</t>
  </si>
  <si>
    <t>5 / 3S</t>
  </si>
  <si>
    <t>3 / 4S</t>
  </si>
  <si>
    <t>Week 27</t>
  </si>
  <si>
    <t>Gene Zyla (5) - Direct Staff</t>
  </si>
  <si>
    <t>Pat Parrott - Sons of the Flag</t>
  </si>
  <si>
    <t>Bob Lazarevich (5) - State Farm</t>
  </si>
  <si>
    <t>Wayne Coatney (sub) - State Farm</t>
  </si>
  <si>
    <t>Steve Yollick  Hook</t>
  </si>
  <si>
    <t>Frank Barket  Trip</t>
  </si>
  <si>
    <t>Mark Cicchini &amp; Ron Meltsner</t>
  </si>
  <si>
    <t>Pete Guzzardo (sub)  Hook</t>
  </si>
  <si>
    <t>Pete Guzzardo (sub) &amp; Chuck Thibault</t>
  </si>
  <si>
    <t>Jack Becker &amp; Pete Guzzardo (sub)</t>
  </si>
  <si>
    <t>Jack Becker &amp; Greg Fleming (sub)</t>
  </si>
  <si>
    <t>Glen Wodnicki &amp; Tom Dupart</t>
  </si>
  <si>
    <t>George McKenzie &amp; George Pacifico</t>
  </si>
  <si>
    <t>Keith Omand (sub) &amp; Lew Bishop</t>
  </si>
  <si>
    <t>Lew Bishop &amp; Art Luz</t>
  </si>
  <si>
    <t>Jim Blain &amp; Angelo Peruzzi</t>
  </si>
  <si>
    <t>Don Roser &amp; Ron Meltsner</t>
  </si>
  <si>
    <t>PO Rnd Rbn</t>
  </si>
  <si>
    <t>Jeff Zyrek</t>
  </si>
  <si>
    <t>2021/2022 ALL GAMES - REGULAR SEASON &amp; PLAYOFFS FINAL</t>
  </si>
  <si>
    <t>2021/2022 ALL PLAYOFF GAMES FINAL</t>
  </si>
  <si>
    <t>Jim Burden &amp; Bob Barnauskas</t>
  </si>
  <si>
    <t>Art Luz - Canadiens</t>
  </si>
  <si>
    <t>Lew Bishop - Canadiens</t>
  </si>
  <si>
    <t>Ron Meltsner - Sons of the Flag</t>
  </si>
  <si>
    <t>Greg Fleming (sub) - Stiletto</t>
  </si>
  <si>
    <t>2021/2022 ALL GAMES - REGULAR SEASON AND PLAYOFFS - FINAL</t>
  </si>
  <si>
    <t>2021/2022 PLAYOFFS - FINAL</t>
  </si>
  <si>
    <t>2021/2022 - PLAYOFFS FINAL</t>
  </si>
  <si>
    <t>Playoff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</si>
</sst>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2" x14ac:knownFonts="1">
    <font>
      <sz val="10"/>
      <name val="Arial"/>
    </font>
    <font>
      <b/>
      <sz val="16"/>
      <name val="Arial"/>
      <family val="2"/>
    </font>
    <font>
      <b/>
      <sz val="12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88">
    <xf numFmtId="0" fontId="0" fillId="0" borderId="0" xfId="0"/>
    <xf numFmtId="0" fontId="5" fillId="0" borderId="0" xfId="0" applyFont="1"/>
    <xf numFmtId="0" fontId="6" fillId="2" borderId="4" xfId="0" applyFont="1" applyFill="1" applyBorder="1"/>
    <xf numFmtId="0" fontId="0" fillId="2" borderId="4" xfId="0" applyFill="1" applyBorder="1"/>
    <xf numFmtId="0" fontId="2" fillId="2" borderId="4" xfId="0" applyFont="1" applyFill="1" applyBorder="1"/>
    <xf numFmtId="0" fontId="9" fillId="2" borderId="0" xfId="0" applyFont="1" applyFill="1" applyAlignment="1">
      <alignment horizontal="center"/>
    </xf>
    <xf numFmtId="0" fontId="4" fillId="2" borderId="4" xfId="0" applyFont="1" applyFill="1" applyBorder="1"/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/>
    <xf numFmtId="0" fontId="6" fillId="2" borderId="5" xfId="0" applyFont="1" applyFill="1" applyBorder="1" applyAlignment="1">
      <alignment horizontal="center"/>
    </xf>
    <xf numFmtId="0" fontId="4" fillId="2" borderId="5" xfId="0" applyFont="1" applyFill="1" applyBorder="1"/>
    <xf numFmtId="0" fontId="10" fillId="2" borderId="0" xfId="0" applyFont="1" applyFill="1" applyAlignment="1">
      <alignment horizontal="center"/>
    </xf>
    <xf numFmtId="0" fontId="6" fillId="0" borderId="1" xfId="0" applyFont="1" applyFill="1" applyBorder="1"/>
    <xf numFmtId="0" fontId="0" fillId="0" borderId="1" xfId="0" applyFill="1" applyBorder="1"/>
    <xf numFmtId="0" fontId="6" fillId="0" borderId="1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 applyFill="1" applyAlignment="1">
      <alignment horizontal="center"/>
    </xf>
    <xf numFmtId="0" fontId="6" fillId="0" borderId="0" xfId="0" applyFont="1" applyFill="1"/>
    <xf numFmtId="0" fontId="7" fillId="0" borderId="3" xfId="0" applyFont="1" applyFill="1" applyBorder="1"/>
    <xf numFmtId="0" fontId="0" fillId="0" borderId="3" xfId="0" applyFill="1" applyBorder="1"/>
    <xf numFmtId="0" fontId="6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4" fillId="0" borderId="0" xfId="0" applyFont="1"/>
    <xf numFmtId="0" fontId="4" fillId="2" borderId="0" xfId="0" applyFont="1" applyFill="1"/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/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left"/>
    </xf>
    <xf numFmtId="0" fontId="7" fillId="0" borderId="0" xfId="0" applyFont="1"/>
    <xf numFmtId="0" fontId="4" fillId="7" borderId="0" xfId="0" applyFont="1" applyFill="1"/>
    <xf numFmtId="0" fontId="2" fillId="6" borderId="0" xfId="0" applyFont="1" applyFill="1"/>
    <xf numFmtId="0" fontId="2" fillId="0" borderId="0" xfId="0" applyFont="1" applyFill="1"/>
    <xf numFmtId="0" fontId="4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8" fillId="2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2" fontId="2" fillId="0" borderId="0" xfId="1" applyNumberFormat="1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Alignment="1"/>
    <xf numFmtId="0" fontId="1" fillId="0" borderId="0" xfId="0" applyFont="1" applyFill="1" applyBorder="1" applyAlignment="1">
      <alignment horizontal="center"/>
    </xf>
    <xf numFmtId="0" fontId="7" fillId="0" borderId="0" xfId="0" applyFont="1" applyFill="1"/>
    <xf numFmtId="0" fontId="6" fillId="2" borderId="4" xfId="1" applyFont="1" applyFill="1" applyBorder="1"/>
    <xf numFmtId="2" fontId="2" fillId="0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left"/>
    </xf>
    <xf numFmtId="165" fontId="2" fillId="0" borderId="0" xfId="0" applyNumberFormat="1" applyFont="1" applyFill="1" applyAlignment="1">
      <alignment horizontal="center"/>
    </xf>
    <xf numFmtId="0" fontId="2" fillId="0" borderId="1" xfId="0" applyFont="1" applyFill="1" applyBorder="1"/>
    <xf numFmtId="0" fontId="2" fillId="0" borderId="3" xfId="0" applyFont="1" applyFill="1" applyBorder="1" applyAlignment="1">
      <alignment horizontal="center"/>
    </xf>
    <xf numFmtId="0" fontId="0" fillId="0" borderId="0" xfId="0" applyBorder="1"/>
    <xf numFmtId="0" fontId="2" fillId="0" borderId="0" xfId="0" applyFont="1" applyFill="1" applyBorder="1" applyAlignment="1">
      <alignment horizontal="left"/>
    </xf>
    <xf numFmtId="0" fontId="2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right"/>
    </xf>
    <xf numFmtId="0" fontId="2" fillId="0" borderId="0" xfId="0" applyFont="1" applyFill="1" applyBorder="1"/>
    <xf numFmtId="2" fontId="2" fillId="0" borderId="0" xfId="1" applyNumberFormat="1" applyFont="1" applyFill="1" applyBorder="1" applyAlignment="1">
      <alignment horizontal="center"/>
    </xf>
    <xf numFmtId="0" fontId="0" fillId="0" borderId="3" xfId="0" applyBorder="1"/>
    <xf numFmtId="0" fontId="2" fillId="0" borderId="3" xfId="0" applyFont="1" applyFill="1" applyBorder="1"/>
    <xf numFmtId="0" fontId="4" fillId="0" borderId="3" xfId="0" applyFont="1" applyFill="1" applyBorder="1"/>
    <xf numFmtId="2" fontId="2" fillId="0" borderId="3" xfId="0" applyNumberFormat="1" applyFont="1" applyFill="1" applyBorder="1" applyAlignment="1">
      <alignment horizontal="center"/>
    </xf>
    <xf numFmtId="0" fontId="0" fillId="0" borderId="0" xfId="0" applyFill="1" applyBorder="1"/>
    <xf numFmtId="0" fontId="8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" fillId="0" borderId="0" xfId="0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5" fillId="0" borderId="0" xfId="0" applyFont="1" applyFill="1"/>
    <xf numFmtId="0" fontId="2" fillId="0" borderId="0" xfId="0" applyFont="1" applyFill="1" applyBorder="1" applyAlignment="1"/>
    <xf numFmtId="0" fontId="0" fillId="0" borderId="0" xfId="0" applyFill="1" applyBorder="1" applyAlignment="1"/>
    <xf numFmtId="165" fontId="2" fillId="0" borderId="0" xfId="0" applyNumberFormat="1" applyFont="1" applyBorder="1" applyAlignment="1">
      <alignment horizontal="center"/>
    </xf>
    <xf numFmtId="0" fontId="4" fillId="0" borderId="0" xfId="0" applyFont="1" applyFill="1" applyBorder="1"/>
    <xf numFmtId="2" fontId="2" fillId="0" borderId="0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0" xfId="0" applyFont="1" applyBorder="1"/>
    <xf numFmtId="0" fontId="1" fillId="0" borderId="0" xfId="0" applyFont="1" applyAlignment="1">
      <alignment horizontal="center"/>
    </xf>
    <xf numFmtId="0" fontId="3" fillId="0" borderId="0" xfId="0" applyFont="1"/>
    <xf numFmtId="0" fontId="2" fillId="0" borderId="1" xfId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6" fillId="0" borderId="1" xfId="0" applyFont="1" applyBorder="1"/>
    <xf numFmtId="0" fontId="0" fillId="0" borderId="1" xfId="0" applyBorder="1"/>
    <xf numFmtId="0" fontId="6" fillId="0" borderId="1" xfId="0" applyFont="1" applyBorder="1" applyAlignment="1">
      <alignment horizontal="center"/>
    </xf>
    <xf numFmtId="0" fontId="6" fillId="0" borderId="0" xfId="0" applyFont="1"/>
    <xf numFmtId="0" fontId="7" fillId="0" borderId="3" xfId="0" applyFont="1" applyBorder="1"/>
    <xf numFmtId="0" fontId="6" fillId="0" borderId="3" xfId="0" applyFont="1" applyBorder="1" applyAlignment="1">
      <alignment horizontal="center"/>
    </xf>
    <xf numFmtId="0" fontId="4" fillId="0" borderId="3" xfId="0" applyFont="1" applyBorder="1"/>
    <xf numFmtId="0" fontId="2" fillId="0" borderId="3" xfId="0" applyFont="1" applyBorder="1"/>
    <xf numFmtId="2" fontId="2" fillId="0" borderId="3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0" fontId="2" fillId="4" borderId="0" xfId="0" applyFont="1" applyFill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1" xfId="1" applyFont="1" applyBorder="1"/>
    <xf numFmtId="0" fontId="6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1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1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4" fillId="0" borderId="1" xfId="0" applyFont="1" applyFill="1" applyBorder="1"/>
    <xf numFmtId="164" fontId="6" fillId="0" borderId="1" xfId="0" applyNumberFormat="1" applyFont="1" applyFill="1" applyBorder="1" applyAlignment="1">
      <alignment horizontal="center"/>
    </xf>
    <xf numFmtId="0" fontId="6" fillId="0" borderId="3" xfId="0" applyFont="1" applyFill="1" applyBorder="1"/>
    <xf numFmtId="164" fontId="6" fillId="0" borderId="3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2" fontId="2" fillId="0" borderId="3" xfId="1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2" fillId="7" borderId="14" xfId="0" applyFont="1" applyFill="1" applyBorder="1"/>
    <xf numFmtId="0" fontId="4" fillId="7" borderId="14" xfId="0" applyFont="1" applyFill="1" applyBorder="1"/>
    <xf numFmtId="0" fontId="4" fillId="0" borderId="14" xfId="0" applyFont="1" applyFill="1" applyBorder="1"/>
    <xf numFmtId="0" fontId="2" fillId="0" borderId="14" xfId="0" applyFont="1" applyFill="1" applyBorder="1"/>
    <xf numFmtId="0" fontId="2" fillId="0" borderId="15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2" fillId="5" borderId="0" xfId="0" applyFont="1" applyFill="1" applyBorder="1" applyAlignment="1">
      <alignment horizontal="left"/>
    </xf>
    <xf numFmtId="165" fontId="2" fillId="0" borderId="3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8" fillId="4" borderId="0" xfId="0" applyFont="1" applyFill="1" applyAlignment="1">
      <alignment horizontal="center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center" vertical="center"/>
    </xf>
    <xf numFmtId="0" fontId="6" fillId="4" borderId="4" xfId="1" applyFont="1" applyFill="1" applyBorder="1"/>
    <xf numFmtId="0" fontId="6" fillId="4" borderId="4" xfId="0" applyFont="1" applyFill="1" applyBorder="1"/>
    <xf numFmtId="0" fontId="2" fillId="4" borderId="4" xfId="0" applyFont="1" applyFill="1" applyBorder="1" applyAlignment="1">
      <alignment horizontal="center"/>
    </xf>
    <xf numFmtId="0" fontId="0" fillId="4" borderId="4" xfId="0" applyFill="1" applyBorder="1"/>
    <xf numFmtId="0" fontId="6" fillId="4" borderId="0" xfId="0" applyFont="1" applyFill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5" xfId="0" applyFont="1" applyFill="1" applyBorder="1"/>
    <xf numFmtId="0" fontId="6" fillId="4" borderId="5" xfId="0" applyFont="1" applyFill="1" applyBorder="1" applyAlignment="1">
      <alignment horizontal="center"/>
    </xf>
    <xf numFmtId="0" fontId="4" fillId="4" borderId="5" xfId="0" applyFont="1" applyFill="1" applyBorder="1"/>
    <xf numFmtId="0" fontId="10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2" fillId="4" borderId="9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center"/>
    </xf>
    <xf numFmtId="14" fontId="6" fillId="4" borderId="4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6" fillId="4" borderId="4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4" fontId="6" fillId="4" borderId="4" xfId="0" applyNumberFormat="1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4" fontId="6" fillId="4" borderId="4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14" fontId="6" fillId="4" borderId="4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4" fontId="6" fillId="4" borderId="4" xfId="0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164" fontId="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14" fontId="6" fillId="4" borderId="4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4" fontId="6" fillId="2" borderId="4" xfId="0" applyNumberFormat="1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6" xfId="0" applyNumberFormat="1" applyFont="1" applyFill="1" applyBorder="1" applyAlignment="1">
      <alignment horizontal="center"/>
    </xf>
  </cellXfs>
  <cellStyles count="2">
    <cellStyle name="Normal" xfId="0" builtinId="0"/>
    <cellStyle name="Normal 2" xfId="1" xr:uid="{E251F169-391B-4AC0-889B-2E2491414A02}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9CBE1-A2B1-4197-BF6A-D18F3AD54FCD}">
  <dimension ref="A1:CN219"/>
  <sheetViews>
    <sheetView tabSelected="1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5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213"/>
      <c r="B1" s="261" t="s">
        <v>702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13"/>
      <c r="R1" s="213"/>
      <c r="S1" s="261" t="s">
        <v>702</v>
      </c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13"/>
      <c r="AS1" s="213"/>
      <c r="AT1" s="261" t="s">
        <v>702</v>
      </c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13"/>
      <c r="BQ1" s="213"/>
      <c r="BR1" s="261" t="s">
        <v>702</v>
      </c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13"/>
    </row>
    <row r="2" spans="1:92" ht="18.600000000000001" customHeight="1" x14ac:dyDescent="0.3">
      <c r="A2" s="116"/>
      <c r="B2" s="52" t="s">
        <v>115</v>
      </c>
      <c r="C2" s="52">
        <v>30</v>
      </c>
      <c r="D2" s="51"/>
      <c r="E2" s="51"/>
      <c r="F2" s="51"/>
      <c r="G2" s="273" t="s">
        <v>838</v>
      </c>
      <c r="H2" s="273"/>
      <c r="I2" s="273"/>
      <c r="J2" s="273"/>
      <c r="K2" s="273"/>
      <c r="L2" s="273"/>
      <c r="M2" s="273"/>
      <c r="N2" s="51"/>
      <c r="O2" s="51"/>
      <c r="P2" s="51"/>
      <c r="Q2" s="116"/>
      <c r="R2" s="116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13"/>
      <c r="AS2" s="116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13"/>
      <c r="BQ2" s="116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13"/>
    </row>
    <row r="3" spans="1:92" ht="18.75" thickBot="1" x14ac:dyDescent="0.3">
      <c r="A3" s="116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">
        <v>835</v>
      </c>
      <c r="Q3" s="116"/>
      <c r="R3" s="116"/>
      <c r="AM3" s="16"/>
      <c r="AN3" s="16"/>
      <c r="AQ3" s="38"/>
      <c r="AR3" s="213"/>
      <c r="AS3" s="116"/>
      <c r="BP3" s="213"/>
      <c r="BQ3" s="116"/>
      <c r="CN3" s="213"/>
    </row>
    <row r="4" spans="1:92" ht="15.95" customHeight="1" x14ac:dyDescent="0.25">
      <c r="A4" s="116"/>
      <c r="B4" s="90" t="s">
        <v>809</v>
      </c>
      <c r="C4" s="18" t="s">
        <v>23</v>
      </c>
      <c r="D4" s="37"/>
      <c r="E4" s="18"/>
      <c r="F4" s="37"/>
      <c r="G4" s="90">
        <v>6</v>
      </c>
      <c r="H4" s="90">
        <v>1</v>
      </c>
      <c r="I4" s="90">
        <v>1</v>
      </c>
      <c r="J4" s="90">
        <f t="shared" ref="J4:J11" si="0">2*G4+I4</f>
        <v>13</v>
      </c>
      <c r="K4" s="133">
        <f t="shared" ref="K4:K11" si="1">+J4/((G4+H4+I4)*2)</f>
        <v>0.8125</v>
      </c>
      <c r="L4" s="90">
        <f t="shared" ref="L4:L11" si="2">SUMIF($AT$18:$AT$57,$C4&amp;" TOTALS",$BB$18:$BB$57)+SUMIF($AT$91:$AT$130,$C4&amp;" TOTALS",$BB$91:$BB$130)</f>
        <v>28</v>
      </c>
      <c r="M4" s="90">
        <v>13</v>
      </c>
      <c r="N4" s="90">
        <f t="shared" ref="N4:N11" si="3">SUMIF($AT$18:$AT$57,$C4&amp;" TOTALS",$BC$18:$BC$57)+SUMIF($AT$91:$AT$130,$C4&amp;" TOTALS",$BC$91:$BC$130)</f>
        <v>37</v>
      </c>
      <c r="O4" s="90">
        <f t="shared" ref="O4:O11" si="4">SUMIF($AT$18:$AT$57,$C4&amp;" TOTALS",$BE$18:$BE$57)+SUMIF($AT$91:$AT$130,$C4&amp;" TOTALS",$BE$91:$BE$130)</f>
        <v>16</v>
      </c>
      <c r="P4" s="90" t="s">
        <v>716</v>
      </c>
      <c r="Q4" s="214"/>
      <c r="R4" s="116"/>
      <c r="AM4" s="16"/>
      <c r="AN4" s="16"/>
      <c r="AQ4" s="38"/>
      <c r="AR4" s="213"/>
      <c r="AS4" s="116"/>
      <c r="AT4" s="61"/>
      <c r="AU4" s="61"/>
      <c r="AV4" s="75"/>
      <c r="AW4" s="77"/>
      <c r="AX4" s="78"/>
      <c r="AY4" s="77"/>
      <c r="AZ4" s="77"/>
      <c r="BA4" s="267" t="s">
        <v>665</v>
      </c>
      <c r="BB4" s="268"/>
      <c r="BC4" s="268"/>
      <c r="BD4" s="268"/>
      <c r="BE4" s="269"/>
      <c r="BF4" s="270" t="s">
        <v>671</v>
      </c>
      <c r="BG4" s="271"/>
      <c r="BH4" s="271"/>
      <c r="BI4" s="271"/>
      <c r="BJ4" s="272"/>
      <c r="BK4" s="267" t="s">
        <v>672</v>
      </c>
      <c r="BL4" s="268"/>
      <c r="BM4" s="268"/>
      <c r="BN4" s="268"/>
      <c r="BO4" s="269"/>
      <c r="BP4" s="213"/>
      <c r="BQ4" s="116"/>
      <c r="BR4" s="61"/>
      <c r="BS4" s="61"/>
      <c r="BT4" s="75"/>
      <c r="BU4" s="77"/>
      <c r="BV4" s="78"/>
      <c r="BW4" s="77"/>
      <c r="BX4" s="77"/>
      <c r="BY4" s="267" t="s">
        <v>665</v>
      </c>
      <c r="BZ4" s="268"/>
      <c r="CA4" s="268"/>
      <c r="CB4" s="268"/>
      <c r="CC4" s="269"/>
      <c r="CD4" s="270" t="s">
        <v>671</v>
      </c>
      <c r="CE4" s="271"/>
      <c r="CF4" s="271"/>
      <c r="CG4" s="271"/>
      <c r="CH4" s="272"/>
      <c r="CI4" s="267" t="s">
        <v>672</v>
      </c>
      <c r="CJ4" s="268"/>
      <c r="CK4" s="268"/>
      <c r="CL4" s="268"/>
      <c r="CM4" s="269"/>
      <c r="CN4" s="213"/>
    </row>
    <row r="5" spans="1:92" ht="15.95" customHeight="1" thickBot="1" x14ac:dyDescent="0.3">
      <c r="A5" s="116"/>
      <c r="B5" s="90" t="s">
        <v>810</v>
      </c>
      <c r="C5" s="18" t="s">
        <v>176</v>
      </c>
      <c r="D5" s="37"/>
      <c r="E5" s="37"/>
      <c r="F5" s="37"/>
      <c r="G5" s="90">
        <v>5</v>
      </c>
      <c r="H5" s="90">
        <v>3</v>
      </c>
      <c r="I5" s="90">
        <v>0</v>
      </c>
      <c r="J5" s="90">
        <f>2*G5+I5</f>
        <v>10</v>
      </c>
      <c r="K5" s="133">
        <f>+J5/((G5+H5+I5)*2)</f>
        <v>0.625</v>
      </c>
      <c r="L5" s="90">
        <f>SUMIF($AT$18:$AT$57,$C5&amp;" TOTALS",$BB$18:$BB$57)+SUMIF($AT$91:$AT$130,$C5&amp;" TOTALS",$BB$91:$BB$130)</f>
        <v>34</v>
      </c>
      <c r="M5" s="90">
        <v>28</v>
      </c>
      <c r="N5" s="90">
        <f>SUMIF($AT$18:$AT$57,$C5&amp;" TOTALS",$BC$18:$BC$57)+SUMIF($AT$91:$AT$130,$C5&amp;" TOTALS",$BC$91:$BC$130)</f>
        <v>49</v>
      </c>
      <c r="O5" s="90">
        <f>SUMIF($AT$18:$AT$57,$C5&amp;" TOTALS",$BE$18:$BE$57)+SUMIF($AT$91:$AT$130,$C5&amp;" TOTALS",$BE$91:$BE$130)</f>
        <v>6</v>
      </c>
      <c r="P5" s="90" t="s">
        <v>717</v>
      </c>
      <c r="Q5" s="214"/>
      <c r="R5" s="116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213"/>
      <c r="AS5" s="116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229" t="s">
        <v>4</v>
      </c>
      <c r="BB5" s="230" t="s">
        <v>29</v>
      </c>
      <c r="BC5" s="230" t="s">
        <v>30</v>
      </c>
      <c r="BD5" s="230" t="s">
        <v>31</v>
      </c>
      <c r="BE5" s="231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230" t="s">
        <v>4</v>
      </c>
      <c r="BL5" s="230" t="s">
        <v>29</v>
      </c>
      <c r="BM5" s="230" t="s">
        <v>30</v>
      </c>
      <c r="BN5" s="230" t="s">
        <v>31</v>
      </c>
      <c r="BO5" s="231" t="s">
        <v>3</v>
      </c>
      <c r="BP5" s="213"/>
      <c r="BQ5" s="116"/>
      <c r="BR5" s="88" t="s">
        <v>161</v>
      </c>
      <c r="BS5" s="59" t="s">
        <v>121</v>
      </c>
      <c r="BT5" s="59"/>
      <c r="BU5" s="59"/>
      <c r="BV5" s="59"/>
      <c r="BW5" s="59"/>
      <c r="BX5" s="22"/>
      <c r="BY5" s="229" t="s">
        <v>4</v>
      </c>
      <c r="BZ5" s="230" t="s">
        <v>29</v>
      </c>
      <c r="CA5" s="230" t="s">
        <v>30</v>
      </c>
      <c r="CB5" s="230" t="s">
        <v>31</v>
      </c>
      <c r="CC5" s="231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230" t="s">
        <v>4</v>
      </c>
      <c r="CJ5" s="230" t="s">
        <v>29</v>
      </c>
      <c r="CK5" s="230" t="s">
        <v>30</v>
      </c>
      <c r="CL5" s="230" t="s">
        <v>31</v>
      </c>
      <c r="CM5" s="231" t="s">
        <v>3</v>
      </c>
      <c r="CN5" s="213"/>
    </row>
    <row r="6" spans="1:92" ht="15.95" customHeight="1" x14ac:dyDescent="0.25">
      <c r="A6" s="116"/>
      <c r="B6" s="90" t="s">
        <v>813</v>
      </c>
      <c r="C6" s="18" t="s">
        <v>177</v>
      </c>
      <c r="D6" s="37"/>
      <c r="E6" s="37"/>
      <c r="F6" s="37"/>
      <c r="G6" s="90">
        <v>4</v>
      </c>
      <c r="H6" s="90">
        <v>2</v>
      </c>
      <c r="I6" s="90">
        <v>2</v>
      </c>
      <c r="J6" s="90">
        <f>2*G6+I6</f>
        <v>10</v>
      </c>
      <c r="K6" s="133">
        <f>+J6/((G6+H6+I6)*2)</f>
        <v>0.625</v>
      </c>
      <c r="L6" s="90">
        <f>SUMIF($AT$18:$AT$57,$C6&amp;" TOTALS",$BB$18:$BB$57)+SUMIF($AT$91:$AT$130,$C6&amp;" TOTALS",$BB$91:$BB$130)</f>
        <v>16</v>
      </c>
      <c r="M6" s="90">
        <v>17</v>
      </c>
      <c r="N6" s="90">
        <f>SUMIF($AT$18:$AT$57,$C6&amp;" TOTALS",$BC$18:$BC$57)+SUMIF($AT$91:$AT$130,$C6&amp;" TOTALS",$BC$91:$BC$130)</f>
        <v>27</v>
      </c>
      <c r="O6" s="90">
        <f>SUMIF($AT$18:$AT$57,$C6&amp;" TOTALS",$BE$18:$BE$57)+SUMIF($AT$91:$AT$130,$C6&amp;" TOTALS",$BE$91:$BE$130)</f>
        <v>8</v>
      </c>
      <c r="P6" s="90" t="s">
        <v>719</v>
      </c>
      <c r="Q6" s="214"/>
      <c r="R6" s="116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213"/>
      <c r="AS6" s="116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19</v>
      </c>
      <c r="BB6" s="74">
        <v>15</v>
      </c>
      <c r="BC6" s="74">
        <v>10</v>
      </c>
      <c r="BD6" s="50">
        <f>+BC6+BB6</f>
        <v>25</v>
      </c>
      <c r="BE6" s="194">
        <v>4</v>
      </c>
      <c r="BF6" s="189">
        <f>+BK6+BA6</f>
        <v>53</v>
      </c>
      <c r="BG6" s="28">
        <f>+BL6+BB6</f>
        <v>31</v>
      </c>
      <c r="BH6" s="28">
        <f>+BM6+BC6</f>
        <v>21</v>
      </c>
      <c r="BI6" s="28">
        <f>+BN6+BD6</f>
        <v>52</v>
      </c>
      <c r="BJ6" s="193">
        <f>+BO6+BE6</f>
        <v>8</v>
      </c>
      <c r="BK6" s="50">
        <v>34</v>
      </c>
      <c r="BL6" s="74">
        <v>16</v>
      </c>
      <c r="BM6" s="74">
        <v>11</v>
      </c>
      <c r="BN6" s="50">
        <f t="shared" ref="BN6:BN17" si="5">+BL6+BM6</f>
        <v>27</v>
      </c>
      <c r="BO6" s="194">
        <v>4</v>
      </c>
      <c r="BP6" s="213"/>
      <c r="BQ6" s="116"/>
      <c r="BR6" s="75">
        <v>6</v>
      </c>
      <c r="BS6" s="65" t="s">
        <v>172</v>
      </c>
      <c r="BT6" s="65"/>
      <c r="BU6" s="65"/>
      <c r="BV6" s="65"/>
      <c r="BW6" s="50"/>
      <c r="BX6" s="97"/>
      <c r="BY6" s="191">
        <v>3</v>
      </c>
      <c r="BZ6" s="74">
        <v>3</v>
      </c>
      <c r="CA6" s="74">
        <v>1</v>
      </c>
      <c r="CB6" s="50">
        <f t="shared" ref="CB6:CB7" si="6">+CA6+BZ6</f>
        <v>4</v>
      </c>
      <c r="CC6" s="194">
        <v>0</v>
      </c>
      <c r="CD6" s="191">
        <f t="shared" ref="CD6:CH21" si="7">+CI6+BY6</f>
        <v>6</v>
      </c>
      <c r="CE6" s="74">
        <f t="shared" si="7"/>
        <v>3</v>
      </c>
      <c r="CF6" s="74">
        <f>+CK6+CA6</f>
        <v>3</v>
      </c>
      <c r="CG6" s="74">
        <f>+CL6+CB6</f>
        <v>6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8">+CJ6+CK6</f>
        <v>2</v>
      </c>
      <c r="CM6" s="194">
        <v>0</v>
      </c>
      <c r="CN6" s="213"/>
    </row>
    <row r="7" spans="1:92" ht="15.95" customHeight="1" thickBot="1" x14ac:dyDescent="0.3">
      <c r="A7" s="116"/>
      <c r="B7" s="90" t="s">
        <v>811</v>
      </c>
      <c r="C7" s="18" t="s">
        <v>140</v>
      </c>
      <c r="D7" s="37"/>
      <c r="E7" s="37"/>
      <c r="F7" s="37"/>
      <c r="G7" s="90">
        <v>4</v>
      </c>
      <c r="H7" s="90">
        <v>3</v>
      </c>
      <c r="I7" s="90">
        <v>1</v>
      </c>
      <c r="J7" s="90">
        <f>2*G7+I7</f>
        <v>9</v>
      </c>
      <c r="K7" s="133">
        <f>+J7/((G7+H7+I7)*2)</f>
        <v>0.5625</v>
      </c>
      <c r="L7" s="90">
        <f>SUMIF($AT$18:$AT$57,$C7&amp;" TOTALS",$BB$18:$BB$57)+SUMIF($AT$91:$AT$130,$C7&amp;" TOTALS",$BB$91:$BB$130)</f>
        <v>19</v>
      </c>
      <c r="M7" s="90">
        <v>15</v>
      </c>
      <c r="N7" s="90">
        <f>SUMIF($AT$18:$AT$57,$C7&amp;" TOTALS",$BC$18:$BC$57)+SUMIF($AT$91:$AT$130,$C7&amp;" TOTALS",$BC$91:$BC$130)</f>
        <v>26</v>
      </c>
      <c r="O7" s="90">
        <f>SUMIF($AT$18:$AT$57,$C7&amp;" TOTALS",$BE$18:$BE$57)+SUMIF($AT$91:$AT$130,$C7&amp;" TOTALS",$BE$91:$BE$130)</f>
        <v>6</v>
      </c>
      <c r="P7" s="90" t="s">
        <v>723</v>
      </c>
      <c r="Q7" s="214"/>
      <c r="R7" s="116"/>
      <c r="U7" s="255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255" t="s">
        <v>4</v>
      </c>
      <c r="AD7" s="255" t="s">
        <v>8</v>
      </c>
      <c r="AE7" s="255" t="s">
        <v>9</v>
      </c>
      <c r="AF7" s="255" t="s">
        <v>10</v>
      </c>
      <c r="AG7" s="263" t="s">
        <v>107</v>
      </c>
      <c r="AH7" s="263"/>
      <c r="AI7" s="255" t="s">
        <v>5</v>
      </c>
      <c r="AJ7" s="255" t="s">
        <v>7</v>
      </c>
      <c r="AK7" s="255" t="s">
        <v>6</v>
      </c>
      <c r="AL7" s="255" t="s">
        <v>108</v>
      </c>
      <c r="AM7" s="16"/>
      <c r="AN7" s="16"/>
      <c r="AQ7" s="38"/>
      <c r="AR7" s="213"/>
      <c r="AS7" s="116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8</v>
      </c>
      <c r="BB7" s="74">
        <v>0</v>
      </c>
      <c r="BC7" s="74">
        <v>1</v>
      </c>
      <c r="BD7" s="50">
        <f t="shared" ref="BD7:BD17" si="9">+BC7+BB7</f>
        <v>1</v>
      </c>
      <c r="BE7" s="194">
        <v>0</v>
      </c>
      <c r="BF7" s="191">
        <f t="shared" ref="BF7:BJ17" si="10">+BK7+BA7</f>
        <v>26</v>
      </c>
      <c r="BG7" s="74">
        <f t="shared" si="10"/>
        <v>0</v>
      </c>
      <c r="BH7" s="74">
        <f t="shared" si="10"/>
        <v>2</v>
      </c>
      <c r="BI7" s="74">
        <f t="shared" si="10"/>
        <v>2</v>
      </c>
      <c r="BJ7" s="194">
        <f t="shared" si="10"/>
        <v>0</v>
      </c>
      <c r="BK7" s="50">
        <v>18</v>
      </c>
      <c r="BL7" s="74">
        <v>0</v>
      </c>
      <c r="BM7" s="74">
        <v>1</v>
      </c>
      <c r="BN7" s="50">
        <f t="shared" si="5"/>
        <v>1</v>
      </c>
      <c r="BO7" s="194">
        <v>0</v>
      </c>
      <c r="BP7" s="213"/>
      <c r="BQ7" s="116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7</v>
      </c>
      <c r="BZ7" s="74">
        <v>0</v>
      </c>
      <c r="CA7" s="74">
        <v>0</v>
      </c>
      <c r="CB7" s="50">
        <f t="shared" si="6"/>
        <v>0</v>
      </c>
      <c r="CC7" s="194">
        <v>0</v>
      </c>
      <c r="CD7" s="191">
        <f t="shared" si="7"/>
        <v>18</v>
      </c>
      <c r="CE7" s="74">
        <f t="shared" si="7"/>
        <v>1</v>
      </c>
      <c r="CF7" s="74">
        <f t="shared" si="7"/>
        <v>0</v>
      </c>
      <c r="CG7" s="74">
        <f t="shared" si="7"/>
        <v>1</v>
      </c>
      <c r="CH7" s="194">
        <f t="shared" si="7"/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213"/>
    </row>
    <row r="8" spans="1:92" ht="15.95" customHeight="1" x14ac:dyDescent="0.25">
      <c r="A8" s="116"/>
      <c r="B8" s="90" t="s">
        <v>815</v>
      </c>
      <c r="C8" s="18" t="s">
        <v>139</v>
      </c>
      <c r="D8" s="37"/>
      <c r="E8" s="37"/>
      <c r="F8" s="37"/>
      <c r="G8" s="90">
        <v>2</v>
      </c>
      <c r="H8" s="90">
        <v>2</v>
      </c>
      <c r="I8" s="90">
        <v>4</v>
      </c>
      <c r="J8" s="90">
        <f>2*G8+I8</f>
        <v>8</v>
      </c>
      <c r="K8" s="133">
        <f>+J8/((G8+H8+I8)*2)</f>
        <v>0.5</v>
      </c>
      <c r="L8" s="90">
        <f>SUMIF($AT$18:$AT$57,$C8&amp;" TOTALS",$BB$18:$BB$57)+SUMIF($AT$91:$AT$130,$C8&amp;" TOTALS",$BB$91:$BB$130)</f>
        <v>26</v>
      </c>
      <c r="M8" s="90">
        <v>24</v>
      </c>
      <c r="N8" s="90">
        <f>SUMIF($AT$18:$AT$57,$C8&amp;" TOTALS",$BC$18:$BC$57)+SUMIF($AT$91:$AT$130,$C8&amp;" TOTALS",$BC$91:$BC$130)</f>
        <v>47</v>
      </c>
      <c r="O8" s="90">
        <f>SUMIF($AT$18:$AT$57,$C8&amp;" TOTALS",$BE$18:$BE$57)+SUMIF($AT$91:$AT$130,$C8&amp;" TOTALS",$BE$91:$BE$130)</f>
        <v>18</v>
      </c>
      <c r="P8" s="90" t="s">
        <v>724</v>
      </c>
      <c r="Q8" s="214"/>
      <c r="R8" s="116"/>
      <c r="U8" s="75">
        <v>8</v>
      </c>
      <c r="V8" s="77" t="s">
        <v>18</v>
      </c>
      <c r="W8" s="78"/>
      <c r="X8" s="77"/>
      <c r="Y8" s="77"/>
      <c r="Z8" s="77" t="s">
        <v>21</v>
      </c>
      <c r="AA8" s="16"/>
      <c r="AB8" s="50"/>
      <c r="AC8" s="50">
        <f t="shared" ref="AC8:AF15" si="11">SUMIF($V$23:$V$30,$V8,AC$23:AC$30)+SUMIF($V$38:$V$45,$V8,AC$38:AC$45)</f>
        <v>21</v>
      </c>
      <c r="AD8" s="50">
        <f t="shared" si="11"/>
        <v>5</v>
      </c>
      <c r="AE8" s="50">
        <f t="shared" si="11"/>
        <v>11</v>
      </c>
      <c r="AF8" s="50">
        <f t="shared" si="11"/>
        <v>5</v>
      </c>
      <c r="AG8" s="265">
        <f t="shared" ref="AG8:AG16" si="12">+(AD8*2+AF8)/(2*AC8)</f>
        <v>0.35714285714285715</v>
      </c>
      <c r="AH8" s="265"/>
      <c r="AI8" s="50">
        <f t="shared" ref="AI8:AK15" si="13">SUMIF($V$23:$V$30,$V8,AI$23:AI$30)+SUMIF($V$38:$V$45,$V8,AI$38:AI$45)</f>
        <v>46</v>
      </c>
      <c r="AJ8" s="50">
        <f t="shared" si="13"/>
        <v>3</v>
      </c>
      <c r="AK8" s="50">
        <f t="shared" si="13"/>
        <v>1</v>
      </c>
      <c r="AL8" s="66">
        <f t="shared" ref="AL8:AL17" si="14">+AI8/AC8</f>
        <v>2.1904761904761907</v>
      </c>
      <c r="AM8" s="16"/>
      <c r="AN8" s="16"/>
      <c r="AQ8" s="38"/>
      <c r="AR8" s="213"/>
      <c r="AS8" s="116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7</v>
      </c>
      <c r="BB8" s="74">
        <v>10</v>
      </c>
      <c r="BC8" s="74">
        <v>6</v>
      </c>
      <c r="BD8" s="50">
        <f t="shared" si="9"/>
        <v>16</v>
      </c>
      <c r="BE8" s="194">
        <v>2</v>
      </c>
      <c r="BF8" s="191">
        <f t="shared" si="10"/>
        <v>27</v>
      </c>
      <c r="BG8" s="74">
        <f t="shared" si="10"/>
        <v>37</v>
      </c>
      <c r="BH8" s="74">
        <f t="shared" si="10"/>
        <v>22</v>
      </c>
      <c r="BI8" s="74">
        <f t="shared" si="10"/>
        <v>59</v>
      </c>
      <c r="BJ8" s="194">
        <f t="shared" si="10"/>
        <v>6</v>
      </c>
      <c r="BK8" s="50">
        <v>20</v>
      </c>
      <c r="BL8" s="74">
        <v>27</v>
      </c>
      <c r="BM8" s="74">
        <v>16</v>
      </c>
      <c r="BN8" s="50">
        <f t="shared" si="5"/>
        <v>43</v>
      </c>
      <c r="BO8" s="194">
        <v>4</v>
      </c>
      <c r="BP8" s="213"/>
      <c r="BQ8" s="116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7"/>
        <v>2</v>
      </c>
      <c r="CE8" s="74">
        <f t="shared" si="7"/>
        <v>1</v>
      </c>
      <c r="CF8" s="74">
        <f t="shared" si="7"/>
        <v>0</v>
      </c>
      <c r="CG8" s="74">
        <f t="shared" si="7"/>
        <v>1</v>
      </c>
      <c r="CH8" s="194">
        <f t="shared" si="7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213"/>
    </row>
    <row r="9" spans="1:92" ht="15.95" customHeight="1" x14ac:dyDescent="0.25">
      <c r="A9" s="116"/>
      <c r="B9" s="90" t="s">
        <v>814</v>
      </c>
      <c r="C9" s="18" t="s">
        <v>50</v>
      </c>
      <c r="D9" s="37"/>
      <c r="E9" s="37"/>
      <c r="F9" s="37"/>
      <c r="G9" s="90">
        <v>2</v>
      </c>
      <c r="H9" s="90">
        <v>4</v>
      </c>
      <c r="I9" s="90">
        <v>2</v>
      </c>
      <c r="J9" s="90">
        <f>2*G9+I9</f>
        <v>6</v>
      </c>
      <c r="K9" s="133">
        <f>+J9/((G9+H9+I9)*2)</f>
        <v>0.375</v>
      </c>
      <c r="L9" s="90">
        <f>SUMIF($AT$18:$AT$57,$C9&amp;" TOTALS",$BB$18:$BB$57)+SUMIF($AT$91:$AT$130,$C9&amp;" TOTALS",$BB$91:$BB$130)</f>
        <v>21</v>
      </c>
      <c r="M9" s="90">
        <v>25</v>
      </c>
      <c r="N9" s="90">
        <f>SUMIF($AT$18:$AT$57,$C9&amp;" TOTALS",$BC$18:$BC$57)+SUMIF($AT$91:$AT$130,$C9&amp;" TOTALS",$BC$91:$BC$130)</f>
        <v>27</v>
      </c>
      <c r="O9" s="90">
        <f>SUMIF($AT$18:$AT$57,$C9&amp;" TOTALS",$BE$18:$BE$57)+SUMIF($AT$91:$AT$130,$C9&amp;" TOTALS",$BE$91:$BE$130)</f>
        <v>10</v>
      </c>
      <c r="P9" s="90" t="s">
        <v>720</v>
      </c>
      <c r="Q9" s="214"/>
      <c r="R9" s="116"/>
      <c r="U9" s="75">
        <v>8</v>
      </c>
      <c r="V9" s="77" t="s">
        <v>147</v>
      </c>
      <c r="W9" s="78"/>
      <c r="X9" s="77"/>
      <c r="Y9" s="77"/>
      <c r="Z9" s="77" t="s">
        <v>140</v>
      </c>
      <c r="AA9" s="16"/>
      <c r="AB9" s="50"/>
      <c r="AC9" s="50">
        <f t="shared" si="11"/>
        <v>26</v>
      </c>
      <c r="AD9" s="50">
        <f t="shared" si="11"/>
        <v>10</v>
      </c>
      <c r="AE9" s="50">
        <f t="shared" si="11"/>
        <v>10</v>
      </c>
      <c r="AF9" s="50">
        <f t="shared" si="11"/>
        <v>6</v>
      </c>
      <c r="AG9" s="264">
        <f t="shared" si="12"/>
        <v>0.5</v>
      </c>
      <c r="AH9" s="264"/>
      <c r="AI9" s="50">
        <f t="shared" si="13"/>
        <v>59</v>
      </c>
      <c r="AJ9" s="50">
        <f t="shared" si="13"/>
        <v>3</v>
      </c>
      <c r="AK9" s="50">
        <f t="shared" si="13"/>
        <v>2</v>
      </c>
      <c r="AL9" s="66">
        <f t="shared" si="14"/>
        <v>2.2692307692307692</v>
      </c>
      <c r="AM9" s="16"/>
      <c r="AN9" s="16"/>
      <c r="AQ9" s="38"/>
      <c r="AR9" s="213"/>
      <c r="AS9" s="116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10"/>
        <v>13</v>
      </c>
      <c r="BG9" s="74">
        <f t="shared" si="10"/>
        <v>3</v>
      </c>
      <c r="BH9" s="74">
        <f t="shared" si="10"/>
        <v>9</v>
      </c>
      <c r="BI9" s="74">
        <f t="shared" si="10"/>
        <v>12</v>
      </c>
      <c r="BJ9" s="194">
        <f t="shared" si="10"/>
        <v>0</v>
      </c>
      <c r="BK9" s="50">
        <v>13</v>
      </c>
      <c r="BL9" s="74">
        <v>3</v>
      </c>
      <c r="BM9" s="74">
        <v>9</v>
      </c>
      <c r="BN9" s="50">
        <f t="shared" si="5"/>
        <v>12</v>
      </c>
      <c r="BO9" s="194">
        <v>0</v>
      </c>
      <c r="BP9" s="213"/>
      <c r="BQ9" s="116"/>
      <c r="BR9" s="75">
        <v>8</v>
      </c>
      <c r="BS9" s="65" t="s">
        <v>402</v>
      </c>
      <c r="BT9" s="65"/>
      <c r="BU9" s="65"/>
      <c r="BV9" s="65"/>
      <c r="BW9" s="50"/>
      <c r="BX9" s="97"/>
      <c r="BY9" s="191">
        <v>3</v>
      </c>
      <c r="BZ9" s="74">
        <v>0</v>
      </c>
      <c r="CA9" s="74">
        <v>0</v>
      </c>
      <c r="CB9" s="50">
        <f t="shared" ref="CB9" si="15">+CA9+BZ9</f>
        <v>0</v>
      </c>
      <c r="CC9" s="194">
        <v>0</v>
      </c>
      <c r="CD9" s="191">
        <f t="shared" si="7"/>
        <v>9</v>
      </c>
      <c r="CE9" s="74">
        <f t="shared" si="7"/>
        <v>1</v>
      </c>
      <c r="CF9" s="74">
        <f t="shared" si="7"/>
        <v>2</v>
      </c>
      <c r="CG9" s="74">
        <f t="shared" si="7"/>
        <v>3</v>
      </c>
      <c r="CH9" s="194">
        <f t="shared" si="7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213"/>
    </row>
    <row r="10" spans="1:92" ht="15.95" customHeight="1" x14ac:dyDescent="0.25">
      <c r="A10" s="214"/>
      <c r="B10" s="90" t="s">
        <v>812</v>
      </c>
      <c r="C10" s="18" t="s">
        <v>15</v>
      </c>
      <c r="D10" s="37"/>
      <c r="E10" s="37"/>
      <c r="F10" s="37"/>
      <c r="G10" s="90">
        <v>2</v>
      </c>
      <c r="H10" s="90">
        <v>6</v>
      </c>
      <c r="I10" s="90">
        <v>0</v>
      </c>
      <c r="J10" s="90">
        <f t="shared" si="0"/>
        <v>4</v>
      </c>
      <c r="K10" s="133">
        <f t="shared" si="1"/>
        <v>0.25</v>
      </c>
      <c r="L10" s="90">
        <f t="shared" si="2"/>
        <v>24</v>
      </c>
      <c r="M10" s="90">
        <v>38</v>
      </c>
      <c r="N10" s="90">
        <f t="shared" si="3"/>
        <v>44</v>
      </c>
      <c r="O10" s="90">
        <f t="shared" si="4"/>
        <v>4</v>
      </c>
      <c r="P10" s="90" t="s">
        <v>718</v>
      </c>
      <c r="Q10" s="214"/>
      <c r="R10" s="214"/>
      <c r="U10" s="75">
        <v>7.5</v>
      </c>
      <c r="V10" s="77" t="s">
        <v>118</v>
      </c>
      <c r="W10" s="78"/>
      <c r="X10" s="77"/>
      <c r="Y10" s="77"/>
      <c r="Z10" s="77" t="s">
        <v>23</v>
      </c>
      <c r="AA10" s="16"/>
      <c r="AB10" s="50"/>
      <c r="AC10" s="50">
        <f>SUMIF($V$23:$V$30,$V10,AC$23:AC$30)+SUMIF($V$38:$V$45,$V10,AC$38:AC$45)</f>
        <v>26</v>
      </c>
      <c r="AD10" s="50">
        <f>SUMIF($V$23:$V$30,$V10,AD$23:AD$30)+SUMIF($V$38:$V$45,$V10,AD$38:AD$45)</f>
        <v>15</v>
      </c>
      <c r="AE10" s="50">
        <f>SUMIF($V$23:$V$30,$V10,AE$23:AE$30)+SUMIF($V$38:$V$45,$V10,AE$38:AE$45)</f>
        <v>10</v>
      </c>
      <c r="AF10" s="50">
        <f>SUMIF($V$23:$V$30,$V10,AF$23:AF$30)+SUMIF($V$38:$V$45,$V10,AF$38:AF$45)</f>
        <v>1</v>
      </c>
      <c r="AG10" s="264">
        <f>+(AD10*2+AF10)/(2*AC10)</f>
        <v>0.59615384615384615</v>
      </c>
      <c r="AH10" s="264"/>
      <c r="AI10" s="50">
        <f>SUMIF($V$23:$V$30,$V10,AI$23:AI$30)+SUMIF($V$38:$V$45,$V10,AI$38:AI$45)</f>
        <v>60</v>
      </c>
      <c r="AJ10" s="50">
        <f>SUMIF($V$23:$V$30,$V10,AJ$23:AJ$30)+SUMIF($V$38:$V$45,$V10,AJ$38:AJ$45)</f>
        <v>4</v>
      </c>
      <c r="AK10" s="50">
        <f>SUMIF($V$23:$V$30,$V10,AK$23:AK$30)+SUMIF($V$38:$V$45,$V10,AK$38:AK$45)</f>
        <v>2</v>
      </c>
      <c r="AL10" s="66">
        <f>+AI10/AC10</f>
        <v>2.3076923076923075</v>
      </c>
      <c r="AM10" s="16"/>
      <c r="AN10" s="16"/>
      <c r="AQ10" s="38"/>
      <c r="AR10" s="213"/>
      <c r="AS10" s="214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>
        <v>7</v>
      </c>
      <c r="BB10" s="74">
        <v>1</v>
      </c>
      <c r="BC10" s="74">
        <v>4</v>
      </c>
      <c r="BD10" s="50">
        <f t="shared" ref="BD10" si="16">+BC10+BB10</f>
        <v>5</v>
      </c>
      <c r="BE10" s="194">
        <v>0</v>
      </c>
      <c r="BF10" s="191">
        <f t="shared" si="10"/>
        <v>27</v>
      </c>
      <c r="BG10" s="74">
        <f t="shared" si="10"/>
        <v>9</v>
      </c>
      <c r="BH10" s="74">
        <f t="shared" si="10"/>
        <v>20</v>
      </c>
      <c r="BI10" s="74">
        <f t="shared" si="10"/>
        <v>29</v>
      </c>
      <c r="BJ10" s="194">
        <f t="shared" si="10"/>
        <v>2</v>
      </c>
      <c r="BK10" s="50">
        <v>20</v>
      </c>
      <c r="BL10" s="74">
        <v>8</v>
      </c>
      <c r="BM10" s="74">
        <v>16</v>
      </c>
      <c r="BN10" s="50">
        <f t="shared" si="5"/>
        <v>24</v>
      </c>
      <c r="BO10" s="194">
        <v>2</v>
      </c>
      <c r="BP10" s="213"/>
      <c r="BQ10" s="214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7"/>
        <v>1</v>
      </c>
      <c r="CE10" s="74">
        <f t="shared" si="7"/>
        <v>0</v>
      </c>
      <c r="CF10" s="74">
        <f t="shared" si="7"/>
        <v>0</v>
      </c>
      <c r="CG10" s="74">
        <f t="shared" si="7"/>
        <v>0</v>
      </c>
      <c r="CH10" s="194">
        <f t="shared" si="7"/>
        <v>0</v>
      </c>
      <c r="CI10" s="191">
        <v>1</v>
      </c>
      <c r="CJ10" s="74">
        <v>0</v>
      </c>
      <c r="CK10" s="74">
        <v>0</v>
      </c>
      <c r="CL10" s="50">
        <f t="shared" ref="CL10:CL11" si="17">+CJ10+CK10</f>
        <v>0</v>
      </c>
      <c r="CM10" s="194">
        <v>0</v>
      </c>
      <c r="CN10" s="213"/>
    </row>
    <row r="11" spans="1:92" ht="15.95" customHeight="1" thickBot="1" x14ac:dyDescent="0.3">
      <c r="A11" s="214"/>
      <c r="B11" s="90" t="s">
        <v>816</v>
      </c>
      <c r="C11" s="18" t="s">
        <v>21</v>
      </c>
      <c r="D11" s="37"/>
      <c r="E11" s="18"/>
      <c r="F11" s="37"/>
      <c r="G11" s="90">
        <v>0</v>
      </c>
      <c r="H11" s="90">
        <v>4</v>
      </c>
      <c r="I11" s="90">
        <v>4</v>
      </c>
      <c r="J11" s="90">
        <f t="shared" si="0"/>
        <v>4</v>
      </c>
      <c r="K11" s="133">
        <f t="shared" si="1"/>
        <v>0.25</v>
      </c>
      <c r="L11" s="90">
        <f t="shared" si="2"/>
        <v>12</v>
      </c>
      <c r="M11" s="90">
        <v>20</v>
      </c>
      <c r="N11" s="90">
        <f t="shared" si="3"/>
        <v>13</v>
      </c>
      <c r="O11" s="90">
        <f t="shared" si="4"/>
        <v>8</v>
      </c>
      <c r="P11" s="90" t="s">
        <v>721</v>
      </c>
      <c r="Q11" s="214"/>
      <c r="R11" s="214"/>
      <c r="U11" s="75">
        <v>7.5</v>
      </c>
      <c r="V11" s="77" t="s">
        <v>16</v>
      </c>
      <c r="W11" s="78"/>
      <c r="X11" s="77"/>
      <c r="Y11" s="77"/>
      <c r="Z11" s="77" t="s">
        <v>17</v>
      </c>
      <c r="AA11" s="16"/>
      <c r="AB11" s="50"/>
      <c r="AC11" s="50">
        <f>SUMIF($V$23:$V$30,$V11,AC$23:AC$30)+SUMIF($V$38:$V$45,$V11,AC$38:AC$45)</f>
        <v>29</v>
      </c>
      <c r="AD11" s="50">
        <f>SUMIF($V$23:$V$30,$V11,AD$23:AD$30)+SUMIF($V$38:$V$45,$V11,AD$38:AD$45)</f>
        <v>14</v>
      </c>
      <c r="AE11" s="50">
        <f>SUMIF($V$23:$V$30,$V11,AE$23:AE$30)+SUMIF($V$38:$V$45,$V11,AE$38:AE$45)</f>
        <v>11</v>
      </c>
      <c r="AF11" s="50">
        <f>SUMIF($V$23:$V$30,$V11,AF$23:AF$30)+SUMIF($V$38:$V$45,$V11,AF$38:AF$45)</f>
        <v>4</v>
      </c>
      <c r="AG11" s="264">
        <f>+(AD11*2+AF11)/(2*AC11)</f>
        <v>0.55172413793103448</v>
      </c>
      <c r="AH11" s="264"/>
      <c r="AI11" s="50">
        <f>SUMIF($V$23:$V$30,$V11,AI$23:AI$30)+SUMIF($V$38:$V$45,$V11,AI$38:AI$45)</f>
        <v>70</v>
      </c>
      <c r="AJ11" s="50">
        <f>SUMIF($V$23:$V$30,$V11,AJ$23:AJ$30)+SUMIF($V$38:$V$45,$V11,AJ$38:AJ$45)</f>
        <v>0</v>
      </c>
      <c r="AK11" s="50">
        <f>SUMIF($V$23:$V$30,$V11,AK$23:AK$30)+SUMIF($V$38:$V$45,$V11,AK$38:AK$45)</f>
        <v>3</v>
      </c>
      <c r="AL11" s="66">
        <f>+AI11/AC11</f>
        <v>2.4137931034482758</v>
      </c>
      <c r="AM11" s="36"/>
      <c r="AN11" s="37"/>
      <c r="AQ11" s="37"/>
      <c r="AR11" s="213"/>
      <c r="AS11" s="214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8</v>
      </c>
      <c r="BB11" s="74">
        <v>1</v>
      </c>
      <c r="BC11" s="74">
        <v>1</v>
      </c>
      <c r="BD11" s="50">
        <f t="shared" si="9"/>
        <v>2</v>
      </c>
      <c r="BE11" s="194">
        <v>0</v>
      </c>
      <c r="BF11" s="191">
        <f t="shared" si="10"/>
        <v>28</v>
      </c>
      <c r="BG11" s="74">
        <f t="shared" si="10"/>
        <v>2</v>
      </c>
      <c r="BH11" s="74">
        <f t="shared" si="10"/>
        <v>6</v>
      </c>
      <c r="BI11" s="74">
        <f t="shared" si="10"/>
        <v>8</v>
      </c>
      <c r="BJ11" s="194">
        <f t="shared" si="10"/>
        <v>2</v>
      </c>
      <c r="BK11" s="50">
        <v>20</v>
      </c>
      <c r="BL11" s="74">
        <v>1</v>
      </c>
      <c r="BM11" s="74">
        <v>5</v>
      </c>
      <c r="BN11" s="50">
        <f t="shared" si="5"/>
        <v>6</v>
      </c>
      <c r="BO11" s="194">
        <v>2</v>
      </c>
      <c r="BP11" s="213"/>
      <c r="BQ11" s="214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2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7"/>
        <v>5</v>
      </c>
      <c r="CE11" s="74">
        <f t="shared" si="7"/>
        <v>1</v>
      </c>
      <c r="CF11" s="74">
        <f t="shared" si="7"/>
        <v>4</v>
      </c>
      <c r="CG11" s="74">
        <f t="shared" si="7"/>
        <v>5</v>
      </c>
      <c r="CH11" s="194">
        <f t="shared" si="7"/>
        <v>0</v>
      </c>
      <c r="CI11" s="191">
        <v>3</v>
      </c>
      <c r="CJ11" s="74">
        <v>1</v>
      </c>
      <c r="CK11" s="74">
        <v>2</v>
      </c>
      <c r="CL11" s="50">
        <f t="shared" si="17"/>
        <v>3</v>
      </c>
      <c r="CM11" s="194">
        <v>0</v>
      </c>
      <c r="CN11" s="213"/>
    </row>
    <row r="12" spans="1:92" ht="15.95" customHeight="1" x14ac:dyDescent="0.25">
      <c r="A12" s="214"/>
      <c r="B12" s="19"/>
      <c r="C12" s="19"/>
      <c r="D12" s="19"/>
      <c r="E12" s="20"/>
      <c r="F12" s="19"/>
      <c r="G12" s="21">
        <f>SUM(G4:G11)</f>
        <v>25</v>
      </c>
      <c r="H12" s="21">
        <f>SUM(H4:H11)</f>
        <v>25</v>
      </c>
      <c r="I12" s="21">
        <f>SUM(I4:I11)</f>
        <v>14</v>
      </c>
      <c r="J12" s="21"/>
      <c r="K12" s="21"/>
      <c r="L12" s="21">
        <f>SUM(L4:L11)</f>
        <v>180</v>
      </c>
      <c r="M12" s="21">
        <f>SUM(M4:M11)</f>
        <v>180</v>
      </c>
      <c r="N12" s="21">
        <f>SUM(N4:N11)</f>
        <v>270</v>
      </c>
      <c r="O12" s="21">
        <f>SUM(O4:O11)</f>
        <v>76</v>
      </c>
      <c r="P12" s="21"/>
      <c r="Q12" s="214"/>
      <c r="R12" s="214"/>
      <c r="U12" s="75">
        <v>7.5</v>
      </c>
      <c r="V12" s="77" t="s">
        <v>105</v>
      </c>
      <c r="W12" s="78"/>
      <c r="X12" s="77"/>
      <c r="Y12" s="77"/>
      <c r="Z12" s="77" t="s">
        <v>19</v>
      </c>
      <c r="AB12" s="50"/>
      <c r="AC12" s="50">
        <f t="shared" si="11"/>
        <v>26</v>
      </c>
      <c r="AD12" s="50">
        <f t="shared" si="11"/>
        <v>17</v>
      </c>
      <c r="AE12" s="50">
        <f t="shared" si="11"/>
        <v>8</v>
      </c>
      <c r="AF12" s="50">
        <f t="shared" si="11"/>
        <v>1</v>
      </c>
      <c r="AG12" s="264">
        <f>+(AD12*2+AF12)/(2*AC12)</f>
        <v>0.67307692307692313</v>
      </c>
      <c r="AH12" s="264"/>
      <c r="AI12" s="50">
        <f t="shared" si="13"/>
        <v>67</v>
      </c>
      <c r="AJ12" s="50">
        <f t="shared" si="13"/>
        <v>0</v>
      </c>
      <c r="AK12" s="50">
        <f t="shared" si="13"/>
        <v>2</v>
      </c>
      <c r="AL12" s="66">
        <f>+AI12/AC12</f>
        <v>2.5769230769230771</v>
      </c>
      <c r="AM12" s="16"/>
      <c r="AN12" s="16"/>
      <c r="AQ12" s="16"/>
      <c r="AR12" s="213"/>
      <c r="AS12" s="214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10"/>
        <v>14</v>
      </c>
      <c r="BG12" s="74">
        <f t="shared" si="10"/>
        <v>1</v>
      </c>
      <c r="BH12" s="74">
        <f t="shared" si="10"/>
        <v>7</v>
      </c>
      <c r="BI12" s="74">
        <f t="shared" si="10"/>
        <v>8</v>
      </c>
      <c r="BJ12" s="194">
        <f t="shared" si="10"/>
        <v>2</v>
      </c>
      <c r="BK12" s="50">
        <v>14</v>
      </c>
      <c r="BL12" s="74">
        <v>1</v>
      </c>
      <c r="BM12" s="74">
        <v>7</v>
      </c>
      <c r="BN12" s="50">
        <f t="shared" si="5"/>
        <v>8</v>
      </c>
      <c r="BO12" s="194">
        <v>2</v>
      </c>
      <c r="BP12" s="213"/>
      <c r="BQ12" s="214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7"/>
        <v>1</v>
      </c>
      <c r="CE12" s="74">
        <f t="shared" si="7"/>
        <v>0</v>
      </c>
      <c r="CF12" s="74">
        <f t="shared" si="7"/>
        <v>0</v>
      </c>
      <c r="CG12" s="74">
        <f t="shared" si="7"/>
        <v>0</v>
      </c>
      <c r="CH12" s="194">
        <f t="shared" si="7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213"/>
    </row>
    <row r="13" spans="1:92" ht="15.95" customHeight="1" x14ac:dyDescent="0.25">
      <c r="A13" s="215"/>
      <c r="B13" s="1"/>
      <c r="C13" s="1"/>
      <c r="D13" s="1"/>
      <c r="P13" s="1"/>
      <c r="Q13" s="215"/>
      <c r="R13" s="215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11"/>
        <v>27</v>
      </c>
      <c r="AD13" s="50">
        <f t="shared" si="11"/>
        <v>8</v>
      </c>
      <c r="AE13" s="50">
        <f t="shared" si="11"/>
        <v>10</v>
      </c>
      <c r="AF13" s="50">
        <f t="shared" si="11"/>
        <v>9</v>
      </c>
      <c r="AG13" s="264">
        <f t="shared" si="12"/>
        <v>0.46296296296296297</v>
      </c>
      <c r="AH13" s="264"/>
      <c r="AI13" s="50">
        <f t="shared" si="13"/>
        <v>83</v>
      </c>
      <c r="AJ13" s="50">
        <f t="shared" si="13"/>
        <v>3</v>
      </c>
      <c r="AK13" s="50">
        <f t="shared" si="13"/>
        <v>1</v>
      </c>
      <c r="AL13" s="66">
        <f t="shared" si="14"/>
        <v>3.074074074074074</v>
      </c>
      <c r="AR13" s="213"/>
      <c r="AS13" s="215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7</v>
      </c>
      <c r="BB13" s="74">
        <v>2</v>
      </c>
      <c r="BC13" s="74">
        <v>2</v>
      </c>
      <c r="BD13" s="50">
        <f t="shared" si="9"/>
        <v>4</v>
      </c>
      <c r="BE13" s="194">
        <v>0</v>
      </c>
      <c r="BF13" s="191">
        <f t="shared" si="10"/>
        <v>26</v>
      </c>
      <c r="BG13" s="74">
        <f t="shared" si="10"/>
        <v>3</v>
      </c>
      <c r="BH13" s="74">
        <f t="shared" si="10"/>
        <v>9</v>
      </c>
      <c r="BI13" s="74">
        <f t="shared" si="10"/>
        <v>12</v>
      </c>
      <c r="BJ13" s="194">
        <f t="shared" si="10"/>
        <v>2</v>
      </c>
      <c r="BK13" s="50">
        <v>19</v>
      </c>
      <c r="BL13" s="74">
        <v>1</v>
      </c>
      <c r="BM13" s="74">
        <v>7</v>
      </c>
      <c r="BN13" s="50">
        <f t="shared" si="5"/>
        <v>8</v>
      </c>
      <c r="BO13" s="194">
        <v>2</v>
      </c>
      <c r="BP13" s="213"/>
      <c r="BQ13" s="215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7"/>
        <v>21</v>
      </c>
      <c r="CE13" s="74">
        <f t="shared" si="7"/>
        <v>1</v>
      </c>
      <c r="CF13" s="74">
        <f t="shared" si="7"/>
        <v>4</v>
      </c>
      <c r="CG13" s="74">
        <f t="shared" si="7"/>
        <v>5</v>
      </c>
      <c r="CH13" s="194">
        <f t="shared" si="7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213"/>
    </row>
    <row r="14" spans="1:92" ht="15.95" customHeight="1" x14ac:dyDescent="0.25">
      <c r="A14" s="215"/>
      <c r="B14" s="218" t="str">
        <f>"Week "&amp;TEXT(C2,"##")&amp;" Summary:"</f>
        <v>Week 30 Summary:</v>
      </c>
      <c r="C14" s="219"/>
      <c r="D14" s="219"/>
      <c r="E14" s="274">
        <v>44655</v>
      </c>
      <c r="F14" s="274"/>
      <c r="G14" s="220" t="s">
        <v>106</v>
      </c>
      <c r="H14" s="220" t="s">
        <v>32</v>
      </c>
      <c r="I14" s="220" t="s">
        <v>137</v>
      </c>
      <c r="J14" s="221"/>
      <c r="K14" s="221"/>
      <c r="L14" s="220" t="s">
        <v>136</v>
      </c>
      <c r="M14" s="221"/>
      <c r="N14" s="221"/>
      <c r="O14" s="221"/>
      <c r="P14" s="221"/>
      <c r="Q14" s="215"/>
      <c r="R14" s="215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si="11"/>
        <v>28</v>
      </c>
      <c r="AD14" s="50">
        <f t="shared" si="11"/>
        <v>8</v>
      </c>
      <c r="AE14" s="50">
        <f t="shared" si="11"/>
        <v>14</v>
      </c>
      <c r="AF14" s="50">
        <f t="shared" si="11"/>
        <v>6</v>
      </c>
      <c r="AG14" s="264">
        <f t="shared" si="12"/>
        <v>0.39285714285714285</v>
      </c>
      <c r="AH14" s="264"/>
      <c r="AI14" s="50">
        <f t="shared" si="13"/>
        <v>93</v>
      </c>
      <c r="AJ14" s="50">
        <f t="shared" si="13"/>
        <v>2</v>
      </c>
      <c r="AK14" s="50">
        <f t="shared" si="13"/>
        <v>1</v>
      </c>
      <c r="AL14" s="66">
        <f t="shared" si="14"/>
        <v>3.3214285714285716</v>
      </c>
      <c r="AM14" s="50"/>
      <c r="AN14" s="50"/>
      <c r="AO14" s="50"/>
      <c r="AP14" s="50"/>
      <c r="AQ14" s="50"/>
      <c r="AR14" s="213"/>
      <c r="AS14" s="215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8</v>
      </c>
      <c r="BB14" s="74">
        <v>2</v>
      </c>
      <c r="BC14" s="74">
        <v>3</v>
      </c>
      <c r="BD14" s="50">
        <f t="shared" si="9"/>
        <v>5</v>
      </c>
      <c r="BE14" s="194">
        <v>0</v>
      </c>
      <c r="BF14" s="191">
        <f t="shared" si="10"/>
        <v>30</v>
      </c>
      <c r="BG14" s="74">
        <f t="shared" si="10"/>
        <v>9</v>
      </c>
      <c r="BH14" s="74">
        <f t="shared" si="10"/>
        <v>14</v>
      </c>
      <c r="BI14" s="74">
        <f t="shared" si="10"/>
        <v>23</v>
      </c>
      <c r="BJ14" s="194">
        <f t="shared" si="10"/>
        <v>0</v>
      </c>
      <c r="BK14" s="50">
        <v>22</v>
      </c>
      <c r="BL14" s="74">
        <v>7</v>
      </c>
      <c r="BM14" s="74">
        <v>11</v>
      </c>
      <c r="BN14" s="50">
        <f t="shared" si="5"/>
        <v>18</v>
      </c>
      <c r="BO14" s="194">
        <v>0</v>
      </c>
      <c r="BP14" s="213"/>
      <c r="BQ14" s="215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>
        <v>8</v>
      </c>
      <c r="BZ14" s="74">
        <v>1</v>
      </c>
      <c r="CA14" s="74">
        <v>2</v>
      </c>
      <c r="CB14" s="50">
        <f t="shared" ref="CB14" si="18">+CA14+BZ14</f>
        <v>3</v>
      </c>
      <c r="CC14" s="194">
        <v>2</v>
      </c>
      <c r="CD14" s="191">
        <f t="shared" si="7"/>
        <v>19</v>
      </c>
      <c r="CE14" s="74">
        <f t="shared" si="7"/>
        <v>6</v>
      </c>
      <c r="CF14" s="74">
        <f t="shared" si="7"/>
        <v>7</v>
      </c>
      <c r="CG14" s="74">
        <f t="shared" si="7"/>
        <v>13</v>
      </c>
      <c r="CH14" s="194">
        <f t="shared" si="7"/>
        <v>4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213"/>
    </row>
    <row r="15" spans="1:92" ht="15.95" customHeight="1" x14ac:dyDescent="0.25">
      <c r="A15" s="215"/>
      <c r="B15" s="222" t="s">
        <v>53</v>
      </c>
      <c r="C15" s="18" t="s">
        <v>786</v>
      </c>
      <c r="D15" s="37"/>
      <c r="E15" s="36"/>
      <c r="F15" s="36"/>
      <c r="G15" s="90">
        <v>4</v>
      </c>
      <c r="H15" s="38">
        <v>1</v>
      </c>
      <c r="I15" s="36" t="s">
        <v>130</v>
      </c>
      <c r="J15" s="36"/>
      <c r="K15" s="36"/>
      <c r="L15" s="36" t="s">
        <v>95</v>
      </c>
      <c r="M15" s="38"/>
      <c r="N15" s="36"/>
      <c r="O15" s="36"/>
      <c r="P15" s="36"/>
      <c r="Q15" s="215"/>
      <c r="R15" s="215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11"/>
        <v>28</v>
      </c>
      <c r="AD15" s="50">
        <f t="shared" si="11"/>
        <v>8</v>
      </c>
      <c r="AE15" s="50">
        <f t="shared" si="11"/>
        <v>17</v>
      </c>
      <c r="AF15" s="50">
        <f t="shared" si="11"/>
        <v>3</v>
      </c>
      <c r="AG15" s="264">
        <f t="shared" si="12"/>
        <v>0.3392857142857143</v>
      </c>
      <c r="AH15" s="264"/>
      <c r="AI15" s="50">
        <f t="shared" si="13"/>
        <v>100</v>
      </c>
      <c r="AJ15" s="50">
        <f t="shared" si="13"/>
        <v>5</v>
      </c>
      <c r="AK15" s="50">
        <f t="shared" si="13"/>
        <v>0</v>
      </c>
      <c r="AL15" s="66">
        <f t="shared" si="14"/>
        <v>3.5714285714285716</v>
      </c>
      <c r="AM15" s="50"/>
      <c r="AN15" s="50"/>
      <c r="AO15" s="50"/>
      <c r="AP15" s="50"/>
      <c r="AQ15" s="50"/>
      <c r="AR15" s="213"/>
      <c r="AS15" s="215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8</v>
      </c>
      <c r="BB15" s="74">
        <v>1</v>
      </c>
      <c r="BC15" s="74">
        <v>14</v>
      </c>
      <c r="BD15" s="50">
        <f t="shared" si="9"/>
        <v>15</v>
      </c>
      <c r="BE15" s="194">
        <v>0</v>
      </c>
      <c r="BF15" s="191">
        <f t="shared" si="10"/>
        <v>30</v>
      </c>
      <c r="BG15" s="74">
        <f t="shared" si="10"/>
        <v>4</v>
      </c>
      <c r="BH15" s="74">
        <f t="shared" si="10"/>
        <v>28</v>
      </c>
      <c r="BI15" s="74">
        <f t="shared" si="10"/>
        <v>32</v>
      </c>
      <c r="BJ15" s="194">
        <f t="shared" si="10"/>
        <v>0</v>
      </c>
      <c r="BK15" s="50">
        <v>22</v>
      </c>
      <c r="BL15" s="74">
        <v>3</v>
      </c>
      <c r="BM15" s="74">
        <v>14</v>
      </c>
      <c r="BN15" s="50">
        <f t="shared" si="5"/>
        <v>17</v>
      </c>
      <c r="BO15" s="194">
        <v>0</v>
      </c>
      <c r="BP15" s="213"/>
      <c r="BQ15" s="215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7"/>
        <v>1</v>
      </c>
      <c r="CE15" s="74">
        <f t="shared" si="7"/>
        <v>0</v>
      </c>
      <c r="CF15" s="74">
        <f t="shared" si="7"/>
        <v>0</v>
      </c>
      <c r="CG15" s="74">
        <f t="shared" si="7"/>
        <v>0</v>
      </c>
      <c r="CH15" s="194">
        <f t="shared" si="7"/>
        <v>0</v>
      </c>
      <c r="CI15" s="191">
        <v>1</v>
      </c>
      <c r="CJ15" s="74">
        <v>0</v>
      </c>
      <c r="CK15" s="74">
        <v>0</v>
      </c>
      <c r="CL15" s="50">
        <f t="shared" ref="CL15" si="19">+CJ15+CK15</f>
        <v>0</v>
      </c>
      <c r="CM15" s="194">
        <v>0</v>
      </c>
      <c r="CN15" s="213"/>
    </row>
    <row r="16" spans="1:92" ht="15.95" customHeight="1" thickBot="1" x14ac:dyDescent="0.3">
      <c r="A16" s="215"/>
      <c r="B16" s="38" t="s">
        <v>35</v>
      </c>
      <c r="C16" s="36"/>
      <c r="D16" s="38" t="s">
        <v>149</v>
      </c>
      <c r="E16" s="36"/>
      <c r="F16" s="36"/>
      <c r="G16" s="90"/>
      <c r="H16" s="38">
        <v>1</v>
      </c>
      <c r="I16" s="36" t="s">
        <v>130</v>
      </c>
      <c r="J16" s="36"/>
      <c r="K16" s="36"/>
      <c r="L16" s="36" t="s">
        <v>369</v>
      </c>
      <c r="M16" s="38"/>
      <c r="N16" s="36"/>
      <c r="O16" s="36"/>
      <c r="P16" s="36"/>
      <c r="Q16" s="215"/>
      <c r="R16" s="215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29</v>
      </c>
      <c r="AD16" s="38">
        <f t="shared" ref="AD16:AF16" si="20">+AD31+AD46</f>
        <v>15</v>
      </c>
      <c r="AE16" s="38">
        <f t="shared" si="20"/>
        <v>9</v>
      </c>
      <c r="AF16" s="38">
        <f t="shared" si="20"/>
        <v>5</v>
      </c>
      <c r="AG16" s="264">
        <f t="shared" si="12"/>
        <v>0.60344827586206895</v>
      </c>
      <c r="AH16" s="264"/>
      <c r="AI16" s="38">
        <f t="shared" ref="AI16:AK16" si="21">+AI31+AI46</f>
        <v>63</v>
      </c>
      <c r="AJ16" s="38">
        <f t="shared" si="21"/>
        <v>1</v>
      </c>
      <c r="AK16" s="38">
        <f t="shared" si="21"/>
        <v>5</v>
      </c>
      <c r="AL16" s="66">
        <f t="shared" si="14"/>
        <v>2.1724137931034484</v>
      </c>
      <c r="AM16" s="50"/>
      <c r="AN16" s="50"/>
      <c r="AO16" s="50"/>
      <c r="AP16" s="50"/>
      <c r="AQ16" s="50"/>
      <c r="AR16" s="213"/>
      <c r="AS16" s="215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8</v>
      </c>
      <c r="BB16" s="74">
        <v>2</v>
      </c>
      <c r="BC16" s="74">
        <v>2</v>
      </c>
      <c r="BD16" s="50">
        <f t="shared" si="9"/>
        <v>4</v>
      </c>
      <c r="BE16" s="194">
        <v>0</v>
      </c>
      <c r="BF16" s="191">
        <f t="shared" si="10"/>
        <v>26</v>
      </c>
      <c r="BG16" s="74">
        <f t="shared" si="10"/>
        <v>2</v>
      </c>
      <c r="BH16" s="74">
        <f t="shared" si="10"/>
        <v>12</v>
      </c>
      <c r="BI16" s="74">
        <f t="shared" si="10"/>
        <v>14</v>
      </c>
      <c r="BJ16" s="194">
        <f t="shared" si="10"/>
        <v>6</v>
      </c>
      <c r="BK16" s="50">
        <v>18</v>
      </c>
      <c r="BL16" s="74">
        <v>0</v>
      </c>
      <c r="BM16" s="74">
        <v>10</v>
      </c>
      <c r="BN16" s="50">
        <f t="shared" si="5"/>
        <v>10</v>
      </c>
      <c r="BO16" s="194">
        <v>6</v>
      </c>
      <c r="BP16" s="213"/>
      <c r="BQ16" s="215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7"/>
        <v>10</v>
      </c>
      <c r="CE16" s="74">
        <f t="shared" si="7"/>
        <v>1</v>
      </c>
      <c r="CF16" s="74">
        <f t="shared" si="7"/>
        <v>2</v>
      </c>
      <c r="CG16" s="74">
        <f t="shared" si="7"/>
        <v>3</v>
      </c>
      <c r="CH16" s="194">
        <f t="shared" si="7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213"/>
    </row>
    <row r="17" spans="1:92" ht="15.95" customHeight="1" x14ac:dyDescent="0.25">
      <c r="A17" s="215"/>
      <c r="B17" s="38"/>
      <c r="C17" s="36"/>
      <c r="D17" s="38"/>
      <c r="E17" s="36"/>
      <c r="F17" s="36"/>
      <c r="G17" s="90"/>
      <c r="H17" s="38">
        <v>2</v>
      </c>
      <c r="I17" s="36" t="s">
        <v>368</v>
      </c>
      <c r="J17" s="36"/>
      <c r="K17" s="36"/>
      <c r="L17" s="36" t="s">
        <v>833</v>
      </c>
      <c r="M17" s="38"/>
      <c r="N17" s="36"/>
      <c r="O17" s="36"/>
      <c r="P17" s="36"/>
      <c r="Q17" s="215"/>
      <c r="R17" s="215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22">SUM(AC8:AC16)</f>
        <v>240</v>
      </c>
      <c r="AD17" s="60">
        <f t="shared" si="22"/>
        <v>100</v>
      </c>
      <c r="AE17" s="60">
        <f t="shared" si="22"/>
        <v>100</v>
      </c>
      <c r="AF17" s="60">
        <f t="shared" si="22"/>
        <v>40</v>
      </c>
      <c r="AG17" s="60"/>
      <c r="AH17" s="60"/>
      <c r="AI17" s="60">
        <f t="shared" ref="AI17:AK17" si="23">SUM(AI8:AI16)</f>
        <v>641</v>
      </c>
      <c r="AJ17" s="60">
        <f t="shared" si="23"/>
        <v>21</v>
      </c>
      <c r="AK17" s="60">
        <f t="shared" si="23"/>
        <v>17</v>
      </c>
      <c r="AL17" s="70">
        <f t="shared" si="14"/>
        <v>2.6708333333333334</v>
      </c>
      <c r="AM17" s="50"/>
      <c r="AN17" s="50"/>
      <c r="AO17" s="50"/>
      <c r="AP17" s="50"/>
      <c r="AQ17" s="50"/>
      <c r="AR17" s="213"/>
      <c r="AS17" s="215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8</v>
      </c>
      <c r="BB17" s="74">
        <v>0</v>
      </c>
      <c r="BC17" s="74">
        <v>6</v>
      </c>
      <c r="BD17" s="50">
        <f t="shared" si="9"/>
        <v>6</v>
      </c>
      <c r="BE17" s="194">
        <v>0</v>
      </c>
      <c r="BF17" s="191">
        <f t="shared" si="10"/>
        <v>30</v>
      </c>
      <c r="BG17" s="74">
        <f t="shared" si="10"/>
        <v>0</v>
      </c>
      <c r="BH17" s="74">
        <f t="shared" si="10"/>
        <v>11</v>
      </c>
      <c r="BI17" s="74">
        <f t="shared" si="10"/>
        <v>11</v>
      </c>
      <c r="BJ17" s="194">
        <f t="shared" si="10"/>
        <v>0</v>
      </c>
      <c r="BK17" s="50">
        <v>22</v>
      </c>
      <c r="BL17" s="74">
        <v>0</v>
      </c>
      <c r="BM17" s="74">
        <v>5</v>
      </c>
      <c r="BN17" s="50">
        <f t="shared" si="5"/>
        <v>5</v>
      </c>
      <c r="BO17" s="194">
        <v>0</v>
      </c>
      <c r="BP17" s="213"/>
      <c r="BQ17" s="215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>
        <v>3</v>
      </c>
      <c r="BZ17" s="74">
        <v>0</v>
      </c>
      <c r="CA17" s="74">
        <v>0</v>
      </c>
      <c r="CB17" s="50">
        <f t="shared" ref="CB17" si="24">+CA17+BZ17</f>
        <v>0</v>
      </c>
      <c r="CC17" s="194">
        <v>0</v>
      </c>
      <c r="CD17" s="191">
        <f t="shared" si="7"/>
        <v>9</v>
      </c>
      <c r="CE17" s="74">
        <f t="shared" si="7"/>
        <v>0</v>
      </c>
      <c r="CF17" s="74">
        <f t="shared" si="7"/>
        <v>2</v>
      </c>
      <c r="CG17" s="74">
        <f t="shared" si="7"/>
        <v>2</v>
      </c>
      <c r="CH17" s="194">
        <f t="shared" si="7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213"/>
    </row>
    <row r="18" spans="1:92" ht="15.95" customHeight="1" thickBot="1" x14ac:dyDescent="0.3">
      <c r="A18" s="215"/>
      <c r="C18" s="16"/>
      <c r="D18" s="16"/>
      <c r="E18" s="16"/>
      <c r="F18" s="16"/>
      <c r="G18" s="16"/>
      <c r="H18" s="38">
        <v>2</v>
      </c>
      <c r="I18" s="36" t="s">
        <v>82</v>
      </c>
      <c r="J18" s="16"/>
      <c r="K18" s="16"/>
      <c r="L18" s="36"/>
      <c r="M18" s="38" t="s">
        <v>229</v>
      </c>
      <c r="N18" s="16"/>
      <c r="O18" s="16"/>
      <c r="P18" s="36"/>
      <c r="Q18" s="215"/>
      <c r="R18" s="215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213"/>
      <c r="AS18" s="215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88</v>
      </c>
      <c r="BB18" s="48">
        <f t="shared" ref="BB18" si="25">SUM(BB6:BB17)</f>
        <v>34</v>
      </c>
      <c r="BC18" s="48">
        <f>SUM(BC6:BC17)</f>
        <v>49</v>
      </c>
      <c r="BD18" s="48">
        <f>+BC18+BB18</f>
        <v>83</v>
      </c>
      <c r="BE18" s="196">
        <f>SUM(BE6:BE17)</f>
        <v>6</v>
      </c>
      <c r="BF18" s="195">
        <f>SUM(BF6:BF17)</f>
        <v>330</v>
      </c>
      <c r="BG18" s="48">
        <f t="shared" ref="BG18" si="26">SUM(BG6:BG17)</f>
        <v>101</v>
      </c>
      <c r="BH18" s="48">
        <f>SUM(BH6:BH17)</f>
        <v>161</v>
      </c>
      <c r="BI18" s="48">
        <f>+BH18+BG18</f>
        <v>262</v>
      </c>
      <c r="BJ18" s="196">
        <f>SUM(BJ6:BJ17)</f>
        <v>28</v>
      </c>
      <c r="BK18" s="48">
        <f>SUM(BK6:BK17)</f>
        <v>242</v>
      </c>
      <c r="BL18" s="48">
        <f t="shared" ref="BL18" si="27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213"/>
      <c r="BQ18" s="215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7"/>
        <v>3</v>
      </c>
      <c r="CE18" s="74">
        <f t="shared" si="7"/>
        <v>0</v>
      </c>
      <c r="CF18" s="74">
        <f t="shared" si="7"/>
        <v>3</v>
      </c>
      <c r="CG18" s="74">
        <f t="shared" si="7"/>
        <v>3</v>
      </c>
      <c r="CH18" s="194">
        <f t="shared" si="7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213"/>
    </row>
    <row r="19" spans="1:92" ht="15.95" customHeight="1" x14ac:dyDescent="0.25">
      <c r="A19" s="215"/>
      <c r="C19" s="16"/>
      <c r="D19" s="16"/>
      <c r="E19" s="16"/>
      <c r="F19" s="16"/>
      <c r="P19" s="16"/>
      <c r="Q19" s="215"/>
      <c r="R19" s="215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213"/>
      <c r="AS19" s="215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19</v>
      </c>
      <c r="BB19" s="28">
        <v>7</v>
      </c>
      <c r="BC19" s="28">
        <v>7</v>
      </c>
      <c r="BD19" s="60">
        <f>+BC19+BB19</f>
        <v>14</v>
      </c>
      <c r="BE19" s="193">
        <v>2</v>
      </c>
      <c r="BF19" s="189">
        <f>+BK19+BA19</f>
        <v>55</v>
      </c>
      <c r="BG19" s="28">
        <f>+BL19+BB19</f>
        <v>10</v>
      </c>
      <c r="BH19" s="28">
        <f>+BM19+BC19</f>
        <v>18</v>
      </c>
      <c r="BI19" s="28">
        <f>+BN19+BD19</f>
        <v>28</v>
      </c>
      <c r="BJ19" s="193">
        <f>+BO19+BE19</f>
        <v>8</v>
      </c>
      <c r="BK19" s="60">
        <v>36</v>
      </c>
      <c r="BL19" s="28">
        <v>3</v>
      </c>
      <c r="BM19" s="28">
        <v>11</v>
      </c>
      <c r="BN19" s="60">
        <f t="shared" ref="BN19:BN30" si="28">+BL19+BM19</f>
        <v>14</v>
      </c>
      <c r="BO19" s="193">
        <v>6</v>
      </c>
      <c r="BP19" s="213"/>
      <c r="BQ19" s="215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7"/>
        <v>1</v>
      </c>
      <c r="CE19" s="74">
        <f t="shared" si="7"/>
        <v>0</v>
      </c>
      <c r="CF19" s="74">
        <f t="shared" si="7"/>
        <v>1</v>
      </c>
      <c r="CG19" s="74">
        <f t="shared" si="7"/>
        <v>1</v>
      </c>
      <c r="CH19" s="194">
        <f t="shared" si="7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213"/>
    </row>
    <row r="20" spans="1:92" ht="15.95" customHeight="1" x14ac:dyDescent="0.25">
      <c r="A20" s="215"/>
      <c r="B20" s="38" t="s">
        <v>57</v>
      </c>
      <c r="C20" s="18" t="s">
        <v>788</v>
      </c>
      <c r="D20" s="141"/>
      <c r="E20" s="36"/>
      <c r="F20" s="36"/>
      <c r="G20" s="90">
        <v>0</v>
      </c>
      <c r="H20" s="38"/>
      <c r="I20" s="36"/>
      <c r="J20" s="16"/>
      <c r="K20" s="16"/>
      <c r="L20" s="36"/>
      <c r="M20" s="38"/>
      <c r="N20" s="16"/>
      <c r="O20" s="16"/>
      <c r="Q20" s="215"/>
      <c r="R20" s="215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213"/>
      <c r="AS20" s="215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8</v>
      </c>
      <c r="BB20" s="74">
        <v>0</v>
      </c>
      <c r="BC20" s="74">
        <v>0</v>
      </c>
      <c r="BD20" s="50">
        <f t="shared" ref="BD20:BD30" si="29">+BC20+BB20</f>
        <v>0</v>
      </c>
      <c r="BE20" s="194">
        <v>0</v>
      </c>
      <c r="BF20" s="191">
        <f t="shared" ref="BF20:BJ30" si="30">+BK20+BA20</f>
        <v>26</v>
      </c>
      <c r="BG20" s="74">
        <f t="shared" si="30"/>
        <v>0</v>
      </c>
      <c r="BH20" s="74">
        <f t="shared" si="30"/>
        <v>0</v>
      </c>
      <c r="BI20" s="74">
        <f t="shared" si="30"/>
        <v>0</v>
      </c>
      <c r="BJ20" s="194">
        <f t="shared" si="30"/>
        <v>0</v>
      </c>
      <c r="BK20" s="50">
        <v>18</v>
      </c>
      <c r="BL20" s="74">
        <v>0</v>
      </c>
      <c r="BM20" s="74">
        <v>0</v>
      </c>
      <c r="BN20" s="50">
        <f t="shared" si="28"/>
        <v>0</v>
      </c>
      <c r="BO20" s="194">
        <v>0</v>
      </c>
      <c r="BP20" s="213"/>
      <c r="BQ20" s="215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6</v>
      </c>
      <c r="BZ20" s="74">
        <v>4</v>
      </c>
      <c r="CA20" s="74">
        <v>4</v>
      </c>
      <c r="CB20" s="74">
        <f>+CA20+BZ20</f>
        <v>8</v>
      </c>
      <c r="CC20" s="194">
        <v>0</v>
      </c>
      <c r="CD20" s="191">
        <f t="shared" si="7"/>
        <v>15</v>
      </c>
      <c r="CE20" s="74">
        <f t="shared" si="7"/>
        <v>6</v>
      </c>
      <c r="CF20" s="74">
        <f t="shared" si="7"/>
        <v>7</v>
      </c>
      <c r="CG20" s="74">
        <f t="shared" si="7"/>
        <v>13</v>
      </c>
      <c r="CH20" s="194">
        <f t="shared" si="7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213"/>
    </row>
    <row r="21" spans="1:92" ht="15.95" customHeight="1" x14ac:dyDescent="0.25">
      <c r="A21" s="215"/>
      <c r="B21" s="38" t="s">
        <v>35</v>
      </c>
      <c r="C21" s="36"/>
      <c r="D21" s="38" t="s">
        <v>149</v>
      </c>
      <c r="E21" s="36"/>
      <c r="F21" s="36"/>
      <c r="G21" s="90"/>
      <c r="H21" s="38"/>
      <c r="I21" s="36"/>
      <c r="J21" s="16"/>
      <c r="K21" s="16"/>
      <c r="L21" s="36"/>
      <c r="M21" s="38"/>
      <c r="N21" s="16"/>
      <c r="O21" s="16"/>
      <c r="Q21" s="215"/>
      <c r="R21" s="215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213"/>
      <c r="AS21" s="215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8</v>
      </c>
      <c r="BB21" s="74">
        <v>3</v>
      </c>
      <c r="BC21" s="74">
        <v>7</v>
      </c>
      <c r="BD21" s="50">
        <f t="shared" si="29"/>
        <v>10</v>
      </c>
      <c r="BE21" s="194">
        <v>0</v>
      </c>
      <c r="BF21" s="191">
        <f t="shared" si="30"/>
        <v>29</v>
      </c>
      <c r="BG21" s="74">
        <f t="shared" si="30"/>
        <v>13</v>
      </c>
      <c r="BH21" s="74">
        <f t="shared" si="30"/>
        <v>22</v>
      </c>
      <c r="BI21" s="74">
        <f t="shared" si="30"/>
        <v>35</v>
      </c>
      <c r="BJ21" s="194">
        <f t="shared" si="30"/>
        <v>2</v>
      </c>
      <c r="BK21" s="50">
        <v>21</v>
      </c>
      <c r="BL21" s="74">
        <v>10</v>
      </c>
      <c r="BM21" s="74">
        <v>15</v>
      </c>
      <c r="BN21" s="50">
        <f t="shared" si="28"/>
        <v>25</v>
      </c>
      <c r="BO21" s="194">
        <v>2</v>
      </c>
      <c r="BP21" s="213"/>
      <c r="BQ21" s="215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>
        <v>1</v>
      </c>
      <c r="BZ21" s="74">
        <v>1</v>
      </c>
      <c r="CA21" s="74">
        <v>0</v>
      </c>
      <c r="CB21" s="50">
        <f t="shared" ref="CB21" si="31">+CA21+BZ21</f>
        <v>1</v>
      </c>
      <c r="CC21" s="194">
        <v>0</v>
      </c>
      <c r="CD21" s="191">
        <f t="shared" si="7"/>
        <v>6</v>
      </c>
      <c r="CE21" s="74">
        <f t="shared" si="7"/>
        <v>3</v>
      </c>
      <c r="CF21" s="74">
        <f t="shared" si="7"/>
        <v>4</v>
      </c>
      <c r="CG21" s="74">
        <f t="shared" si="7"/>
        <v>7</v>
      </c>
      <c r="CH21" s="194">
        <f t="shared" si="7"/>
        <v>0</v>
      </c>
      <c r="CI21" s="191">
        <v>5</v>
      </c>
      <c r="CJ21" s="74">
        <v>2</v>
      </c>
      <c r="CK21" s="74">
        <v>4</v>
      </c>
      <c r="CL21" s="50">
        <f t="shared" ref="CL21" si="32">+CJ21+CK21</f>
        <v>6</v>
      </c>
      <c r="CM21" s="194">
        <v>0</v>
      </c>
      <c r="CN21" s="213"/>
    </row>
    <row r="22" spans="1:92" ht="15.95" customHeight="1" thickBot="1" x14ac:dyDescent="0.3">
      <c r="A22" s="215"/>
      <c r="B22" s="218"/>
      <c r="C22" s="219"/>
      <c r="D22" s="219"/>
      <c r="E22" s="254"/>
      <c r="F22" s="254"/>
      <c r="G22" s="220"/>
      <c r="H22" s="220"/>
      <c r="I22" s="220"/>
      <c r="J22" s="221"/>
      <c r="K22" s="221"/>
      <c r="L22" s="220"/>
      <c r="M22" s="220"/>
      <c r="N22" s="221"/>
      <c r="O22" s="221"/>
      <c r="P22" s="221"/>
      <c r="Q22" s="215"/>
      <c r="R22" s="215"/>
      <c r="S22" s="75"/>
      <c r="T22" s="65"/>
      <c r="U22" s="255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255" t="s">
        <v>4</v>
      </c>
      <c r="AD22" s="255" t="s">
        <v>8</v>
      </c>
      <c r="AE22" s="255" t="s">
        <v>9</v>
      </c>
      <c r="AF22" s="255" t="s">
        <v>10</v>
      </c>
      <c r="AG22" s="263" t="s">
        <v>107</v>
      </c>
      <c r="AH22" s="263"/>
      <c r="AI22" s="255" t="s">
        <v>5</v>
      </c>
      <c r="AJ22" s="255" t="s">
        <v>7</v>
      </c>
      <c r="AK22" s="255" t="s">
        <v>6</v>
      </c>
      <c r="AL22" s="255" t="s">
        <v>108</v>
      </c>
      <c r="AM22" s="50"/>
      <c r="AN22" s="50"/>
      <c r="AO22" s="50"/>
      <c r="AP22" s="50"/>
      <c r="AQ22" s="50"/>
      <c r="AR22" s="213"/>
      <c r="AS22" s="215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5</v>
      </c>
      <c r="BB22" s="74">
        <v>6</v>
      </c>
      <c r="BC22" s="74">
        <v>3</v>
      </c>
      <c r="BD22" s="50">
        <f t="shared" si="29"/>
        <v>9</v>
      </c>
      <c r="BE22" s="194">
        <v>0</v>
      </c>
      <c r="BF22" s="191">
        <f t="shared" si="30"/>
        <v>24</v>
      </c>
      <c r="BG22" s="74">
        <f t="shared" si="30"/>
        <v>23</v>
      </c>
      <c r="BH22" s="74">
        <f t="shared" si="30"/>
        <v>8</v>
      </c>
      <c r="BI22" s="74">
        <f t="shared" si="30"/>
        <v>31</v>
      </c>
      <c r="BJ22" s="194">
        <f t="shared" si="30"/>
        <v>4</v>
      </c>
      <c r="BK22" s="50">
        <v>19</v>
      </c>
      <c r="BL22" s="74">
        <v>17</v>
      </c>
      <c r="BM22" s="74">
        <v>5</v>
      </c>
      <c r="BN22" s="50">
        <f t="shared" si="28"/>
        <v>22</v>
      </c>
      <c r="BO22" s="194">
        <v>4</v>
      </c>
      <c r="BP22" s="213"/>
      <c r="BQ22" s="215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9</v>
      </c>
      <c r="BZ22" s="74">
        <v>10</v>
      </c>
      <c r="CA22" s="74">
        <v>6</v>
      </c>
      <c r="CB22" s="74">
        <f>+CA22+BZ22</f>
        <v>16</v>
      </c>
      <c r="CC22" s="194">
        <v>2</v>
      </c>
      <c r="CD22" s="191">
        <f t="shared" ref="CD22:CH51" si="33">+CI22+BY22</f>
        <v>13</v>
      </c>
      <c r="CE22" s="74">
        <f t="shared" si="33"/>
        <v>14</v>
      </c>
      <c r="CF22" s="74">
        <f t="shared" si="33"/>
        <v>7</v>
      </c>
      <c r="CG22" s="74">
        <f t="shared" si="33"/>
        <v>21</v>
      </c>
      <c r="CH22" s="194">
        <f t="shared" si="33"/>
        <v>2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213"/>
    </row>
    <row r="23" spans="1:92" ht="15.95" customHeight="1" x14ac:dyDescent="0.25">
      <c r="A23" s="215"/>
      <c r="B23" s="222" t="s">
        <v>62</v>
      </c>
      <c r="C23" s="18" t="s">
        <v>787</v>
      </c>
      <c r="D23" s="37"/>
      <c r="E23" s="36"/>
      <c r="F23" s="36"/>
      <c r="G23" s="90">
        <v>5</v>
      </c>
      <c r="H23" s="38">
        <v>1</v>
      </c>
      <c r="I23" s="36" t="s">
        <v>133</v>
      </c>
      <c r="J23" s="36"/>
      <c r="K23" s="36"/>
      <c r="L23" s="36" t="s">
        <v>839</v>
      </c>
      <c r="M23" s="38"/>
      <c r="N23" s="36"/>
      <c r="O23" s="36"/>
      <c r="P23" s="36"/>
      <c r="Q23" s="215"/>
      <c r="R23" s="215"/>
      <c r="S23" s="75"/>
      <c r="T23" s="65"/>
      <c r="U23" s="75">
        <v>7.5</v>
      </c>
      <c r="V23" s="77" t="s">
        <v>118</v>
      </c>
      <c r="W23" s="78"/>
      <c r="X23" s="77"/>
      <c r="Y23" s="77"/>
      <c r="Z23" s="77" t="s">
        <v>23</v>
      </c>
      <c r="AA23" s="16"/>
      <c r="AB23" s="50"/>
      <c r="AC23" s="60">
        <v>7</v>
      </c>
      <c r="AD23" s="60">
        <v>5</v>
      </c>
      <c r="AE23" s="60">
        <v>1</v>
      </c>
      <c r="AF23" s="60">
        <v>1</v>
      </c>
      <c r="AG23" s="265">
        <f t="shared" ref="AG23:AG30" si="34">+(AD23*2+AF23)/(2*AC23)</f>
        <v>0.7857142857142857</v>
      </c>
      <c r="AH23" s="265"/>
      <c r="AI23" s="60">
        <v>11</v>
      </c>
      <c r="AJ23" s="60">
        <v>1</v>
      </c>
      <c r="AK23" s="60">
        <v>1</v>
      </c>
      <c r="AL23" s="184">
        <f t="shared" ref="AL23:AL30" si="35">+AI23/AC23</f>
        <v>1.5714285714285714</v>
      </c>
      <c r="AM23" s="50"/>
      <c r="AN23" s="50"/>
      <c r="AO23" s="50"/>
      <c r="AP23" s="50"/>
      <c r="AQ23" s="50"/>
      <c r="AR23" s="228"/>
      <c r="AS23" s="215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7</v>
      </c>
      <c r="BB23" s="74">
        <v>2</v>
      </c>
      <c r="BC23" s="74">
        <v>0</v>
      </c>
      <c r="BD23" s="50">
        <f t="shared" si="29"/>
        <v>2</v>
      </c>
      <c r="BE23" s="194">
        <v>0</v>
      </c>
      <c r="BF23" s="191">
        <f t="shared" si="30"/>
        <v>27</v>
      </c>
      <c r="BG23" s="74">
        <f t="shared" si="30"/>
        <v>9</v>
      </c>
      <c r="BH23" s="74">
        <f t="shared" si="30"/>
        <v>7</v>
      </c>
      <c r="BI23" s="74">
        <f t="shared" si="30"/>
        <v>16</v>
      </c>
      <c r="BJ23" s="194">
        <f t="shared" si="30"/>
        <v>2</v>
      </c>
      <c r="BK23" s="50">
        <v>20</v>
      </c>
      <c r="BL23" s="74">
        <v>7</v>
      </c>
      <c r="BM23" s="74">
        <v>7</v>
      </c>
      <c r="BN23" s="50">
        <f t="shared" si="28"/>
        <v>14</v>
      </c>
      <c r="BO23" s="194">
        <v>2</v>
      </c>
      <c r="BP23" s="228"/>
      <c r="BQ23" s="215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>
        <v>3</v>
      </c>
      <c r="BZ23" s="74">
        <v>0</v>
      </c>
      <c r="CA23" s="74">
        <v>1</v>
      </c>
      <c r="CB23" s="50">
        <f t="shared" ref="CB23:CB25" si="36">+CA23+BZ23</f>
        <v>1</v>
      </c>
      <c r="CC23" s="194">
        <v>0</v>
      </c>
      <c r="CD23" s="191">
        <f t="shared" si="33"/>
        <v>11</v>
      </c>
      <c r="CE23" s="74">
        <f t="shared" si="33"/>
        <v>0</v>
      </c>
      <c r="CF23" s="74">
        <f t="shared" si="33"/>
        <v>1</v>
      </c>
      <c r="CG23" s="74">
        <f t="shared" si="33"/>
        <v>1</v>
      </c>
      <c r="CH23" s="194">
        <f t="shared" si="33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228"/>
    </row>
    <row r="24" spans="1:92" ht="15.95" customHeight="1" x14ac:dyDescent="0.25">
      <c r="A24" s="215"/>
      <c r="B24" s="43" t="s">
        <v>35</v>
      </c>
      <c r="C24" s="57"/>
      <c r="D24" s="38" t="s">
        <v>149</v>
      </c>
      <c r="E24" s="16"/>
      <c r="F24" s="16"/>
      <c r="G24" s="16"/>
      <c r="H24" s="38">
        <v>1</v>
      </c>
      <c r="I24" s="36" t="s">
        <v>133</v>
      </c>
      <c r="J24" s="36"/>
      <c r="K24" s="36"/>
      <c r="L24" s="36" t="s">
        <v>830</v>
      </c>
      <c r="M24" s="38"/>
      <c r="N24" s="36"/>
      <c r="O24" s="36"/>
      <c r="P24" s="36"/>
      <c r="Q24" s="215"/>
      <c r="R24" s="215"/>
      <c r="S24" s="75"/>
      <c r="T24" s="65"/>
      <c r="U24" s="75">
        <v>8</v>
      </c>
      <c r="V24" s="77" t="s">
        <v>147</v>
      </c>
      <c r="W24" s="78"/>
      <c r="X24" s="77"/>
      <c r="Y24" s="77"/>
      <c r="Z24" s="77" t="s">
        <v>140</v>
      </c>
      <c r="AA24" s="16"/>
      <c r="AB24" s="50"/>
      <c r="AC24" s="50">
        <v>8</v>
      </c>
      <c r="AD24" s="50">
        <v>4</v>
      </c>
      <c r="AE24" s="50">
        <v>3</v>
      </c>
      <c r="AF24" s="50">
        <v>1</v>
      </c>
      <c r="AG24" s="264">
        <f t="shared" si="34"/>
        <v>0.5625</v>
      </c>
      <c r="AH24" s="264"/>
      <c r="AI24" s="50">
        <v>14</v>
      </c>
      <c r="AJ24" s="50">
        <v>1</v>
      </c>
      <c r="AK24" s="50">
        <v>1</v>
      </c>
      <c r="AL24" s="66">
        <f t="shared" si="35"/>
        <v>1.75</v>
      </c>
      <c r="AM24" s="50"/>
      <c r="AN24" s="50"/>
      <c r="AO24" s="50"/>
      <c r="AP24" s="50"/>
      <c r="AQ24" s="50"/>
      <c r="AR24" s="116"/>
      <c r="AS24" s="215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8</v>
      </c>
      <c r="BB24" s="74">
        <v>1</v>
      </c>
      <c r="BC24" s="74">
        <v>2</v>
      </c>
      <c r="BD24" s="50">
        <f t="shared" si="29"/>
        <v>3</v>
      </c>
      <c r="BE24" s="194">
        <v>0</v>
      </c>
      <c r="BF24" s="191">
        <f t="shared" si="30"/>
        <v>29</v>
      </c>
      <c r="BG24" s="74">
        <f t="shared" si="30"/>
        <v>2</v>
      </c>
      <c r="BH24" s="74">
        <f t="shared" si="30"/>
        <v>13</v>
      </c>
      <c r="BI24" s="74">
        <f t="shared" si="30"/>
        <v>15</v>
      </c>
      <c r="BJ24" s="194">
        <f t="shared" si="30"/>
        <v>0</v>
      </c>
      <c r="BK24" s="50">
        <v>21</v>
      </c>
      <c r="BL24" s="74">
        <v>1</v>
      </c>
      <c r="BM24" s="74">
        <v>11</v>
      </c>
      <c r="BN24" s="50">
        <f t="shared" si="28"/>
        <v>12</v>
      </c>
      <c r="BO24" s="194">
        <v>0</v>
      </c>
      <c r="BP24" s="116"/>
      <c r="BQ24" s="215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3</v>
      </c>
      <c r="BZ24" s="74">
        <v>0</v>
      </c>
      <c r="CA24" s="74">
        <v>1</v>
      </c>
      <c r="CB24" s="50">
        <f t="shared" si="36"/>
        <v>1</v>
      </c>
      <c r="CC24" s="194">
        <v>0</v>
      </c>
      <c r="CD24" s="191">
        <f t="shared" si="33"/>
        <v>10</v>
      </c>
      <c r="CE24" s="74">
        <f t="shared" si="33"/>
        <v>1</v>
      </c>
      <c r="CF24" s="74">
        <f t="shared" si="33"/>
        <v>1</v>
      </c>
      <c r="CG24" s="74">
        <f t="shared" si="33"/>
        <v>2</v>
      </c>
      <c r="CH24" s="194">
        <f t="shared" si="33"/>
        <v>2</v>
      </c>
      <c r="CI24" s="191">
        <v>7</v>
      </c>
      <c r="CJ24" s="74">
        <v>1</v>
      </c>
      <c r="CK24" s="74">
        <v>0</v>
      </c>
      <c r="CL24" s="50">
        <f t="shared" ref="CL24" si="37">+CJ24+CK24</f>
        <v>1</v>
      </c>
      <c r="CM24" s="194">
        <v>2</v>
      </c>
      <c r="CN24" s="116"/>
    </row>
    <row r="25" spans="1:92" ht="15.95" customHeight="1" x14ac:dyDescent="0.25">
      <c r="A25" s="215"/>
      <c r="H25" s="38">
        <v>2</v>
      </c>
      <c r="I25" s="36" t="s">
        <v>171</v>
      </c>
      <c r="L25" s="36" t="s">
        <v>165</v>
      </c>
      <c r="Q25" s="215"/>
      <c r="R25" s="215"/>
      <c r="S25" s="75"/>
      <c r="T25" s="65"/>
      <c r="U25" s="75">
        <v>7.5</v>
      </c>
      <c r="V25" s="77" t="s">
        <v>16</v>
      </c>
      <c r="W25" s="78"/>
      <c r="X25" s="77"/>
      <c r="Y25" s="77"/>
      <c r="Z25" s="77" t="s">
        <v>17</v>
      </c>
      <c r="AA25" s="16"/>
      <c r="AB25" s="50"/>
      <c r="AC25" s="50">
        <v>8</v>
      </c>
      <c r="AD25" s="50">
        <v>4</v>
      </c>
      <c r="AE25" s="50">
        <v>2</v>
      </c>
      <c r="AF25" s="50">
        <v>2</v>
      </c>
      <c r="AG25" s="264">
        <f t="shared" si="34"/>
        <v>0.625</v>
      </c>
      <c r="AH25" s="264"/>
      <c r="AI25" s="50">
        <v>17</v>
      </c>
      <c r="AJ25" s="50">
        <v>0</v>
      </c>
      <c r="AK25" s="50">
        <v>1</v>
      </c>
      <c r="AL25" s="66">
        <f t="shared" si="35"/>
        <v>2.125</v>
      </c>
      <c r="AM25" s="50"/>
      <c r="AN25" s="50"/>
      <c r="AO25" s="50"/>
      <c r="AP25" s="50"/>
      <c r="AQ25" s="50"/>
      <c r="AR25" s="116"/>
      <c r="AS25" s="215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30"/>
        <v>13</v>
      </c>
      <c r="BG25" s="74">
        <f t="shared" si="30"/>
        <v>3</v>
      </c>
      <c r="BH25" s="74">
        <f t="shared" si="30"/>
        <v>2</v>
      </c>
      <c r="BI25" s="74">
        <f t="shared" si="30"/>
        <v>5</v>
      </c>
      <c r="BJ25" s="194">
        <f t="shared" si="30"/>
        <v>0</v>
      </c>
      <c r="BK25" s="50">
        <v>13</v>
      </c>
      <c r="BL25" s="74">
        <v>3</v>
      </c>
      <c r="BM25" s="74">
        <v>2</v>
      </c>
      <c r="BN25" s="50">
        <f t="shared" si="28"/>
        <v>5</v>
      </c>
      <c r="BO25" s="194">
        <v>0</v>
      </c>
      <c r="BP25" s="116"/>
      <c r="BQ25" s="215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>
        <v>4</v>
      </c>
      <c r="BZ25" s="74">
        <v>2</v>
      </c>
      <c r="CA25" s="74">
        <v>2</v>
      </c>
      <c r="CB25" s="50">
        <f t="shared" si="36"/>
        <v>4</v>
      </c>
      <c r="CC25" s="194">
        <v>2</v>
      </c>
      <c r="CD25" s="191">
        <f t="shared" si="33"/>
        <v>16</v>
      </c>
      <c r="CE25" s="74">
        <f t="shared" si="33"/>
        <v>16</v>
      </c>
      <c r="CF25" s="74">
        <f t="shared" si="33"/>
        <v>8</v>
      </c>
      <c r="CG25" s="74">
        <f t="shared" si="33"/>
        <v>24</v>
      </c>
      <c r="CH25" s="194">
        <f t="shared" si="33"/>
        <v>6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116"/>
    </row>
    <row r="26" spans="1:92" ht="15.95" customHeight="1" x14ac:dyDescent="0.25">
      <c r="A26" s="215"/>
      <c r="H26" s="38">
        <v>2</v>
      </c>
      <c r="I26" s="36" t="s">
        <v>756</v>
      </c>
      <c r="L26" s="36" t="s">
        <v>60</v>
      </c>
      <c r="Q26" s="215"/>
      <c r="R26" s="215"/>
      <c r="S26" s="75"/>
      <c r="T26" s="65"/>
      <c r="U26" s="75">
        <v>8</v>
      </c>
      <c r="V26" s="77" t="s">
        <v>18</v>
      </c>
      <c r="W26" s="78"/>
      <c r="X26" s="77"/>
      <c r="Y26" s="77"/>
      <c r="Z26" s="77" t="s">
        <v>21</v>
      </c>
      <c r="AA26" s="16"/>
      <c r="AB26" s="50"/>
      <c r="AC26" s="50">
        <v>7</v>
      </c>
      <c r="AD26" s="50">
        <v>0</v>
      </c>
      <c r="AE26" s="50">
        <v>3</v>
      </c>
      <c r="AF26" s="50">
        <v>4</v>
      </c>
      <c r="AG26" s="264">
        <f t="shared" si="34"/>
        <v>0.2857142857142857</v>
      </c>
      <c r="AH26" s="264"/>
      <c r="AI26" s="50">
        <v>14</v>
      </c>
      <c r="AJ26" s="50">
        <v>1</v>
      </c>
      <c r="AK26" s="50">
        <v>0</v>
      </c>
      <c r="AL26" s="66">
        <f t="shared" si="35"/>
        <v>2</v>
      </c>
      <c r="AM26" s="50"/>
      <c r="AN26" s="50"/>
      <c r="AO26" s="50"/>
      <c r="AP26" s="50"/>
      <c r="AQ26" s="50"/>
      <c r="AR26" s="116"/>
      <c r="AS26" s="215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>
        <v>4</v>
      </c>
      <c r="BB26" s="74">
        <v>0</v>
      </c>
      <c r="BC26" s="74">
        <v>2</v>
      </c>
      <c r="BD26" s="50">
        <f t="shared" ref="BD26:BD27" si="38">+BC26+BB26</f>
        <v>2</v>
      </c>
      <c r="BE26" s="194">
        <v>0</v>
      </c>
      <c r="BF26" s="191">
        <f t="shared" si="30"/>
        <v>23</v>
      </c>
      <c r="BG26" s="74">
        <f t="shared" si="30"/>
        <v>0</v>
      </c>
      <c r="BH26" s="74">
        <f t="shared" si="30"/>
        <v>7</v>
      </c>
      <c r="BI26" s="74">
        <f t="shared" si="30"/>
        <v>7</v>
      </c>
      <c r="BJ26" s="194">
        <f t="shared" si="30"/>
        <v>0</v>
      </c>
      <c r="BK26" s="50">
        <v>19</v>
      </c>
      <c r="BL26" s="74">
        <v>0</v>
      </c>
      <c r="BM26" s="74">
        <v>5</v>
      </c>
      <c r="BN26" s="50">
        <f t="shared" si="28"/>
        <v>5</v>
      </c>
      <c r="BO26" s="194">
        <v>0</v>
      </c>
      <c r="BP26" s="116"/>
      <c r="BQ26" s="215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33"/>
        <v>1</v>
      </c>
      <c r="CE26" s="74">
        <f t="shared" si="33"/>
        <v>0</v>
      </c>
      <c r="CF26" s="74">
        <f t="shared" si="33"/>
        <v>1</v>
      </c>
      <c r="CG26" s="74">
        <f t="shared" si="33"/>
        <v>1</v>
      </c>
      <c r="CH26" s="194">
        <f t="shared" si="33"/>
        <v>0</v>
      </c>
      <c r="CI26" s="191">
        <v>1</v>
      </c>
      <c r="CJ26" s="74">
        <v>0</v>
      </c>
      <c r="CK26" s="74">
        <v>1</v>
      </c>
      <c r="CL26" s="50">
        <f t="shared" ref="CL26" si="39">+CJ26+CK26</f>
        <v>1</v>
      </c>
      <c r="CM26" s="194">
        <v>0</v>
      </c>
      <c r="CN26" s="116"/>
    </row>
    <row r="27" spans="1:92" ht="15.95" customHeight="1" x14ac:dyDescent="0.25">
      <c r="A27" s="215"/>
      <c r="C27" s="16"/>
      <c r="D27" s="16"/>
      <c r="E27" s="16"/>
      <c r="F27" s="16"/>
      <c r="G27" s="16"/>
      <c r="H27" s="38">
        <v>2</v>
      </c>
      <c r="I27" s="36" t="s">
        <v>171</v>
      </c>
      <c r="J27" s="36"/>
      <c r="K27" s="36"/>
      <c r="L27" s="36"/>
      <c r="M27" s="38" t="s">
        <v>229</v>
      </c>
      <c r="N27" s="36"/>
      <c r="O27" s="36"/>
      <c r="P27" s="36"/>
      <c r="Q27" s="215"/>
      <c r="R27" s="215"/>
      <c r="S27" s="62"/>
      <c r="T27" s="62"/>
      <c r="U27" s="75">
        <v>7</v>
      </c>
      <c r="V27" s="77" t="s">
        <v>24</v>
      </c>
      <c r="W27" s="78"/>
      <c r="X27" s="77"/>
      <c r="Y27" s="77"/>
      <c r="Z27" s="77" t="s">
        <v>25</v>
      </c>
      <c r="AA27" s="16"/>
      <c r="AB27" s="50"/>
      <c r="AC27" s="50">
        <v>8</v>
      </c>
      <c r="AD27" s="50">
        <v>2</v>
      </c>
      <c r="AE27" s="50">
        <v>4</v>
      </c>
      <c r="AF27" s="50">
        <v>2</v>
      </c>
      <c r="AG27" s="264">
        <f t="shared" si="34"/>
        <v>0.375</v>
      </c>
      <c r="AH27" s="264"/>
      <c r="AI27" s="50">
        <v>23</v>
      </c>
      <c r="AJ27" s="50">
        <v>2</v>
      </c>
      <c r="AK27" s="50">
        <v>0</v>
      </c>
      <c r="AL27" s="66">
        <f t="shared" si="35"/>
        <v>2.875</v>
      </c>
      <c r="AM27" s="50"/>
      <c r="AN27" s="50"/>
      <c r="AO27" s="50"/>
      <c r="AP27" s="50"/>
      <c r="AQ27" s="50"/>
      <c r="AR27" s="116"/>
      <c r="AS27" s="215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>
        <v>6</v>
      </c>
      <c r="BB27" s="74">
        <v>0</v>
      </c>
      <c r="BC27" s="74">
        <v>0</v>
      </c>
      <c r="BD27" s="50">
        <f t="shared" si="38"/>
        <v>0</v>
      </c>
      <c r="BE27" s="194">
        <v>0</v>
      </c>
      <c r="BF27" s="191">
        <f t="shared" si="30"/>
        <v>21</v>
      </c>
      <c r="BG27" s="74">
        <f t="shared" si="30"/>
        <v>2</v>
      </c>
      <c r="BH27" s="74">
        <f t="shared" si="30"/>
        <v>4</v>
      </c>
      <c r="BI27" s="74">
        <f t="shared" si="30"/>
        <v>6</v>
      </c>
      <c r="BJ27" s="194">
        <f t="shared" si="30"/>
        <v>0</v>
      </c>
      <c r="BK27" s="50">
        <v>15</v>
      </c>
      <c r="BL27" s="74">
        <v>2</v>
      </c>
      <c r="BM27" s="74">
        <v>4</v>
      </c>
      <c r="BN27" s="50">
        <f t="shared" si="28"/>
        <v>6</v>
      </c>
      <c r="BO27" s="194">
        <v>0</v>
      </c>
      <c r="BP27" s="116"/>
      <c r="BQ27" s="215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33"/>
        <v>1</v>
      </c>
      <c r="CE27" s="74">
        <f t="shared" si="33"/>
        <v>0</v>
      </c>
      <c r="CF27" s="74">
        <f t="shared" si="33"/>
        <v>1</v>
      </c>
      <c r="CG27" s="74">
        <f t="shared" si="33"/>
        <v>1</v>
      </c>
      <c r="CH27" s="194">
        <f t="shared" si="33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116"/>
    </row>
    <row r="28" spans="1:92" ht="15.95" customHeight="1" x14ac:dyDescent="0.25">
      <c r="A28" s="215"/>
      <c r="C28" s="16"/>
      <c r="D28" s="16"/>
      <c r="E28" s="16"/>
      <c r="F28" s="16"/>
      <c r="G28" s="16"/>
      <c r="H28" s="38"/>
      <c r="I28" s="36"/>
      <c r="J28" s="16"/>
      <c r="K28" s="16"/>
      <c r="L28" s="36"/>
      <c r="M28" s="16"/>
      <c r="N28" s="16"/>
      <c r="O28" s="16"/>
      <c r="Q28" s="215"/>
      <c r="R28" s="215"/>
      <c r="S28" s="62"/>
      <c r="T28" s="62"/>
      <c r="U28" s="75">
        <v>8</v>
      </c>
      <c r="V28" s="77" t="s">
        <v>104</v>
      </c>
      <c r="W28" s="78"/>
      <c r="X28" s="77"/>
      <c r="Y28" s="77"/>
      <c r="Z28" s="77" t="s">
        <v>144</v>
      </c>
      <c r="AA28" s="16"/>
      <c r="AB28" s="50"/>
      <c r="AC28" s="50">
        <v>8</v>
      </c>
      <c r="AD28" s="50">
        <v>2</v>
      </c>
      <c r="AE28" s="50">
        <v>2</v>
      </c>
      <c r="AF28" s="50">
        <v>4</v>
      </c>
      <c r="AG28" s="264">
        <f t="shared" si="34"/>
        <v>0.5</v>
      </c>
      <c r="AH28" s="264"/>
      <c r="AI28" s="50">
        <v>23</v>
      </c>
      <c r="AJ28" s="50">
        <v>1</v>
      </c>
      <c r="AK28" s="50">
        <v>1</v>
      </c>
      <c r="AL28" s="66">
        <f t="shared" si="35"/>
        <v>2.875</v>
      </c>
      <c r="AM28" s="50"/>
      <c r="AN28" s="50"/>
      <c r="AO28" s="50"/>
      <c r="AP28" s="50"/>
      <c r="AQ28" s="50"/>
      <c r="AR28" s="116"/>
      <c r="AS28" s="215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8</v>
      </c>
      <c r="BB28" s="74">
        <v>0</v>
      </c>
      <c r="BC28" s="74">
        <v>3</v>
      </c>
      <c r="BD28" s="50">
        <f t="shared" si="29"/>
        <v>3</v>
      </c>
      <c r="BE28" s="194">
        <v>2</v>
      </c>
      <c r="BF28" s="191">
        <f t="shared" si="30"/>
        <v>27</v>
      </c>
      <c r="BG28" s="74">
        <f t="shared" si="30"/>
        <v>1</v>
      </c>
      <c r="BH28" s="74">
        <f t="shared" si="30"/>
        <v>7</v>
      </c>
      <c r="BI28" s="74">
        <f t="shared" si="30"/>
        <v>8</v>
      </c>
      <c r="BJ28" s="194">
        <f t="shared" si="30"/>
        <v>4</v>
      </c>
      <c r="BK28" s="50">
        <v>19</v>
      </c>
      <c r="BL28" s="74">
        <v>1</v>
      </c>
      <c r="BM28" s="74">
        <v>4</v>
      </c>
      <c r="BN28" s="50">
        <f t="shared" si="28"/>
        <v>5</v>
      </c>
      <c r="BO28" s="194">
        <v>2</v>
      </c>
      <c r="BP28" s="116"/>
      <c r="BQ28" s="215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33"/>
        <v>1</v>
      </c>
      <c r="CE28" s="74">
        <f t="shared" si="33"/>
        <v>1</v>
      </c>
      <c r="CF28" s="74">
        <f t="shared" si="33"/>
        <v>1</v>
      </c>
      <c r="CG28" s="74">
        <f t="shared" si="33"/>
        <v>2</v>
      </c>
      <c r="CH28" s="194">
        <f t="shared" si="33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116"/>
    </row>
    <row r="29" spans="1:92" ht="15.95" customHeight="1" x14ac:dyDescent="0.25">
      <c r="A29" s="215"/>
      <c r="B29" s="16"/>
      <c r="C29" s="18" t="s">
        <v>789</v>
      </c>
      <c r="D29" s="142"/>
      <c r="E29" s="16"/>
      <c r="F29" s="16"/>
      <c r="G29" s="90">
        <v>7</v>
      </c>
      <c r="H29" s="38">
        <v>1</v>
      </c>
      <c r="I29" s="36" t="s">
        <v>126</v>
      </c>
      <c r="J29" s="36"/>
      <c r="K29" s="36"/>
      <c r="L29" s="36" t="s">
        <v>69</v>
      </c>
      <c r="M29" s="38"/>
      <c r="N29" s="36"/>
      <c r="O29" s="36"/>
      <c r="P29" s="36"/>
      <c r="Q29" s="215"/>
      <c r="R29" s="215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8</v>
      </c>
      <c r="AD29" s="50">
        <v>5</v>
      </c>
      <c r="AE29" s="50">
        <v>3</v>
      </c>
      <c r="AF29" s="50">
        <v>0</v>
      </c>
      <c r="AG29" s="264">
        <f t="shared" si="34"/>
        <v>0.625</v>
      </c>
      <c r="AH29" s="264"/>
      <c r="AI29" s="50">
        <v>28</v>
      </c>
      <c r="AJ29" s="50">
        <v>0</v>
      </c>
      <c r="AK29" s="50">
        <v>0</v>
      </c>
      <c r="AL29" s="66">
        <f t="shared" si="35"/>
        <v>3.5</v>
      </c>
      <c r="AM29" s="50"/>
      <c r="AN29" s="50"/>
      <c r="AO29" s="50"/>
      <c r="AP29" s="50"/>
      <c r="AQ29" s="50"/>
      <c r="AR29" s="116"/>
      <c r="AS29" s="215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8</v>
      </c>
      <c r="BB29" s="74">
        <v>0</v>
      </c>
      <c r="BC29" s="74">
        <v>2</v>
      </c>
      <c r="BD29" s="50">
        <f t="shared" si="29"/>
        <v>2</v>
      </c>
      <c r="BE29" s="194">
        <v>2</v>
      </c>
      <c r="BF29" s="191">
        <f t="shared" si="30"/>
        <v>26</v>
      </c>
      <c r="BG29" s="74">
        <f t="shared" si="30"/>
        <v>2</v>
      </c>
      <c r="BH29" s="74">
        <f t="shared" si="30"/>
        <v>6</v>
      </c>
      <c r="BI29" s="74">
        <f t="shared" si="30"/>
        <v>8</v>
      </c>
      <c r="BJ29" s="194">
        <f t="shared" si="30"/>
        <v>2</v>
      </c>
      <c r="BK29" s="50">
        <v>18</v>
      </c>
      <c r="BL29" s="74">
        <v>2</v>
      </c>
      <c r="BM29" s="74">
        <v>4</v>
      </c>
      <c r="BN29" s="50">
        <f t="shared" si="28"/>
        <v>6</v>
      </c>
      <c r="BO29" s="194">
        <v>0</v>
      </c>
      <c r="BP29" s="116"/>
      <c r="BQ29" s="215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33"/>
        <v>1</v>
      </c>
      <c r="CE29" s="74">
        <f t="shared" si="33"/>
        <v>0</v>
      </c>
      <c r="CF29" s="74">
        <f t="shared" si="33"/>
        <v>0</v>
      </c>
      <c r="CG29" s="74">
        <f t="shared" si="33"/>
        <v>0</v>
      </c>
      <c r="CH29" s="194">
        <f t="shared" si="33"/>
        <v>0</v>
      </c>
      <c r="CI29" s="191">
        <v>1</v>
      </c>
      <c r="CJ29" s="74">
        <v>0</v>
      </c>
      <c r="CK29" s="74">
        <v>0</v>
      </c>
      <c r="CL29" s="50">
        <f t="shared" ref="CL29" si="40">+CJ29+CK29</f>
        <v>0</v>
      </c>
      <c r="CM29" s="194">
        <v>0</v>
      </c>
      <c r="CN29" s="116"/>
    </row>
    <row r="30" spans="1:92" ht="15.95" customHeight="1" x14ac:dyDescent="0.25">
      <c r="A30" s="215"/>
      <c r="B30" s="38" t="s">
        <v>35</v>
      </c>
      <c r="C30" s="57"/>
      <c r="D30" s="38" t="s">
        <v>149</v>
      </c>
      <c r="E30" s="16"/>
      <c r="F30" s="16"/>
      <c r="G30" s="16"/>
      <c r="H30" s="38">
        <v>1</v>
      </c>
      <c r="I30" s="36" t="s">
        <v>122</v>
      </c>
      <c r="J30" s="36"/>
      <c r="K30" s="36"/>
      <c r="L30" s="36" t="s">
        <v>831</v>
      </c>
      <c r="M30" s="38"/>
      <c r="N30" s="36"/>
      <c r="O30" s="36"/>
      <c r="P30" s="36"/>
      <c r="Q30" s="215"/>
      <c r="R30" s="215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7</v>
      </c>
      <c r="AD30" s="50">
        <v>2</v>
      </c>
      <c r="AE30" s="50">
        <v>5</v>
      </c>
      <c r="AF30" s="50">
        <v>0</v>
      </c>
      <c r="AG30" s="264">
        <f t="shared" si="34"/>
        <v>0.2857142857142857</v>
      </c>
      <c r="AH30" s="264"/>
      <c r="AI30" s="50">
        <v>31</v>
      </c>
      <c r="AJ30" s="50">
        <v>1</v>
      </c>
      <c r="AK30" s="50">
        <v>0</v>
      </c>
      <c r="AL30" s="66">
        <f t="shared" si="35"/>
        <v>4.4285714285714288</v>
      </c>
      <c r="AM30" s="50"/>
      <c r="AN30" s="50"/>
      <c r="AO30" s="50"/>
      <c r="AP30" s="50"/>
      <c r="AQ30" s="50"/>
      <c r="AR30" s="116"/>
      <c r="AS30" s="215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6</v>
      </c>
      <c r="BB30" s="74">
        <v>0</v>
      </c>
      <c r="BC30" s="74">
        <v>0</v>
      </c>
      <c r="BD30" s="50">
        <f t="shared" si="29"/>
        <v>0</v>
      </c>
      <c r="BE30" s="194">
        <v>0</v>
      </c>
      <c r="BF30" s="191">
        <f t="shared" si="30"/>
        <v>27</v>
      </c>
      <c r="BG30" s="74">
        <f t="shared" si="30"/>
        <v>0</v>
      </c>
      <c r="BH30" s="74">
        <f t="shared" si="30"/>
        <v>0</v>
      </c>
      <c r="BI30" s="74">
        <f t="shared" si="30"/>
        <v>0</v>
      </c>
      <c r="BJ30" s="194">
        <f t="shared" si="30"/>
        <v>2</v>
      </c>
      <c r="BK30" s="50">
        <v>21</v>
      </c>
      <c r="BL30" s="74">
        <v>0</v>
      </c>
      <c r="BM30" s="74">
        <v>0</v>
      </c>
      <c r="BN30" s="50">
        <f t="shared" si="28"/>
        <v>0</v>
      </c>
      <c r="BO30" s="194">
        <v>2</v>
      </c>
      <c r="BP30" s="116"/>
      <c r="BQ30" s="215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33"/>
        <v>4</v>
      </c>
      <c r="CE30" s="74">
        <f t="shared" si="33"/>
        <v>1</v>
      </c>
      <c r="CF30" s="74">
        <f t="shared" si="33"/>
        <v>0</v>
      </c>
      <c r="CG30" s="74">
        <f t="shared" si="33"/>
        <v>1</v>
      </c>
      <c r="CH30" s="194">
        <f t="shared" si="33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116"/>
    </row>
    <row r="31" spans="1:92" ht="15.95" customHeight="1" thickBot="1" x14ac:dyDescent="0.3">
      <c r="A31" s="215"/>
      <c r="C31" s="16"/>
      <c r="D31" s="16"/>
      <c r="E31" s="16"/>
      <c r="F31" s="16"/>
      <c r="G31" s="16"/>
      <c r="H31" s="38">
        <v>1</v>
      </c>
      <c r="I31" s="36" t="s">
        <v>257</v>
      </c>
      <c r="J31" s="16"/>
      <c r="K31" s="16"/>
      <c r="L31" s="36" t="s">
        <v>832</v>
      </c>
      <c r="M31" s="16"/>
      <c r="N31" s="16"/>
      <c r="O31" s="16"/>
      <c r="P31" s="16"/>
      <c r="Q31" s="215"/>
      <c r="R31" s="215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+AC101</f>
        <v>3</v>
      </c>
      <c r="AD31" s="38">
        <f>+AD101</f>
        <v>1</v>
      </c>
      <c r="AE31" s="38">
        <f>+AE101</f>
        <v>2</v>
      </c>
      <c r="AF31" s="38">
        <f>+AF101</f>
        <v>0</v>
      </c>
      <c r="AG31" s="264">
        <f t="shared" ref="AG31" si="41">+(AD31*2+AF31)/(2*AC31)</f>
        <v>0.33333333333333331</v>
      </c>
      <c r="AH31" s="264"/>
      <c r="AI31" s="38">
        <f>+AI101</f>
        <v>12</v>
      </c>
      <c r="AJ31" s="38">
        <f>+AJ101</f>
        <v>0</v>
      </c>
      <c r="AK31" s="38">
        <f>+AK101</f>
        <v>0</v>
      </c>
      <c r="AL31" s="49">
        <f>+AL101</f>
        <v>4</v>
      </c>
      <c r="AM31" s="50"/>
      <c r="AN31" s="50"/>
      <c r="AO31" s="50"/>
      <c r="AP31" s="50"/>
      <c r="AQ31" s="50"/>
      <c r="AR31" s="116"/>
      <c r="AS31" s="215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87</v>
      </c>
      <c r="BB31" s="48">
        <f t="shared" ref="BB31" si="42">SUM(BB19:BB30)</f>
        <v>19</v>
      </c>
      <c r="BC31" s="48">
        <f>SUM(BC19:BC30)</f>
        <v>26</v>
      </c>
      <c r="BD31" s="48">
        <f>+BC31+BB31</f>
        <v>45</v>
      </c>
      <c r="BE31" s="196">
        <f>SUM(BE19:BE30)</f>
        <v>6</v>
      </c>
      <c r="BF31" s="195">
        <f>SUM(BF19:BF30)</f>
        <v>327</v>
      </c>
      <c r="BG31" s="48">
        <f t="shared" ref="BG31" si="43">SUM(BG19:BG30)</f>
        <v>65</v>
      </c>
      <c r="BH31" s="48">
        <f>SUM(BH19:BH30)</f>
        <v>94</v>
      </c>
      <c r="BI31" s="48">
        <f>+BH31+BG31</f>
        <v>159</v>
      </c>
      <c r="BJ31" s="196">
        <f>SUM(BJ19:BJ30)</f>
        <v>24</v>
      </c>
      <c r="BK31" s="48">
        <f>SUM(BK19:BK30)</f>
        <v>240</v>
      </c>
      <c r="BL31" s="48">
        <f t="shared" ref="BL31" si="44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116"/>
      <c r="BQ31" s="215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33"/>
        <v>5</v>
      </c>
      <c r="CE31" s="74">
        <f t="shared" si="33"/>
        <v>1</v>
      </c>
      <c r="CF31" s="74">
        <f t="shared" si="33"/>
        <v>2</v>
      </c>
      <c r="CG31" s="74">
        <f t="shared" si="33"/>
        <v>3</v>
      </c>
      <c r="CH31" s="194">
        <f t="shared" si="33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116"/>
    </row>
    <row r="32" spans="1:92" ht="15.95" customHeight="1" x14ac:dyDescent="0.25">
      <c r="A32" s="215"/>
      <c r="G32" s="16"/>
      <c r="H32" s="38">
        <v>2</v>
      </c>
      <c r="I32" s="36" t="s">
        <v>255</v>
      </c>
      <c r="J32" s="16"/>
      <c r="K32" s="16"/>
      <c r="L32" s="36" t="s">
        <v>316</v>
      </c>
      <c r="M32" s="16"/>
      <c r="N32" s="16"/>
      <c r="O32" s="16"/>
      <c r="P32" s="16"/>
      <c r="Q32" s="215"/>
      <c r="R32" s="215"/>
      <c r="S32" s="75"/>
      <c r="T32" s="65"/>
      <c r="U32" s="69"/>
      <c r="V32" s="69"/>
      <c r="W32" s="68" t="s">
        <v>847</v>
      </c>
      <c r="X32" s="69"/>
      <c r="Y32" s="69"/>
      <c r="Z32" s="69"/>
      <c r="AA32" s="68"/>
      <c r="AB32" s="60"/>
      <c r="AC32" s="60">
        <f t="shared" ref="AC32:AF32" si="45">SUM(AC23:AC31)</f>
        <v>64</v>
      </c>
      <c r="AD32" s="60">
        <f t="shared" si="45"/>
        <v>25</v>
      </c>
      <c r="AE32" s="60">
        <f t="shared" si="45"/>
        <v>25</v>
      </c>
      <c r="AF32" s="60">
        <f t="shared" si="45"/>
        <v>14</v>
      </c>
      <c r="AG32" s="60"/>
      <c r="AH32" s="60"/>
      <c r="AI32" s="60">
        <f t="shared" ref="AI32:AK32" si="46">SUM(AI23:AI31)</f>
        <v>173</v>
      </c>
      <c r="AJ32" s="60">
        <f t="shared" si="46"/>
        <v>7</v>
      </c>
      <c r="AK32" s="60">
        <f t="shared" si="46"/>
        <v>4</v>
      </c>
      <c r="AL32" s="70">
        <f>+AI32/AC32</f>
        <v>2.703125</v>
      </c>
      <c r="AM32" s="50"/>
      <c r="AN32" s="50"/>
      <c r="AO32" s="50"/>
      <c r="AP32" s="50"/>
      <c r="AQ32" s="50"/>
      <c r="AR32" s="116"/>
      <c r="AS32" s="215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9</v>
      </c>
      <c r="BB32" s="74">
        <v>0</v>
      </c>
      <c r="BC32" s="74">
        <v>1</v>
      </c>
      <c r="BD32" s="50">
        <f t="shared" ref="BD32:BD43" si="47">+BC32+BB32</f>
        <v>1</v>
      </c>
      <c r="BE32" s="194">
        <v>2</v>
      </c>
      <c r="BF32" s="189">
        <f>+BK32+BA32</f>
        <v>54</v>
      </c>
      <c r="BG32" s="28">
        <f>+BL32+BB32</f>
        <v>12</v>
      </c>
      <c r="BH32" s="28">
        <f>+BM32+BC32</f>
        <v>19</v>
      </c>
      <c r="BI32" s="28">
        <f>+BN32+BD32</f>
        <v>31</v>
      </c>
      <c r="BJ32" s="193">
        <f>+BO32+BE32</f>
        <v>8</v>
      </c>
      <c r="BK32" s="60">
        <v>45</v>
      </c>
      <c r="BL32" s="28">
        <v>12</v>
      </c>
      <c r="BM32" s="28">
        <v>18</v>
      </c>
      <c r="BN32" s="60">
        <f t="shared" ref="BN32:BN43" si="48">+BL32+BM32</f>
        <v>30</v>
      </c>
      <c r="BO32" s="193">
        <v>6</v>
      </c>
      <c r="BP32" s="116"/>
      <c r="BQ32" s="215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5</v>
      </c>
      <c r="BZ32" s="74">
        <v>5</v>
      </c>
      <c r="CA32" s="74">
        <v>4</v>
      </c>
      <c r="CB32" s="74">
        <f>+CA32+BZ32</f>
        <v>9</v>
      </c>
      <c r="CC32" s="194">
        <v>0</v>
      </c>
      <c r="CD32" s="191">
        <f t="shared" si="33"/>
        <v>12</v>
      </c>
      <c r="CE32" s="74">
        <f t="shared" si="33"/>
        <v>10</v>
      </c>
      <c r="CF32" s="74">
        <f t="shared" si="33"/>
        <v>13</v>
      </c>
      <c r="CG32" s="74">
        <f t="shared" si="33"/>
        <v>23</v>
      </c>
      <c r="CH32" s="194">
        <f t="shared" si="33"/>
        <v>0</v>
      </c>
      <c r="CI32" s="191">
        <v>7</v>
      </c>
      <c r="CJ32" s="74">
        <v>5</v>
      </c>
      <c r="CK32" s="74">
        <v>9</v>
      </c>
      <c r="CL32" s="50">
        <f t="shared" ref="CL32:CL33" si="49">+CJ32+CK32</f>
        <v>14</v>
      </c>
      <c r="CM32" s="194">
        <v>0</v>
      </c>
      <c r="CN32" s="116"/>
    </row>
    <row r="33" spans="1:92" ht="15.95" customHeight="1" x14ac:dyDescent="0.25">
      <c r="A33" s="215"/>
      <c r="G33" s="16"/>
      <c r="H33" s="38">
        <v>2</v>
      </c>
      <c r="I33" s="36" t="s">
        <v>257</v>
      </c>
      <c r="J33" s="16"/>
      <c r="K33" s="16"/>
      <c r="L33" s="36" t="s">
        <v>413</v>
      </c>
      <c r="M33" s="16"/>
      <c r="N33" s="16"/>
      <c r="O33" s="16"/>
      <c r="P33" s="16"/>
      <c r="Q33" s="215"/>
      <c r="R33" s="215"/>
      <c r="S33" s="75"/>
      <c r="T33" s="65"/>
      <c r="AM33" s="50"/>
      <c r="AN33" s="50"/>
      <c r="AO33" s="50"/>
      <c r="AP33" s="50"/>
      <c r="AQ33" s="50"/>
      <c r="AR33" s="116"/>
      <c r="AS33" s="215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7</v>
      </c>
      <c r="BB33" s="74">
        <v>0</v>
      </c>
      <c r="BC33" s="74">
        <v>0</v>
      </c>
      <c r="BD33" s="50">
        <f t="shared" si="47"/>
        <v>0</v>
      </c>
      <c r="BE33" s="194">
        <v>0</v>
      </c>
      <c r="BF33" s="191">
        <f t="shared" ref="BF33:BJ43" si="50">+BK33+BA33</f>
        <v>21</v>
      </c>
      <c r="BG33" s="74">
        <f t="shared" si="50"/>
        <v>0</v>
      </c>
      <c r="BH33" s="74">
        <f t="shared" si="50"/>
        <v>0</v>
      </c>
      <c r="BI33" s="74">
        <f t="shared" si="50"/>
        <v>0</v>
      </c>
      <c r="BJ33" s="194">
        <f t="shared" si="50"/>
        <v>0</v>
      </c>
      <c r="BK33" s="50">
        <v>14</v>
      </c>
      <c r="BL33" s="74">
        <v>0</v>
      </c>
      <c r="BM33" s="74">
        <v>0</v>
      </c>
      <c r="BN33" s="50">
        <f t="shared" si="48"/>
        <v>0</v>
      </c>
      <c r="BO33" s="194">
        <v>0</v>
      </c>
      <c r="BP33" s="116"/>
      <c r="BQ33" s="215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33"/>
        <v>1</v>
      </c>
      <c r="CE33" s="74">
        <f t="shared" si="33"/>
        <v>0</v>
      </c>
      <c r="CF33" s="74">
        <f t="shared" si="33"/>
        <v>0</v>
      </c>
      <c r="CG33" s="74">
        <f t="shared" si="33"/>
        <v>0</v>
      </c>
      <c r="CH33" s="194">
        <f t="shared" si="33"/>
        <v>0</v>
      </c>
      <c r="CI33" s="191">
        <v>1</v>
      </c>
      <c r="CJ33" s="74">
        <v>0</v>
      </c>
      <c r="CK33" s="74">
        <v>0</v>
      </c>
      <c r="CL33" s="50">
        <f t="shared" si="49"/>
        <v>0</v>
      </c>
      <c r="CM33" s="194">
        <v>0</v>
      </c>
      <c r="CN33" s="116"/>
    </row>
    <row r="34" spans="1:92" ht="15.95" customHeight="1" x14ac:dyDescent="0.25">
      <c r="A34" s="215"/>
      <c r="G34" s="16"/>
      <c r="H34" s="38">
        <v>2</v>
      </c>
      <c r="I34" s="36" t="s">
        <v>129</v>
      </c>
      <c r="J34" s="16"/>
      <c r="K34" s="16"/>
      <c r="L34" s="36" t="s">
        <v>74</v>
      </c>
      <c r="M34" s="16"/>
      <c r="N34" s="16"/>
      <c r="O34" s="16"/>
      <c r="P34" s="16"/>
      <c r="Q34" s="215"/>
      <c r="R34" s="215"/>
      <c r="S34" s="75"/>
      <c r="T34" s="65"/>
      <c r="AM34" s="50"/>
      <c r="AN34" s="50"/>
      <c r="AO34" s="50"/>
      <c r="AP34" s="50"/>
      <c r="AQ34" s="50"/>
      <c r="AR34" s="116"/>
      <c r="AS34" s="215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6</v>
      </c>
      <c r="BB34" s="74">
        <v>3</v>
      </c>
      <c r="BC34" s="74">
        <v>2</v>
      </c>
      <c r="BD34" s="50">
        <f t="shared" si="47"/>
        <v>5</v>
      </c>
      <c r="BE34" s="194">
        <v>2</v>
      </c>
      <c r="BF34" s="191">
        <f t="shared" si="50"/>
        <v>21</v>
      </c>
      <c r="BG34" s="74">
        <f t="shared" si="50"/>
        <v>12</v>
      </c>
      <c r="BH34" s="74">
        <f t="shared" si="50"/>
        <v>9</v>
      </c>
      <c r="BI34" s="74">
        <f t="shared" si="50"/>
        <v>21</v>
      </c>
      <c r="BJ34" s="194">
        <f t="shared" si="50"/>
        <v>2</v>
      </c>
      <c r="BK34" s="50">
        <v>15</v>
      </c>
      <c r="BL34" s="74">
        <v>9</v>
      </c>
      <c r="BM34" s="74">
        <v>7</v>
      </c>
      <c r="BN34" s="50">
        <f t="shared" si="48"/>
        <v>16</v>
      </c>
      <c r="BO34" s="194">
        <v>0</v>
      </c>
      <c r="BP34" s="116"/>
      <c r="BQ34" s="215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33"/>
        <v>1</v>
      </c>
      <c r="CE34" s="74">
        <f t="shared" si="33"/>
        <v>0</v>
      </c>
      <c r="CF34" s="74">
        <f t="shared" si="33"/>
        <v>0</v>
      </c>
      <c r="CG34" s="74">
        <f t="shared" si="33"/>
        <v>0</v>
      </c>
      <c r="CH34" s="194">
        <f t="shared" si="33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116"/>
    </row>
    <row r="35" spans="1:92" ht="15.95" customHeight="1" x14ac:dyDescent="0.25">
      <c r="A35" s="215" t="s">
        <v>68</v>
      </c>
      <c r="G35" s="16"/>
      <c r="H35" s="38">
        <v>2</v>
      </c>
      <c r="I35" s="36" t="s">
        <v>255</v>
      </c>
      <c r="J35" s="16"/>
      <c r="K35" s="16"/>
      <c r="L35" s="16"/>
      <c r="M35" s="38" t="s">
        <v>229</v>
      </c>
      <c r="N35" s="16"/>
      <c r="O35" s="16"/>
      <c r="P35" s="36" t="s">
        <v>314</v>
      </c>
      <c r="Q35" s="215"/>
      <c r="R35" s="215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116"/>
      <c r="AS35" s="215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7</v>
      </c>
      <c r="BB35" s="74">
        <v>4</v>
      </c>
      <c r="BC35" s="74">
        <v>1</v>
      </c>
      <c r="BD35" s="50">
        <f t="shared" si="47"/>
        <v>5</v>
      </c>
      <c r="BE35" s="194">
        <v>0</v>
      </c>
      <c r="BF35" s="191">
        <f t="shared" si="50"/>
        <v>23</v>
      </c>
      <c r="BG35" s="74">
        <f t="shared" si="50"/>
        <v>16</v>
      </c>
      <c r="BH35" s="74">
        <f t="shared" si="50"/>
        <v>5</v>
      </c>
      <c r="BI35" s="74">
        <f t="shared" si="50"/>
        <v>21</v>
      </c>
      <c r="BJ35" s="194">
        <f t="shared" si="50"/>
        <v>4</v>
      </c>
      <c r="BK35" s="50">
        <v>16</v>
      </c>
      <c r="BL35" s="74">
        <v>12</v>
      </c>
      <c r="BM35" s="74">
        <v>4</v>
      </c>
      <c r="BN35" s="50">
        <f t="shared" si="48"/>
        <v>16</v>
      </c>
      <c r="BO35" s="194">
        <v>4</v>
      </c>
      <c r="BP35" s="116"/>
      <c r="BQ35" s="215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33"/>
        <v>1</v>
      </c>
      <c r="CE35" s="74">
        <f t="shared" si="33"/>
        <v>1</v>
      </c>
      <c r="CF35" s="74">
        <f t="shared" si="33"/>
        <v>0</v>
      </c>
      <c r="CG35" s="74">
        <f t="shared" si="33"/>
        <v>1</v>
      </c>
      <c r="CH35" s="194">
        <f t="shared" si="33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116"/>
    </row>
    <row r="36" spans="1:92" ht="15.95" customHeight="1" x14ac:dyDescent="0.25">
      <c r="A36" s="215"/>
      <c r="B36" s="218"/>
      <c r="C36" s="219"/>
      <c r="D36" s="219"/>
      <c r="E36" s="254"/>
      <c r="F36" s="254"/>
      <c r="G36" s="220"/>
      <c r="H36" s="220"/>
      <c r="I36" s="220"/>
      <c r="J36" s="221"/>
      <c r="K36" s="221"/>
      <c r="L36" s="220"/>
      <c r="M36" s="220"/>
      <c r="N36" s="221"/>
      <c r="O36" s="221"/>
      <c r="P36" s="221"/>
      <c r="Q36" s="215"/>
      <c r="R36" s="215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116"/>
      <c r="AS36" s="215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8</v>
      </c>
      <c r="BB36" s="74">
        <v>3</v>
      </c>
      <c r="BC36" s="74">
        <v>0</v>
      </c>
      <c r="BD36" s="50">
        <f t="shared" si="47"/>
        <v>3</v>
      </c>
      <c r="BE36" s="194">
        <v>0</v>
      </c>
      <c r="BF36" s="191">
        <f t="shared" si="50"/>
        <v>29</v>
      </c>
      <c r="BG36" s="74">
        <f t="shared" si="50"/>
        <v>12</v>
      </c>
      <c r="BH36" s="74">
        <f t="shared" si="50"/>
        <v>8</v>
      </c>
      <c r="BI36" s="74">
        <f t="shared" si="50"/>
        <v>20</v>
      </c>
      <c r="BJ36" s="194">
        <f t="shared" si="50"/>
        <v>4</v>
      </c>
      <c r="BK36" s="50">
        <v>21</v>
      </c>
      <c r="BL36" s="74">
        <v>9</v>
      </c>
      <c r="BM36" s="74">
        <v>8</v>
      </c>
      <c r="BN36" s="50">
        <f t="shared" si="48"/>
        <v>17</v>
      </c>
      <c r="BO36" s="194">
        <v>4</v>
      </c>
      <c r="BP36" s="116"/>
      <c r="BQ36" s="215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33"/>
        <v>1</v>
      </c>
      <c r="CE36" s="74">
        <f t="shared" si="33"/>
        <v>1</v>
      </c>
      <c r="CF36" s="74">
        <f t="shared" si="33"/>
        <v>0</v>
      </c>
      <c r="CG36" s="74">
        <f t="shared" si="33"/>
        <v>1</v>
      </c>
      <c r="CH36" s="194">
        <f t="shared" si="33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116"/>
    </row>
    <row r="37" spans="1:92" ht="15.95" customHeight="1" thickBot="1" x14ac:dyDescent="0.3">
      <c r="A37" s="215"/>
      <c r="B37" s="222" t="s">
        <v>71</v>
      </c>
      <c r="C37" s="18" t="s">
        <v>790</v>
      </c>
      <c r="D37" s="37"/>
      <c r="E37" s="36"/>
      <c r="F37" s="36"/>
      <c r="G37" s="90">
        <v>6</v>
      </c>
      <c r="H37" s="38">
        <v>1</v>
      </c>
      <c r="I37" s="36" t="s">
        <v>171</v>
      </c>
      <c r="J37" s="36"/>
      <c r="K37" s="36"/>
      <c r="L37" s="36"/>
      <c r="M37" s="38" t="s">
        <v>229</v>
      </c>
      <c r="N37" s="36"/>
      <c r="O37" s="36"/>
      <c r="P37" s="36"/>
      <c r="Q37" s="215"/>
      <c r="R37" s="215"/>
      <c r="S37" s="75"/>
      <c r="T37" s="65"/>
      <c r="U37" s="255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255" t="s">
        <v>4</v>
      </c>
      <c r="AD37" s="255" t="s">
        <v>8</v>
      </c>
      <c r="AE37" s="255" t="s">
        <v>9</v>
      </c>
      <c r="AF37" s="255" t="s">
        <v>10</v>
      </c>
      <c r="AG37" s="263" t="s">
        <v>107</v>
      </c>
      <c r="AH37" s="263"/>
      <c r="AI37" s="255" t="s">
        <v>5</v>
      </c>
      <c r="AJ37" s="255" t="s">
        <v>7</v>
      </c>
      <c r="AK37" s="255" t="s">
        <v>6</v>
      </c>
      <c r="AL37" s="255" t="s">
        <v>108</v>
      </c>
      <c r="AM37" s="50"/>
      <c r="AN37" s="50"/>
      <c r="AO37" s="50"/>
      <c r="AP37" s="50"/>
      <c r="AQ37" s="50"/>
      <c r="AR37" s="116"/>
      <c r="AS37" s="215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>
        <v>6</v>
      </c>
      <c r="BB37" s="74">
        <v>0</v>
      </c>
      <c r="BC37" s="74">
        <v>1</v>
      </c>
      <c r="BD37" s="50">
        <f t="shared" si="47"/>
        <v>1</v>
      </c>
      <c r="BE37" s="194">
        <v>0</v>
      </c>
      <c r="BF37" s="191">
        <f t="shared" si="50"/>
        <v>22</v>
      </c>
      <c r="BG37" s="74">
        <f t="shared" si="50"/>
        <v>0</v>
      </c>
      <c r="BH37" s="74">
        <f t="shared" si="50"/>
        <v>7</v>
      </c>
      <c r="BI37" s="74">
        <f t="shared" si="50"/>
        <v>7</v>
      </c>
      <c r="BJ37" s="194">
        <f t="shared" si="50"/>
        <v>0</v>
      </c>
      <c r="BK37" s="50">
        <v>16</v>
      </c>
      <c r="BL37" s="74">
        <v>0</v>
      </c>
      <c r="BM37" s="74">
        <v>6</v>
      </c>
      <c r="BN37" s="50">
        <f t="shared" si="48"/>
        <v>6</v>
      </c>
      <c r="BO37" s="194">
        <v>0</v>
      </c>
      <c r="BP37" s="116"/>
      <c r="BQ37" s="215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33"/>
        <v>1</v>
      </c>
      <c r="CE37" s="74">
        <f t="shared" si="33"/>
        <v>0</v>
      </c>
      <c r="CF37" s="74">
        <f t="shared" si="33"/>
        <v>0</v>
      </c>
      <c r="CG37" s="74">
        <f t="shared" si="33"/>
        <v>0</v>
      </c>
      <c r="CH37" s="194">
        <f t="shared" si="33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116"/>
    </row>
    <row r="38" spans="1:92" ht="15.95" customHeight="1" x14ac:dyDescent="0.25">
      <c r="A38" s="215"/>
      <c r="B38" s="43" t="s">
        <v>35</v>
      </c>
      <c r="C38" s="36" t="s">
        <v>825</v>
      </c>
      <c r="D38" s="38"/>
      <c r="E38" s="36"/>
      <c r="F38" s="16"/>
      <c r="G38" s="16"/>
      <c r="H38" s="38">
        <v>1</v>
      </c>
      <c r="I38" s="36" t="s">
        <v>259</v>
      </c>
      <c r="J38" s="16"/>
      <c r="K38" s="16"/>
      <c r="L38" s="36" t="s">
        <v>826</v>
      </c>
      <c r="M38" s="38"/>
      <c r="N38" s="36"/>
      <c r="O38" s="36"/>
      <c r="P38" s="36"/>
      <c r="Q38" s="215"/>
      <c r="R38" s="215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51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52">+AI38/AC38</f>
        <v>2.1666666666666665</v>
      </c>
      <c r="AM38" s="50"/>
      <c r="AN38" s="50"/>
      <c r="AO38" s="50"/>
      <c r="AP38" s="50"/>
      <c r="AQ38" s="50"/>
      <c r="AR38" s="116"/>
      <c r="AS38" s="215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8</v>
      </c>
      <c r="BB38" s="74">
        <v>0</v>
      </c>
      <c r="BC38" s="74">
        <v>2</v>
      </c>
      <c r="BD38" s="50">
        <f t="shared" si="47"/>
        <v>2</v>
      </c>
      <c r="BE38" s="194">
        <v>2</v>
      </c>
      <c r="BF38" s="191">
        <f t="shared" si="50"/>
        <v>30</v>
      </c>
      <c r="BG38" s="74">
        <f t="shared" si="50"/>
        <v>1</v>
      </c>
      <c r="BH38" s="74">
        <f t="shared" si="50"/>
        <v>12</v>
      </c>
      <c r="BI38" s="74">
        <f t="shared" si="50"/>
        <v>13</v>
      </c>
      <c r="BJ38" s="194">
        <f t="shared" si="50"/>
        <v>4</v>
      </c>
      <c r="BK38" s="50">
        <v>22</v>
      </c>
      <c r="BL38" s="74">
        <v>1</v>
      </c>
      <c r="BM38" s="74">
        <v>10</v>
      </c>
      <c r="BN38" s="50">
        <f t="shared" si="48"/>
        <v>11</v>
      </c>
      <c r="BO38" s="194">
        <v>2</v>
      </c>
      <c r="BP38" s="116"/>
      <c r="BQ38" s="215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>
        <v>1</v>
      </c>
      <c r="BZ38" s="74">
        <v>0</v>
      </c>
      <c r="CA38" s="74">
        <v>1</v>
      </c>
      <c r="CB38" s="50">
        <f t="shared" ref="CB38:CB39" si="53">+CA38+BZ38</f>
        <v>1</v>
      </c>
      <c r="CC38" s="194">
        <v>0</v>
      </c>
      <c r="CD38" s="191">
        <f t="shared" si="33"/>
        <v>4</v>
      </c>
      <c r="CE38" s="74">
        <f t="shared" si="33"/>
        <v>2</v>
      </c>
      <c r="CF38" s="74">
        <f t="shared" si="33"/>
        <v>3</v>
      </c>
      <c r="CG38" s="74">
        <f t="shared" si="33"/>
        <v>5</v>
      </c>
      <c r="CH38" s="194">
        <f t="shared" si="33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116"/>
    </row>
    <row r="39" spans="1:92" ht="15.95" customHeight="1" x14ac:dyDescent="0.25">
      <c r="A39" s="215"/>
      <c r="B39" s="16"/>
      <c r="C39" s="16"/>
      <c r="D39" s="142"/>
      <c r="E39" s="16"/>
      <c r="F39" s="16"/>
      <c r="G39" s="16"/>
      <c r="H39" s="38">
        <v>2</v>
      </c>
      <c r="I39" s="36" t="s">
        <v>259</v>
      </c>
      <c r="J39" s="16"/>
      <c r="K39" s="16"/>
      <c r="L39" s="36" t="s">
        <v>827</v>
      </c>
      <c r="M39" s="38"/>
      <c r="N39" s="36"/>
      <c r="O39" s="16"/>
      <c r="P39" s="36"/>
      <c r="Q39" s="215"/>
      <c r="R39" s="215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51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52"/>
        <v>2.2857142857142856</v>
      </c>
      <c r="AM39" s="50"/>
      <c r="AN39" s="50"/>
      <c r="AO39" s="50"/>
      <c r="AP39" s="50"/>
      <c r="AQ39" s="50"/>
      <c r="AR39" s="116"/>
      <c r="AS39" s="215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8</v>
      </c>
      <c r="BB39" s="74">
        <v>1</v>
      </c>
      <c r="BC39" s="74">
        <v>3</v>
      </c>
      <c r="BD39" s="50">
        <f t="shared" si="47"/>
        <v>4</v>
      </c>
      <c r="BE39" s="194">
        <v>0</v>
      </c>
      <c r="BF39" s="191">
        <f t="shared" si="50"/>
        <v>21</v>
      </c>
      <c r="BG39" s="74">
        <f t="shared" si="50"/>
        <v>2</v>
      </c>
      <c r="BH39" s="74">
        <f t="shared" si="50"/>
        <v>6</v>
      </c>
      <c r="BI39" s="74">
        <f t="shared" si="50"/>
        <v>8</v>
      </c>
      <c r="BJ39" s="194">
        <f t="shared" si="50"/>
        <v>2</v>
      </c>
      <c r="BK39" s="50">
        <v>13</v>
      </c>
      <c r="BL39" s="74">
        <v>1</v>
      </c>
      <c r="BM39" s="74">
        <v>3</v>
      </c>
      <c r="BN39" s="50">
        <f t="shared" si="48"/>
        <v>4</v>
      </c>
      <c r="BO39" s="194">
        <v>2</v>
      </c>
      <c r="BP39" s="116"/>
      <c r="BQ39" s="215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>
        <v>2</v>
      </c>
      <c r="BZ39" s="74">
        <v>0</v>
      </c>
      <c r="CA39" s="74">
        <v>0</v>
      </c>
      <c r="CB39" s="50">
        <f t="shared" si="53"/>
        <v>0</v>
      </c>
      <c r="CC39" s="194">
        <v>0</v>
      </c>
      <c r="CD39" s="191">
        <f t="shared" si="33"/>
        <v>6</v>
      </c>
      <c r="CE39" s="74">
        <f t="shared" si="33"/>
        <v>1</v>
      </c>
      <c r="CF39" s="74">
        <f t="shared" si="33"/>
        <v>3</v>
      </c>
      <c r="CG39" s="74">
        <f t="shared" si="33"/>
        <v>4</v>
      </c>
      <c r="CH39" s="194">
        <f t="shared" si="33"/>
        <v>0</v>
      </c>
      <c r="CI39" s="191">
        <v>4</v>
      </c>
      <c r="CJ39" s="74">
        <v>1</v>
      </c>
      <c r="CK39" s="74">
        <v>3</v>
      </c>
      <c r="CL39" s="50">
        <f t="shared" ref="CL39" si="54">+CJ39+CK39</f>
        <v>4</v>
      </c>
      <c r="CM39" s="194">
        <v>0</v>
      </c>
      <c r="CN39" s="116"/>
    </row>
    <row r="40" spans="1:92" ht="15.95" customHeight="1" x14ac:dyDescent="0.25">
      <c r="A40" s="215"/>
      <c r="C40" s="16"/>
      <c r="D40" s="16"/>
      <c r="E40" s="16"/>
      <c r="F40" s="16"/>
      <c r="H40" s="38">
        <v>2</v>
      </c>
      <c r="I40" s="36" t="s">
        <v>259</v>
      </c>
      <c r="M40" s="38" t="s">
        <v>229</v>
      </c>
      <c r="Q40" s="215"/>
      <c r="R40" s="215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51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52"/>
        <v>2.5</v>
      </c>
      <c r="AM40" s="50"/>
      <c r="AN40" s="50"/>
      <c r="AO40" s="50"/>
      <c r="AP40" s="50"/>
      <c r="AQ40" s="50"/>
      <c r="AR40" s="116"/>
      <c r="AS40" s="215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8</v>
      </c>
      <c r="BB40" s="74">
        <v>0</v>
      </c>
      <c r="BC40" s="74">
        <v>1</v>
      </c>
      <c r="BD40" s="50">
        <f t="shared" si="47"/>
        <v>1</v>
      </c>
      <c r="BE40" s="194">
        <v>2</v>
      </c>
      <c r="BF40" s="191">
        <f t="shared" si="50"/>
        <v>28</v>
      </c>
      <c r="BG40" s="74">
        <f t="shared" si="50"/>
        <v>0</v>
      </c>
      <c r="BH40" s="74">
        <f t="shared" si="50"/>
        <v>8</v>
      </c>
      <c r="BI40" s="74">
        <f t="shared" si="50"/>
        <v>8</v>
      </c>
      <c r="BJ40" s="194">
        <f t="shared" si="50"/>
        <v>8</v>
      </c>
      <c r="BK40" s="50">
        <v>20</v>
      </c>
      <c r="BL40" s="74">
        <v>0</v>
      </c>
      <c r="BM40" s="74">
        <v>7</v>
      </c>
      <c r="BN40" s="50">
        <f t="shared" si="48"/>
        <v>7</v>
      </c>
      <c r="BO40" s="194">
        <v>6</v>
      </c>
      <c r="BP40" s="116"/>
      <c r="BQ40" s="215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33"/>
        <v>1</v>
      </c>
      <c r="CE40" s="74">
        <f t="shared" si="33"/>
        <v>0</v>
      </c>
      <c r="CF40" s="74">
        <f t="shared" si="33"/>
        <v>0</v>
      </c>
      <c r="CG40" s="74">
        <f t="shared" si="33"/>
        <v>0</v>
      </c>
      <c r="CH40" s="194">
        <f t="shared" si="33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116"/>
    </row>
    <row r="41" spans="1:92" ht="15.95" customHeight="1" x14ac:dyDescent="0.25">
      <c r="A41" s="215"/>
      <c r="C41" s="16"/>
      <c r="D41" s="16"/>
      <c r="E41" s="16"/>
      <c r="F41" s="16"/>
      <c r="H41" s="38">
        <v>2</v>
      </c>
      <c r="I41" s="36" t="s">
        <v>756</v>
      </c>
      <c r="M41" s="38" t="s">
        <v>229</v>
      </c>
      <c r="Q41" s="215"/>
      <c r="R41" s="215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51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52"/>
        <v>2.5238095238095237</v>
      </c>
      <c r="AM41" s="50"/>
      <c r="AN41" s="50"/>
      <c r="AO41" s="50"/>
      <c r="AP41" s="50"/>
      <c r="AQ41" s="50"/>
      <c r="AR41" s="116"/>
      <c r="AS41" s="215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7</v>
      </c>
      <c r="BB41" s="74">
        <v>0</v>
      </c>
      <c r="BC41" s="74">
        <v>1</v>
      </c>
      <c r="BD41" s="50">
        <f t="shared" si="47"/>
        <v>1</v>
      </c>
      <c r="BE41" s="194">
        <v>0</v>
      </c>
      <c r="BF41" s="191">
        <f t="shared" si="50"/>
        <v>27</v>
      </c>
      <c r="BG41" s="74">
        <f t="shared" si="50"/>
        <v>0</v>
      </c>
      <c r="BH41" s="74">
        <f t="shared" si="50"/>
        <v>10</v>
      </c>
      <c r="BI41" s="74">
        <f t="shared" si="50"/>
        <v>10</v>
      </c>
      <c r="BJ41" s="194">
        <f t="shared" si="50"/>
        <v>0</v>
      </c>
      <c r="BK41" s="50">
        <v>20</v>
      </c>
      <c r="BL41" s="74">
        <v>0</v>
      </c>
      <c r="BM41" s="74">
        <v>9</v>
      </c>
      <c r="BN41" s="50">
        <f t="shared" si="48"/>
        <v>9</v>
      </c>
      <c r="BO41" s="194">
        <v>0</v>
      </c>
      <c r="BP41" s="116"/>
      <c r="BQ41" s="215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2</v>
      </c>
      <c r="BZ41" s="74">
        <v>0</v>
      </c>
      <c r="CA41" s="74">
        <v>0</v>
      </c>
      <c r="CB41" s="50">
        <f t="shared" ref="CB41:CB42" si="55">+CA41+BZ41</f>
        <v>0</v>
      </c>
      <c r="CC41" s="194">
        <v>0</v>
      </c>
      <c r="CD41" s="191">
        <f t="shared" si="33"/>
        <v>7</v>
      </c>
      <c r="CE41" s="74">
        <f t="shared" si="33"/>
        <v>1</v>
      </c>
      <c r="CF41" s="74">
        <f t="shared" si="33"/>
        <v>4</v>
      </c>
      <c r="CG41" s="74">
        <f t="shared" si="33"/>
        <v>5</v>
      </c>
      <c r="CH41" s="194">
        <f t="shared" si="33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116"/>
    </row>
    <row r="42" spans="1:92" ht="15.95" customHeight="1" x14ac:dyDescent="0.25">
      <c r="A42" s="215"/>
      <c r="C42" s="16"/>
      <c r="D42" s="16"/>
      <c r="E42" s="16"/>
      <c r="F42" s="16"/>
      <c r="H42" s="38">
        <v>2</v>
      </c>
      <c r="I42" s="36" t="s">
        <v>171</v>
      </c>
      <c r="L42" s="36" t="s">
        <v>828</v>
      </c>
      <c r="Q42" s="215"/>
      <c r="R42" s="215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51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52"/>
        <v>2.5789473684210527</v>
      </c>
      <c r="AM42" s="50"/>
      <c r="AN42" s="50"/>
      <c r="AO42" s="50"/>
      <c r="AP42" s="50"/>
      <c r="AQ42" s="50"/>
      <c r="AR42" s="116"/>
      <c r="AS42" s="215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6</v>
      </c>
      <c r="BB42" s="74">
        <v>1</v>
      </c>
      <c r="BC42" s="74">
        <v>0</v>
      </c>
      <c r="BD42" s="50">
        <f t="shared" si="47"/>
        <v>1</v>
      </c>
      <c r="BE42" s="194">
        <v>0</v>
      </c>
      <c r="BF42" s="191">
        <f t="shared" si="50"/>
        <v>21</v>
      </c>
      <c r="BG42" s="74">
        <f t="shared" si="50"/>
        <v>3</v>
      </c>
      <c r="BH42" s="74">
        <f t="shared" si="50"/>
        <v>7</v>
      </c>
      <c r="BI42" s="74">
        <f t="shared" si="50"/>
        <v>10</v>
      </c>
      <c r="BJ42" s="194">
        <f t="shared" si="50"/>
        <v>2</v>
      </c>
      <c r="BK42" s="50">
        <v>15</v>
      </c>
      <c r="BL42" s="74">
        <v>2</v>
      </c>
      <c r="BM42" s="74">
        <v>7</v>
      </c>
      <c r="BN42" s="50">
        <f t="shared" si="48"/>
        <v>9</v>
      </c>
      <c r="BO42" s="194">
        <v>2</v>
      </c>
      <c r="BP42" s="116"/>
      <c r="BQ42" s="215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>
        <v>8</v>
      </c>
      <c r="BZ42" s="74">
        <v>0</v>
      </c>
      <c r="CA42" s="74">
        <v>3</v>
      </c>
      <c r="CB42" s="50">
        <f t="shared" si="55"/>
        <v>3</v>
      </c>
      <c r="CC42" s="194">
        <v>0</v>
      </c>
      <c r="CD42" s="191">
        <f t="shared" si="33"/>
        <v>35</v>
      </c>
      <c r="CE42" s="74">
        <f t="shared" si="33"/>
        <v>10</v>
      </c>
      <c r="CF42" s="74">
        <f t="shared" si="33"/>
        <v>10</v>
      </c>
      <c r="CG42" s="74">
        <f t="shared" si="33"/>
        <v>20</v>
      </c>
      <c r="CH42" s="194">
        <f t="shared" si="33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116"/>
    </row>
    <row r="43" spans="1:92" ht="15.95" customHeight="1" x14ac:dyDescent="0.25">
      <c r="A43" s="215"/>
      <c r="C43" s="16"/>
      <c r="D43" s="16"/>
      <c r="E43" s="16"/>
      <c r="F43" s="16"/>
      <c r="Q43" s="215"/>
      <c r="R43" s="215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51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52"/>
        <v>3.1578947368421053</v>
      </c>
      <c r="AM43" s="50"/>
      <c r="AN43" s="50"/>
      <c r="AO43" s="50"/>
      <c r="AP43" s="50"/>
      <c r="AQ43" s="50"/>
      <c r="AR43" s="116"/>
      <c r="AS43" s="215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7</v>
      </c>
      <c r="BB43" s="74">
        <v>0</v>
      </c>
      <c r="BC43" s="74">
        <v>1</v>
      </c>
      <c r="BD43" s="50">
        <f t="shared" si="47"/>
        <v>1</v>
      </c>
      <c r="BE43" s="194">
        <v>0</v>
      </c>
      <c r="BF43" s="191">
        <f t="shared" si="50"/>
        <v>27</v>
      </c>
      <c r="BG43" s="74">
        <f t="shared" si="50"/>
        <v>3</v>
      </c>
      <c r="BH43" s="74">
        <f t="shared" si="50"/>
        <v>7</v>
      </c>
      <c r="BI43" s="74">
        <f t="shared" si="50"/>
        <v>10</v>
      </c>
      <c r="BJ43" s="194">
        <f t="shared" si="50"/>
        <v>0</v>
      </c>
      <c r="BK43" s="50">
        <v>20</v>
      </c>
      <c r="BL43" s="74">
        <v>3</v>
      </c>
      <c r="BM43" s="74">
        <v>6</v>
      </c>
      <c r="BN43" s="50">
        <f t="shared" si="48"/>
        <v>9</v>
      </c>
      <c r="BO43" s="194">
        <v>0</v>
      </c>
      <c r="BP43" s="116"/>
      <c r="BQ43" s="215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33"/>
        <v>1</v>
      </c>
      <c r="CE43" s="74">
        <f t="shared" si="33"/>
        <v>1</v>
      </c>
      <c r="CF43" s="74">
        <f t="shared" si="33"/>
        <v>0</v>
      </c>
      <c r="CG43" s="74">
        <f t="shared" si="33"/>
        <v>1</v>
      </c>
      <c r="CH43" s="194">
        <f t="shared" si="33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116"/>
    </row>
    <row r="44" spans="1:92" ht="15.95" customHeight="1" thickBot="1" x14ac:dyDescent="0.3">
      <c r="A44" s="215"/>
      <c r="B44" s="16"/>
      <c r="C44" s="18" t="s">
        <v>793</v>
      </c>
      <c r="D44" s="144"/>
      <c r="E44" s="36"/>
      <c r="F44" s="36"/>
      <c r="G44" s="90">
        <v>1</v>
      </c>
      <c r="H44" s="38">
        <v>2</v>
      </c>
      <c r="I44" s="36" t="s">
        <v>67</v>
      </c>
      <c r="J44" s="16"/>
      <c r="K44" s="16"/>
      <c r="L44" s="36" t="s">
        <v>829</v>
      </c>
      <c r="M44" s="38"/>
      <c r="N44" s="16"/>
      <c r="O44" s="16"/>
      <c r="P44" s="16"/>
      <c r="Q44" s="215"/>
      <c r="R44" s="215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116"/>
      <c r="AS44" s="215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87</v>
      </c>
      <c r="BB44" s="48">
        <f t="shared" ref="BB44" si="56">SUM(BB32:BB43)</f>
        <v>12</v>
      </c>
      <c r="BC44" s="48">
        <f>SUM(BC32:BC43)</f>
        <v>13</v>
      </c>
      <c r="BD44" s="48">
        <f>+BC44+BB44</f>
        <v>25</v>
      </c>
      <c r="BE44" s="196">
        <f>SUM(BE32:BE43)</f>
        <v>8</v>
      </c>
      <c r="BF44" s="195">
        <f>SUM(BF32:BF43)</f>
        <v>324</v>
      </c>
      <c r="BG44" s="48">
        <f t="shared" ref="BG44" si="57">SUM(BG32:BG43)</f>
        <v>61</v>
      </c>
      <c r="BH44" s="48">
        <f>SUM(BH32:BH43)</f>
        <v>98</v>
      </c>
      <c r="BI44" s="48">
        <f>+BH44+BG44</f>
        <v>159</v>
      </c>
      <c r="BJ44" s="196">
        <f>SUM(BJ32:BJ43)</f>
        <v>34</v>
      </c>
      <c r="BK44" s="48">
        <f>SUM(BK32:BK43)</f>
        <v>237</v>
      </c>
      <c r="BL44" s="48">
        <f t="shared" ref="BL44" si="58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116"/>
      <c r="BQ44" s="215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33"/>
        <v>5</v>
      </c>
      <c r="CE44" s="74">
        <f t="shared" si="33"/>
        <v>0</v>
      </c>
      <c r="CF44" s="74">
        <f t="shared" si="33"/>
        <v>4</v>
      </c>
      <c r="CG44" s="74">
        <f t="shared" si="33"/>
        <v>4</v>
      </c>
      <c r="CH44" s="194">
        <f t="shared" si="33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116"/>
    </row>
    <row r="45" spans="1:92" ht="15.95" customHeight="1" x14ac:dyDescent="0.25">
      <c r="A45" s="215"/>
      <c r="B45" s="38" t="s">
        <v>35</v>
      </c>
      <c r="C45" s="57"/>
      <c r="D45" s="38" t="s">
        <v>149</v>
      </c>
      <c r="E45" s="16"/>
      <c r="F45" s="16"/>
      <c r="G45" s="16"/>
      <c r="H45" s="38"/>
      <c r="I45" s="36"/>
      <c r="J45" s="16"/>
      <c r="K45" s="16"/>
      <c r="L45" s="36"/>
      <c r="M45" s="38"/>
      <c r="N45" s="36"/>
      <c r="O45" s="36"/>
      <c r="P45" s="36"/>
      <c r="Q45" s="215"/>
      <c r="R45" s="215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116"/>
      <c r="AS45" s="215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9</v>
      </c>
      <c r="BB45" s="74">
        <v>1</v>
      </c>
      <c r="BC45" s="74">
        <v>3</v>
      </c>
      <c r="BD45" s="50">
        <f t="shared" ref="BD45:BD56" si="59">+BC45+BB45</f>
        <v>4</v>
      </c>
      <c r="BE45" s="194">
        <v>0</v>
      </c>
      <c r="BF45" s="189">
        <f>+BK45+BA45</f>
        <v>33</v>
      </c>
      <c r="BG45" s="28">
        <f>+BL45+BB45</f>
        <v>7</v>
      </c>
      <c r="BH45" s="28">
        <f>+BM45+BC45</f>
        <v>10</v>
      </c>
      <c r="BI45" s="28">
        <f>+BN45+BD45</f>
        <v>17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60">+BL45+BM45</f>
        <v>13</v>
      </c>
      <c r="BO45" s="193">
        <v>4</v>
      </c>
      <c r="BP45" s="116"/>
      <c r="BQ45" s="215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33"/>
        <v>1</v>
      </c>
      <c r="CE45" s="74">
        <f t="shared" si="33"/>
        <v>0</v>
      </c>
      <c r="CF45" s="74">
        <f t="shared" si="33"/>
        <v>0</v>
      </c>
      <c r="CG45" s="74">
        <f t="shared" si="33"/>
        <v>0</v>
      </c>
      <c r="CH45" s="194">
        <f t="shared" si="33"/>
        <v>0</v>
      </c>
      <c r="CI45" s="191">
        <v>1</v>
      </c>
      <c r="CJ45" s="74">
        <v>0</v>
      </c>
      <c r="CK45" s="74">
        <v>0</v>
      </c>
      <c r="CL45" s="50">
        <f t="shared" ref="CL45:CL46" si="61">+CJ45+CK45</f>
        <v>0</v>
      </c>
      <c r="CM45" s="194">
        <v>0</v>
      </c>
      <c r="CN45" s="116"/>
    </row>
    <row r="46" spans="1:92" ht="15.95" customHeight="1" thickBot="1" x14ac:dyDescent="0.3">
      <c r="A46" s="215"/>
      <c r="B46" s="218"/>
      <c r="C46" s="219"/>
      <c r="D46" s="219"/>
      <c r="E46" s="254"/>
      <c r="F46" s="254"/>
      <c r="G46" s="220"/>
      <c r="H46" s="220"/>
      <c r="I46" s="220"/>
      <c r="J46" s="221"/>
      <c r="K46" s="221"/>
      <c r="L46" s="220"/>
      <c r="M46" s="220"/>
      <c r="N46" s="221"/>
      <c r="O46" s="221"/>
      <c r="P46" s="221"/>
      <c r="Q46" s="215"/>
      <c r="R46" s="215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116"/>
      <c r="AS46" s="215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8</v>
      </c>
      <c r="BB46" s="74">
        <v>0</v>
      </c>
      <c r="BC46" s="74">
        <v>0</v>
      </c>
      <c r="BD46" s="50">
        <f t="shared" si="59"/>
        <v>0</v>
      </c>
      <c r="BE46" s="194">
        <v>0</v>
      </c>
      <c r="BF46" s="191">
        <f t="shared" ref="BF46:BJ56" si="62">+BK46+BA46</f>
        <v>29</v>
      </c>
      <c r="BG46" s="74">
        <f t="shared" si="62"/>
        <v>0</v>
      </c>
      <c r="BH46" s="74">
        <f t="shared" si="62"/>
        <v>1</v>
      </c>
      <c r="BI46" s="74">
        <f t="shared" si="62"/>
        <v>1</v>
      </c>
      <c r="BJ46" s="194">
        <f t="shared" si="62"/>
        <v>0</v>
      </c>
      <c r="BK46" s="50">
        <v>21</v>
      </c>
      <c r="BL46" s="74">
        <v>0</v>
      </c>
      <c r="BM46" s="74">
        <v>1</v>
      </c>
      <c r="BN46" s="50">
        <f t="shared" si="60"/>
        <v>1</v>
      </c>
      <c r="BO46" s="194">
        <v>0</v>
      </c>
      <c r="BP46" s="116"/>
      <c r="BQ46" s="215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33"/>
        <v>1</v>
      </c>
      <c r="CE46" s="74">
        <f t="shared" si="33"/>
        <v>0</v>
      </c>
      <c r="CF46" s="74">
        <f t="shared" si="33"/>
        <v>0</v>
      </c>
      <c r="CG46" s="74">
        <f t="shared" si="33"/>
        <v>0</v>
      </c>
      <c r="CH46" s="194">
        <f t="shared" si="33"/>
        <v>0</v>
      </c>
      <c r="CI46" s="191">
        <v>1</v>
      </c>
      <c r="CJ46" s="74">
        <v>0</v>
      </c>
      <c r="CK46" s="74">
        <v>0</v>
      </c>
      <c r="CL46" s="50">
        <f t="shared" si="61"/>
        <v>0</v>
      </c>
      <c r="CM46" s="194">
        <v>0</v>
      </c>
      <c r="CN46" s="116"/>
    </row>
    <row r="47" spans="1:92" ht="15.95" customHeight="1" x14ac:dyDescent="0.25">
      <c r="A47" s="215"/>
      <c r="B47" s="222" t="s">
        <v>84</v>
      </c>
      <c r="C47" s="18" t="s">
        <v>791</v>
      </c>
      <c r="D47" s="37"/>
      <c r="E47" s="36"/>
      <c r="F47" s="36"/>
      <c r="G47" s="90">
        <v>2</v>
      </c>
      <c r="H47" s="38">
        <v>1</v>
      </c>
      <c r="I47" s="36" t="s">
        <v>181</v>
      </c>
      <c r="J47" s="36"/>
      <c r="K47" s="36"/>
      <c r="L47" s="36"/>
      <c r="M47" s="38" t="s">
        <v>229</v>
      </c>
      <c r="N47" s="36"/>
      <c r="O47" s="36"/>
      <c r="P47" s="36"/>
      <c r="Q47" s="215"/>
      <c r="R47" s="215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63">SUM(AC38:AC46)</f>
        <v>176</v>
      </c>
      <c r="AD47" s="60">
        <f t="shared" si="63"/>
        <v>75</v>
      </c>
      <c r="AE47" s="60">
        <f t="shared" si="63"/>
        <v>75</v>
      </c>
      <c r="AF47" s="60">
        <f t="shared" si="63"/>
        <v>26</v>
      </c>
      <c r="AG47" s="60"/>
      <c r="AH47" s="60"/>
      <c r="AI47" s="60">
        <f t="shared" ref="AI47:AK47" si="64">SUM(AI38:AI46)</f>
        <v>468</v>
      </c>
      <c r="AJ47" s="60">
        <f t="shared" si="64"/>
        <v>14</v>
      </c>
      <c r="AK47" s="60">
        <f t="shared" si="64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116"/>
      <c r="AS47" s="215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8</v>
      </c>
      <c r="BB47" s="74">
        <v>9</v>
      </c>
      <c r="BC47" s="74">
        <v>4</v>
      </c>
      <c r="BD47" s="50">
        <f t="shared" si="59"/>
        <v>13</v>
      </c>
      <c r="BE47" s="194">
        <v>2</v>
      </c>
      <c r="BF47" s="191">
        <f t="shared" si="62"/>
        <v>28</v>
      </c>
      <c r="BG47" s="74">
        <f t="shared" si="62"/>
        <v>33</v>
      </c>
      <c r="BH47" s="74">
        <f t="shared" si="62"/>
        <v>29</v>
      </c>
      <c r="BI47" s="74">
        <f t="shared" si="62"/>
        <v>62</v>
      </c>
      <c r="BJ47" s="194">
        <f t="shared" si="62"/>
        <v>4</v>
      </c>
      <c r="BK47" s="50">
        <v>20</v>
      </c>
      <c r="BL47" s="74">
        <v>24</v>
      </c>
      <c r="BM47" s="74">
        <v>25</v>
      </c>
      <c r="BN47" s="50">
        <f t="shared" si="60"/>
        <v>49</v>
      </c>
      <c r="BO47" s="194">
        <v>2</v>
      </c>
      <c r="BP47" s="116"/>
      <c r="BQ47" s="215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>
        <v>1</v>
      </c>
      <c r="BZ47" s="74">
        <v>0</v>
      </c>
      <c r="CA47" s="74">
        <v>0</v>
      </c>
      <c r="CB47" s="50">
        <f t="shared" ref="CB47" si="65">+CA47+BZ47</f>
        <v>0</v>
      </c>
      <c r="CC47" s="194">
        <v>0</v>
      </c>
      <c r="CD47" s="191">
        <f t="shared" si="33"/>
        <v>4</v>
      </c>
      <c r="CE47" s="74">
        <f t="shared" si="33"/>
        <v>1</v>
      </c>
      <c r="CF47" s="74">
        <f t="shared" si="33"/>
        <v>3</v>
      </c>
      <c r="CG47" s="74">
        <f t="shared" si="33"/>
        <v>4</v>
      </c>
      <c r="CH47" s="194">
        <f t="shared" si="33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116"/>
    </row>
    <row r="48" spans="1:92" ht="15.95" customHeight="1" x14ac:dyDescent="0.25">
      <c r="A48" s="215"/>
      <c r="B48" s="43" t="s">
        <v>35</v>
      </c>
      <c r="C48" s="36"/>
      <c r="D48" s="38" t="s">
        <v>149</v>
      </c>
      <c r="E48" s="16"/>
      <c r="F48" s="16"/>
      <c r="G48" s="16"/>
      <c r="H48" s="38">
        <v>1</v>
      </c>
      <c r="I48" s="36" t="s">
        <v>52</v>
      </c>
      <c r="J48" s="16"/>
      <c r="K48" s="16"/>
      <c r="L48" s="36"/>
      <c r="M48" s="38" t="s">
        <v>229</v>
      </c>
      <c r="N48" s="36"/>
      <c r="O48" s="36"/>
      <c r="P48" s="36"/>
      <c r="Q48" s="215"/>
      <c r="R48" s="215"/>
      <c r="S48" s="75"/>
      <c r="T48" s="65"/>
      <c r="AM48" s="50"/>
      <c r="AN48" s="50"/>
      <c r="AO48" s="50"/>
      <c r="AP48" s="50"/>
      <c r="AQ48" s="50"/>
      <c r="AR48" s="116"/>
      <c r="AS48" s="215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8</v>
      </c>
      <c r="BB48" s="74">
        <v>0</v>
      </c>
      <c r="BC48" s="74">
        <v>12</v>
      </c>
      <c r="BD48" s="50">
        <f t="shared" si="59"/>
        <v>12</v>
      </c>
      <c r="BE48" s="194">
        <v>0</v>
      </c>
      <c r="BF48" s="191">
        <f t="shared" si="62"/>
        <v>26</v>
      </c>
      <c r="BG48" s="74">
        <f t="shared" si="62"/>
        <v>10</v>
      </c>
      <c r="BH48" s="74">
        <f t="shared" si="62"/>
        <v>34</v>
      </c>
      <c r="BI48" s="74">
        <f t="shared" si="62"/>
        <v>44</v>
      </c>
      <c r="BJ48" s="194">
        <f t="shared" si="62"/>
        <v>6</v>
      </c>
      <c r="BK48" s="50">
        <v>18</v>
      </c>
      <c r="BL48" s="74">
        <v>10</v>
      </c>
      <c r="BM48" s="74">
        <v>22</v>
      </c>
      <c r="BN48" s="50">
        <f t="shared" si="60"/>
        <v>32</v>
      </c>
      <c r="BO48" s="194">
        <v>6</v>
      </c>
      <c r="BP48" s="116"/>
      <c r="BQ48" s="215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33"/>
        <v>1</v>
      </c>
      <c r="CE48" s="74">
        <f t="shared" si="33"/>
        <v>0</v>
      </c>
      <c r="CF48" s="74">
        <f t="shared" si="33"/>
        <v>0</v>
      </c>
      <c r="CG48" s="74">
        <f t="shared" si="33"/>
        <v>0</v>
      </c>
      <c r="CH48" s="194">
        <f t="shared" si="33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116"/>
    </row>
    <row r="49" spans="1:92" ht="15.95" customHeight="1" x14ac:dyDescent="0.25">
      <c r="A49" s="215"/>
      <c r="C49" s="36"/>
      <c r="D49" s="16"/>
      <c r="E49" s="16"/>
      <c r="F49" s="16"/>
      <c r="G49" s="16"/>
      <c r="H49" s="38"/>
      <c r="I49" s="36"/>
      <c r="J49" s="16"/>
      <c r="K49" s="16"/>
      <c r="L49" s="36"/>
      <c r="M49" s="38"/>
      <c r="N49" s="16"/>
      <c r="Q49" s="215"/>
      <c r="R49" s="215"/>
      <c r="S49" s="75"/>
      <c r="T49" s="65"/>
      <c r="AM49" s="50"/>
      <c r="AN49" s="50"/>
      <c r="AO49" s="50"/>
      <c r="AP49" s="50"/>
      <c r="AQ49" s="50"/>
      <c r="AR49" s="116"/>
      <c r="AS49" s="215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8</v>
      </c>
      <c r="BB49" s="74">
        <v>4</v>
      </c>
      <c r="BC49" s="74">
        <v>5</v>
      </c>
      <c r="BD49" s="50">
        <f t="shared" si="59"/>
        <v>9</v>
      </c>
      <c r="BE49" s="194">
        <v>0</v>
      </c>
      <c r="BF49" s="191">
        <f t="shared" si="62"/>
        <v>27</v>
      </c>
      <c r="BG49" s="74">
        <f t="shared" si="62"/>
        <v>18</v>
      </c>
      <c r="BH49" s="74">
        <f t="shared" si="62"/>
        <v>18</v>
      </c>
      <c r="BI49" s="74">
        <f t="shared" si="62"/>
        <v>36</v>
      </c>
      <c r="BJ49" s="194">
        <f t="shared" si="62"/>
        <v>4</v>
      </c>
      <c r="BK49" s="50">
        <v>19</v>
      </c>
      <c r="BL49" s="74">
        <v>14</v>
      </c>
      <c r="BM49" s="74">
        <v>13</v>
      </c>
      <c r="BN49" s="50">
        <f t="shared" si="60"/>
        <v>27</v>
      </c>
      <c r="BO49" s="194">
        <v>4</v>
      </c>
      <c r="BP49" s="116"/>
      <c r="BQ49" s="215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33"/>
        <v>5</v>
      </c>
      <c r="CE49" s="74">
        <f t="shared" si="33"/>
        <v>1</v>
      </c>
      <c r="CF49" s="74">
        <f t="shared" si="33"/>
        <v>1</v>
      </c>
      <c r="CG49" s="74">
        <f t="shared" si="33"/>
        <v>2</v>
      </c>
      <c r="CH49" s="194">
        <f t="shared" si="33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116"/>
    </row>
    <row r="50" spans="1:92" ht="15.95" customHeight="1" x14ac:dyDescent="0.25">
      <c r="A50" s="215"/>
      <c r="B50" s="23"/>
      <c r="C50" s="18" t="s">
        <v>792</v>
      </c>
      <c r="D50" s="38"/>
      <c r="E50" s="16"/>
      <c r="F50" s="37"/>
      <c r="G50" s="90">
        <v>5</v>
      </c>
      <c r="H50" s="38">
        <v>1</v>
      </c>
      <c r="I50" s="36" t="s">
        <v>119</v>
      </c>
      <c r="J50" s="16"/>
      <c r="K50" s="16"/>
      <c r="L50" s="36" t="s">
        <v>585</v>
      </c>
      <c r="M50" s="38"/>
      <c r="N50" s="36"/>
      <c r="O50" s="36"/>
      <c r="P50" s="36"/>
      <c r="Q50" s="215"/>
      <c r="R50" s="215"/>
      <c r="S50" s="75"/>
      <c r="T50" s="65"/>
      <c r="AM50" s="50"/>
      <c r="AN50" s="50"/>
      <c r="AO50" s="50"/>
      <c r="AP50" s="50"/>
      <c r="AQ50" s="50"/>
      <c r="AR50" s="116"/>
      <c r="AS50" s="215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8</v>
      </c>
      <c r="BB50" s="74">
        <v>1</v>
      </c>
      <c r="BC50" s="74">
        <v>0</v>
      </c>
      <c r="BD50" s="50">
        <f t="shared" si="59"/>
        <v>1</v>
      </c>
      <c r="BE50" s="194">
        <v>0</v>
      </c>
      <c r="BF50" s="191">
        <f t="shared" si="62"/>
        <v>30</v>
      </c>
      <c r="BG50" s="74">
        <f t="shared" si="62"/>
        <v>5</v>
      </c>
      <c r="BH50" s="74">
        <f t="shared" si="62"/>
        <v>5</v>
      </c>
      <c r="BI50" s="74">
        <f t="shared" si="62"/>
        <v>10</v>
      </c>
      <c r="BJ50" s="194">
        <f t="shared" si="62"/>
        <v>2</v>
      </c>
      <c r="BK50" s="50">
        <v>22</v>
      </c>
      <c r="BL50" s="74">
        <v>4</v>
      </c>
      <c r="BM50" s="74">
        <v>5</v>
      </c>
      <c r="BN50" s="50">
        <f t="shared" si="60"/>
        <v>9</v>
      </c>
      <c r="BO50" s="194">
        <v>2</v>
      </c>
      <c r="BP50" s="116"/>
      <c r="BQ50" s="215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33"/>
        <v>1</v>
      </c>
      <c r="CE50" s="74">
        <f t="shared" si="33"/>
        <v>0</v>
      </c>
      <c r="CF50" s="74">
        <f t="shared" si="33"/>
        <v>0</v>
      </c>
      <c r="CG50" s="74">
        <f t="shared" si="33"/>
        <v>0</v>
      </c>
      <c r="CH50" s="194">
        <f t="shared" si="33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116"/>
    </row>
    <row r="51" spans="1:92" ht="15.95" customHeight="1" thickBot="1" x14ac:dyDescent="0.3">
      <c r="A51" s="215"/>
      <c r="B51" s="43" t="s">
        <v>35</v>
      </c>
      <c r="C51" s="36" t="s">
        <v>822</v>
      </c>
      <c r="D51" s="38"/>
      <c r="E51" s="36"/>
      <c r="F51" s="36"/>
      <c r="G51" s="90"/>
      <c r="H51" s="38">
        <v>2</v>
      </c>
      <c r="I51" s="36" t="s">
        <v>119</v>
      </c>
      <c r="J51" s="16"/>
      <c r="K51" s="16"/>
      <c r="L51" s="36" t="s">
        <v>251</v>
      </c>
      <c r="M51" s="38"/>
      <c r="N51" s="36"/>
      <c r="O51" s="36"/>
      <c r="P51" s="36"/>
      <c r="Q51" s="215"/>
      <c r="R51" s="215"/>
      <c r="S51" s="75"/>
      <c r="T51" s="65"/>
      <c r="AM51" s="50"/>
      <c r="AN51" s="50"/>
      <c r="AO51" s="50"/>
      <c r="AP51" s="50"/>
      <c r="AQ51" s="50"/>
      <c r="AR51" s="116"/>
      <c r="AS51" s="215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62"/>
        <v>16</v>
      </c>
      <c r="BG51" s="74">
        <f t="shared" si="62"/>
        <v>2</v>
      </c>
      <c r="BH51" s="74">
        <f t="shared" si="62"/>
        <v>6</v>
      </c>
      <c r="BI51" s="74">
        <f t="shared" si="62"/>
        <v>8</v>
      </c>
      <c r="BJ51" s="194">
        <f t="shared" si="62"/>
        <v>6</v>
      </c>
      <c r="BK51" s="50">
        <v>16</v>
      </c>
      <c r="BL51" s="74">
        <v>2</v>
      </c>
      <c r="BM51" s="74">
        <v>6</v>
      </c>
      <c r="BN51" s="50">
        <f t="shared" si="60"/>
        <v>8</v>
      </c>
      <c r="BO51" s="194">
        <v>6</v>
      </c>
      <c r="BP51" s="116"/>
      <c r="BQ51" s="215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>
        <v>7</v>
      </c>
      <c r="BZ51" s="74">
        <v>6</v>
      </c>
      <c r="CA51" s="74">
        <v>2</v>
      </c>
      <c r="CB51" s="50">
        <f t="shared" ref="CB51" si="66">+CA51+BZ51</f>
        <v>8</v>
      </c>
      <c r="CC51" s="194">
        <v>2</v>
      </c>
      <c r="CD51" s="191">
        <f t="shared" si="33"/>
        <v>21</v>
      </c>
      <c r="CE51" s="74">
        <f t="shared" si="33"/>
        <v>13</v>
      </c>
      <c r="CF51" s="74">
        <f t="shared" si="33"/>
        <v>8</v>
      </c>
      <c r="CG51" s="74">
        <f t="shared" si="33"/>
        <v>21</v>
      </c>
      <c r="CH51" s="194">
        <f t="shared" si="33"/>
        <v>4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116"/>
    </row>
    <row r="52" spans="1:92" ht="15.95" customHeight="1" x14ac:dyDescent="0.25">
      <c r="A52" s="215"/>
      <c r="C52" s="36" t="s">
        <v>823</v>
      </c>
      <c r="D52" s="16"/>
      <c r="E52" s="16"/>
      <c r="F52" s="16"/>
      <c r="G52" s="16"/>
      <c r="H52" s="38">
        <v>2</v>
      </c>
      <c r="I52" s="36" t="s">
        <v>154</v>
      </c>
      <c r="J52" s="16"/>
      <c r="K52" s="16"/>
      <c r="L52" s="36" t="s">
        <v>834</v>
      </c>
      <c r="M52" s="16"/>
      <c r="N52" s="16"/>
      <c r="Q52" s="215"/>
      <c r="R52" s="215"/>
      <c r="S52" s="75"/>
      <c r="T52" s="65"/>
      <c r="AM52" s="50"/>
      <c r="AN52" s="50"/>
      <c r="AO52" s="50"/>
      <c r="AP52" s="50"/>
      <c r="AQ52" s="50"/>
      <c r="AR52" s="116"/>
      <c r="AS52" s="215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8</v>
      </c>
      <c r="BB52" s="74">
        <v>0</v>
      </c>
      <c r="BC52" s="74">
        <v>0</v>
      </c>
      <c r="BD52" s="50">
        <f t="shared" si="59"/>
        <v>0</v>
      </c>
      <c r="BE52" s="194">
        <v>0</v>
      </c>
      <c r="BF52" s="191">
        <f t="shared" si="62"/>
        <v>26</v>
      </c>
      <c r="BG52" s="74">
        <f t="shared" si="62"/>
        <v>1</v>
      </c>
      <c r="BH52" s="74">
        <f t="shared" si="62"/>
        <v>2</v>
      </c>
      <c r="BI52" s="74">
        <f t="shared" si="62"/>
        <v>3</v>
      </c>
      <c r="BJ52" s="194">
        <f t="shared" si="62"/>
        <v>0</v>
      </c>
      <c r="BK52" s="50">
        <v>18</v>
      </c>
      <c r="BL52" s="74">
        <v>1</v>
      </c>
      <c r="BM52" s="74">
        <v>2</v>
      </c>
      <c r="BN52" s="50">
        <f t="shared" si="60"/>
        <v>3</v>
      </c>
      <c r="BO52" s="194">
        <v>0</v>
      </c>
      <c r="BP52" s="116"/>
      <c r="BQ52" s="215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78</v>
      </c>
      <c r="BZ52" s="60">
        <f t="shared" ref="BZ52:CC52" si="67">SUM(BZ6:BZ51)</f>
        <v>32</v>
      </c>
      <c r="CA52" s="60">
        <f t="shared" si="67"/>
        <v>29</v>
      </c>
      <c r="CB52" s="60">
        <f t="shared" si="67"/>
        <v>61</v>
      </c>
      <c r="CC52" s="190">
        <f t="shared" si="67"/>
        <v>8</v>
      </c>
      <c r="CD52" s="189">
        <f>SUM(CD6:CD51)</f>
        <v>300</v>
      </c>
      <c r="CE52" s="60">
        <f t="shared" ref="CE52:CH52" si="68">SUM(CE6:CE51)</f>
        <v>100</v>
      </c>
      <c r="CF52" s="60">
        <f t="shared" si="68"/>
        <v>110</v>
      </c>
      <c r="CG52" s="60">
        <f>SUM(CG6:CG51)</f>
        <v>210</v>
      </c>
      <c r="CH52" s="190">
        <f t="shared" si="68"/>
        <v>40</v>
      </c>
      <c r="CI52" s="189">
        <f>SUM(CI6:CI51)</f>
        <v>222</v>
      </c>
      <c r="CJ52" s="60">
        <f t="shared" ref="CJ52:CM52" si="69">SUM(CJ6:CJ51)</f>
        <v>68</v>
      </c>
      <c r="CK52" s="60">
        <f t="shared" si="69"/>
        <v>81</v>
      </c>
      <c r="CL52" s="60">
        <f t="shared" si="69"/>
        <v>149</v>
      </c>
      <c r="CM52" s="190">
        <f t="shared" si="69"/>
        <v>32</v>
      </c>
      <c r="CN52" s="116"/>
    </row>
    <row r="53" spans="1:92" ht="15.95" customHeight="1" x14ac:dyDescent="0.25">
      <c r="A53" s="215"/>
      <c r="H53" s="38">
        <v>2</v>
      </c>
      <c r="I53" s="36" t="s">
        <v>154</v>
      </c>
      <c r="L53" s="36" t="s">
        <v>824</v>
      </c>
      <c r="Q53" s="215"/>
      <c r="R53" s="215"/>
      <c r="S53" s="62"/>
      <c r="T53" s="62"/>
      <c r="AM53" s="50"/>
      <c r="AN53" s="50"/>
      <c r="AO53" s="50"/>
      <c r="AP53" s="50"/>
      <c r="AQ53" s="50"/>
      <c r="AR53" s="116"/>
      <c r="AS53" s="215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7</v>
      </c>
      <c r="BB53" s="74">
        <v>0</v>
      </c>
      <c r="BC53" s="74">
        <v>1</v>
      </c>
      <c r="BD53" s="50">
        <f t="shared" si="59"/>
        <v>1</v>
      </c>
      <c r="BE53" s="194">
        <v>0</v>
      </c>
      <c r="BF53" s="191">
        <f t="shared" si="62"/>
        <v>26</v>
      </c>
      <c r="BG53" s="74">
        <f t="shared" si="62"/>
        <v>0</v>
      </c>
      <c r="BH53" s="74">
        <f t="shared" si="62"/>
        <v>6</v>
      </c>
      <c r="BI53" s="74">
        <f t="shared" si="62"/>
        <v>6</v>
      </c>
      <c r="BJ53" s="194">
        <f t="shared" si="62"/>
        <v>0</v>
      </c>
      <c r="BK53" s="50">
        <v>19</v>
      </c>
      <c r="BL53" s="74">
        <v>0</v>
      </c>
      <c r="BM53" s="74">
        <v>5</v>
      </c>
      <c r="BN53" s="50">
        <f t="shared" si="60"/>
        <v>5</v>
      </c>
      <c r="BO53" s="194">
        <v>0</v>
      </c>
      <c r="BP53" s="116"/>
      <c r="BQ53" s="215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116"/>
    </row>
    <row r="54" spans="1:92" ht="15.95" customHeight="1" x14ac:dyDescent="0.25">
      <c r="A54" s="215"/>
      <c r="H54" s="38">
        <v>2</v>
      </c>
      <c r="I54" s="36" t="s">
        <v>34</v>
      </c>
      <c r="L54" s="36" t="s">
        <v>409</v>
      </c>
      <c r="Q54" s="215"/>
      <c r="R54" s="215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116"/>
      <c r="AS54" s="215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8</v>
      </c>
      <c r="BB54" s="74">
        <v>0</v>
      </c>
      <c r="BC54" s="74">
        <v>1</v>
      </c>
      <c r="BD54" s="50">
        <f t="shared" si="59"/>
        <v>1</v>
      </c>
      <c r="BE54" s="194">
        <v>2</v>
      </c>
      <c r="BF54" s="191">
        <f t="shared" si="62"/>
        <v>30</v>
      </c>
      <c r="BG54" s="74">
        <f t="shared" si="62"/>
        <v>2</v>
      </c>
      <c r="BH54" s="74">
        <f t="shared" si="62"/>
        <v>9</v>
      </c>
      <c r="BI54" s="74">
        <f t="shared" si="62"/>
        <v>11</v>
      </c>
      <c r="BJ54" s="194">
        <f t="shared" si="62"/>
        <v>2</v>
      </c>
      <c r="BK54" s="50">
        <v>22</v>
      </c>
      <c r="BL54" s="74">
        <v>2</v>
      </c>
      <c r="BM54" s="74">
        <v>8</v>
      </c>
      <c r="BN54" s="50">
        <f t="shared" si="60"/>
        <v>10</v>
      </c>
      <c r="BO54" s="194">
        <v>0</v>
      </c>
      <c r="BP54" s="116"/>
      <c r="BQ54" s="215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116"/>
    </row>
    <row r="55" spans="1:92" ht="15.95" customHeight="1" x14ac:dyDescent="0.25">
      <c r="A55" s="215"/>
      <c r="B55" s="223"/>
      <c r="C55" s="224"/>
      <c r="D55" s="224"/>
      <c r="E55" s="224"/>
      <c r="F55" s="224"/>
      <c r="G55" s="225"/>
      <c r="H55" s="226"/>
      <c r="I55" s="224"/>
      <c r="J55" s="224"/>
      <c r="K55" s="226"/>
      <c r="L55" s="226"/>
      <c r="M55" s="226"/>
      <c r="N55" s="226"/>
      <c r="O55" s="226"/>
      <c r="P55" s="226"/>
      <c r="Q55" s="215"/>
      <c r="R55" s="215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116"/>
      <c r="AS55" s="215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8</v>
      </c>
      <c r="BB55" s="74">
        <v>0</v>
      </c>
      <c r="BC55" s="74">
        <v>1</v>
      </c>
      <c r="BD55" s="50">
        <f t="shared" si="59"/>
        <v>1</v>
      </c>
      <c r="BE55" s="194">
        <v>4</v>
      </c>
      <c r="BF55" s="191">
        <f t="shared" si="62"/>
        <v>30</v>
      </c>
      <c r="BG55" s="74">
        <f t="shared" si="62"/>
        <v>0</v>
      </c>
      <c r="BH55" s="74">
        <f t="shared" si="62"/>
        <v>5</v>
      </c>
      <c r="BI55" s="74">
        <f t="shared" si="62"/>
        <v>5</v>
      </c>
      <c r="BJ55" s="194">
        <f t="shared" si="62"/>
        <v>8</v>
      </c>
      <c r="BK55" s="50">
        <v>22</v>
      </c>
      <c r="BL55" s="74">
        <v>0</v>
      </c>
      <c r="BM55" s="74">
        <v>4</v>
      </c>
      <c r="BN55" s="50">
        <f t="shared" si="60"/>
        <v>4</v>
      </c>
      <c r="BO55" s="194">
        <v>4</v>
      </c>
      <c r="BP55" s="116"/>
      <c r="BQ55" s="215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116"/>
    </row>
    <row r="56" spans="1:92" ht="15.95" customHeight="1" x14ac:dyDescent="0.25">
      <c r="A56" s="215"/>
      <c r="B56" s="18" t="s">
        <v>124</v>
      </c>
      <c r="C56" s="23"/>
      <c r="D56" s="23"/>
      <c r="E56" s="42" t="s">
        <v>151</v>
      </c>
      <c r="F56" s="42"/>
      <c r="G56" s="44">
        <f>SUM(G14:G55)</f>
        <v>30</v>
      </c>
      <c r="H56" s="44"/>
      <c r="I56" s="33"/>
      <c r="J56" s="42" t="s">
        <v>90</v>
      </c>
      <c r="K56" s="33"/>
      <c r="L56" s="44">
        <f>COUNTA(C14:C55)-8</f>
        <v>3</v>
      </c>
      <c r="N56" s="42" t="s">
        <v>109</v>
      </c>
      <c r="O56" s="44">
        <f>2*L56</f>
        <v>6</v>
      </c>
      <c r="P56" s="23"/>
      <c r="Q56" s="215"/>
      <c r="R56" s="215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116"/>
      <c r="AS56" s="215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8</v>
      </c>
      <c r="BB56" s="74">
        <v>1</v>
      </c>
      <c r="BC56" s="74">
        <v>0</v>
      </c>
      <c r="BD56" s="50">
        <f t="shared" si="59"/>
        <v>1</v>
      </c>
      <c r="BE56" s="194">
        <v>0</v>
      </c>
      <c r="BF56" s="191">
        <f t="shared" si="62"/>
        <v>29</v>
      </c>
      <c r="BG56" s="74">
        <f t="shared" si="62"/>
        <v>4</v>
      </c>
      <c r="BH56" s="74">
        <f t="shared" si="62"/>
        <v>7</v>
      </c>
      <c r="BI56" s="74">
        <f t="shared" si="62"/>
        <v>11</v>
      </c>
      <c r="BJ56" s="194">
        <f t="shared" si="62"/>
        <v>0</v>
      </c>
      <c r="BK56" s="50">
        <v>21</v>
      </c>
      <c r="BL56" s="74">
        <v>3</v>
      </c>
      <c r="BM56" s="74">
        <v>7</v>
      </c>
      <c r="BN56" s="50">
        <f t="shared" si="60"/>
        <v>10</v>
      </c>
      <c r="BO56" s="194">
        <v>0</v>
      </c>
      <c r="BP56" s="116"/>
      <c r="BQ56" s="215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116"/>
    </row>
    <row r="57" spans="1:92" ht="15.95" customHeight="1" thickBot="1" x14ac:dyDescent="0.3">
      <c r="A57" s="215"/>
      <c r="B57" s="16"/>
      <c r="E57" s="42" t="s">
        <v>150</v>
      </c>
      <c r="F57" s="42"/>
      <c r="G57" s="44">
        <f>COUNTA(L15:L55)+COUNTIF(L15:L55,"*&amp;*")</f>
        <v>39</v>
      </c>
      <c r="Q57" s="215"/>
      <c r="R57" s="215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116"/>
      <c r="AS57" s="215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88</v>
      </c>
      <c r="BB57" s="48">
        <f t="shared" ref="BB57" si="70">SUM(BB45:BB56)</f>
        <v>16</v>
      </c>
      <c r="BC57" s="48">
        <f>SUM(BC45:BC56)</f>
        <v>27</v>
      </c>
      <c r="BD57" s="48">
        <f>+BC57+BB57</f>
        <v>43</v>
      </c>
      <c r="BE57" s="196">
        <f>SUM(BE45:BE56)</f>
        <v>8</v>
      </c>
      <c r="BF57" s="195">
        <f>SUM(BF45:BF56)</f>
        <v>330</v>
      </c>
      <c r="BG57" s="48">
        <f t="shared" ref="BG57" si="71">SUM(BG45:BG56)</f>
        <v>82</v>
      </c>
      <c r="BH57" s="48">
        <f>SUM(BH45:BH56)</f>
        <v>132</v>
      </c>
      <c r="BI57" s="48">
        <f>+BH57+BG57</f>
        <v>214</v>
      </c>
      <c r="BJ57" s="196">
        <f>SUM(BJ45:BJ56)</f>
        <v>36</v>
      </c>
      <c r="BK57" s="48">
        <f>SUM(BK45:BK56)</f>
        <v>242</v>
      </c>
      <c r="BL57" s="48">
        <f t="shared" ref="BL57" si="72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116"/>
      <c r="BQ57" s="215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116"/>
    </row>
    <row r="58" spans="1:92" ht="15.95" customHeight="1" x14ac:dyDescent="0.25">
      <c r="A58" s="215"/>
      <c r="Q58" s="215"/>
      <c r="R58" s="215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116"/>
      <c r="AS58" s="215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116"/>
      <c r="BQ58" s="215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116"/>
    </row>
    <row r="59" spans="1:92" ht="15.95" customHeight="1" x14ac:dyDescent="0.25">
      <c r="A59" s="215"/>
      <c r="Q59" s="215"/>
      <c r="R59" s="215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116"/>
      <c r="AS59" s="215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116"/>
      <c r="BQ59" s="215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116"/>
    </row>
    <row r="60" spans="1:92" ht="15.95" customHeight="1" x14ac:dyDescent="0.25">
      <c r="A60" s="215"/>
      <c r="B60" s="18" t="s">
        <v>92</v>
      </c>
      <c r="H60" s="18" t="s">
        <v>100</v>
      </c>
      <c r="M60" s="18" t="s">
        <v>101</v>
      </c>
      <c r="O60" s="16"/>
      <c r="Q60" s="215"/>
      <c r="R60" s="215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116"/>
      <c r="AS60" s="215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116"/>
      <c r="BQ60" s="215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116"/>
    </row>
    <row r="61" spans="1:92" ht="15.95" customHeight="1" x14ac:dyDescent="0.25">
      <c r="A61" s="215"/>
      <c r="B61" s="36" t="s">
        <v>452</v>
      </c>
      <c r="C61" s="36"/>
      <c r="D61" s="36"/>
      <c r="E61" s="36"/>
      <c r="F61" s="36"/>
      <c r="G61" s="36"/>
      <c r="H61" s="36" t="s">
        <v>843</v>
      </c>
      <c r="I61" s="36"/>
      <c r="J61" s="36"/>
      <c r="K61" s="36"/>
      <c r="L61" s="36"/>
      <c r="M61" s="36" t="s">
        <v>840</v>
      </c>
      <c r="N61" s="36"/>
      <c r="O61" s="36"/>
      <c r="P61" s="36"/>
      <c r="Q61" s="116"/>
      <c r="R61" s="215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116"/>
      <c r="AS61" s="215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116"/>
      <c r="BQ61" s="215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116"/>
    </row>
    <row r="62" spans="1:92" ht="15.95" customHeight="1" x14ac:dyDescent="0.25">
      <c r="A62" s="215"/>
      <c r="H62" s="36"/>
      <c r="M62" s="36" t="s">
        <v>841</v>
      </c>
      <c r="Q62" s="215"/>
      <c r="R62" s="215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116"/>
      <c r="AS62" s="215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116"/>
      <c r="BQ62" s="215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116"/>
    </row>
    <row r="63" spans="1:92" ht="15.95" customHeight="1" x14ac:dyDescent="0.25">
      <c r="A63" s="11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 t="s">
        <v>842</v>
      </c>
      <c r="N63" s="36"/>
      <c r="O63" s="36"/>
      <c r="P63" s="36"/>
      <c r="Q63" s="116"/>
      <c r="R63" s="215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116"/>
      <c r="AS63" s="215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116"/>
      <c r="BQ63" s="215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116"/>
    </row>
    <row r="64" spans="1:92" ht="15.95" customHeight="1" x14ac:dyDescent="0.25">
      <c r="A64" s="215"/>
      <c r="Q64" s="215"/>
      <c r="R64" s="215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116"/>
      <c r="AS64" s="215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116"/>
      <c r="BQ64" s="215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116"/>
    </row>
    <row r="65" spans="1:92" ht="15.95" customHeight="1" x14ac:dyDescent="0.25">
      <c r="A65" s="116"/>
      <c r="Q65" s="116"/>
      <c r="R65" s="215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116"/>
      <c r="AS65" s="215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116"/>
      <c r="BQ65" s="215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116"/>
    </row>
    <row r="66" spans="1:92" ht="15.95" customHeight="1" x14ac:dyDescent="0.25">
      <c r="A66" s="215"/>
      <c r="Q66" s="116"/>
      <c r="R66" s="215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116"/>
      <c r="AS66" s="215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116"/>
      <c r="BQ66" s="215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116"/>
    </row>
    <row r="67" spans="1:92" ht="15.95" customHeight="1" x14ac:dyDescent="0.25">
      <c r="A67" s="21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116"/>
      <c r="R67" s="116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116"/>
      <c r="AS67" s="116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116"/>
      <c r="BQ67" s="116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116"/>
    </row>
    <row r="68" spans="1:92" ht="15.95" customHeight="1" x14ac:dyDescent="0.25">
      <c r="A68" s="215"/>
      <c r="G68" s="16"/>
      <c r="H68" s="16"/>
      <c r="I68" s="16"/>
      <c r="J68" s="16"/>
      <c r="K68" s="16"/>
      <c r="L68" s="16"/>
      <c r="M68" s="16"/>
      <c r="Q68" s="116"/>
      <c r="R68" s="116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116"/>
      <c r="AS68" s="116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116"/>
      <c r="BQ68" s="116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116"/>
    </row>
    <row r="69" spans="1:92" ht="15.95" customHeight="1" x14ac:dyDescent="0.25">
      <c r="A69" s="215"/>
      <c r="Q69" s="116"/>
      <c r="R69" s="116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116"/>
      <c r="AS69" s="116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116"/>
      <c r="BQ69" s="116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116"/>
    </row>
    <row r="70" spans="1:92" ht="15.95" customHeight="1" x14ac:dyDescent="0.25">
      <c r="A70" s="215"/>
      <c r="Q70" s="116"/>
      <c r="R70" s="116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116"/>
      <c r="AS70" s="116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116"/>
      <c r="BQ70" s="116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116"/>
    </row>
    <row r="71" spans="1:92" ht="15.95" customHeight="1" x14ac:dyDescent="0.25">
      <c r="A71" s="215"/>
      <c r="Q71" s="116"/>
      <c r="R71" s="213"/>
      <c r="AF71" s="16"/>
      <c r="AG71" s="16"/>
      <c r="AH71" s="16"/>
      <c r="AI71" s="16"/>
      <c r="AJ71" s="16"/>
      <c r="AK71" s="16"/>
      <c r="AL71" s="16"/>
      <c r="AR71" s="227"/>
      <c r="AS71" s="213"/>
      <c r="BG71" s="16"/>
      <c r="BH71" s="16"/>
      <c r="BI71" s="16"/>
      <c r="BJ71" s="16"/>
      <c r="BK71" s="16"/>
      <c r="BL71" s="16"/>
      <c r="BM71" s="16"/>
      <c r="BP71" s="227"/>
      <c r="BQ71" s="213"/>
      <c r="CE71" s="16"/>
      <c r="CF71" s="16"/>
      <c r="CG71" s="16"/>
      <c r="CH71" s="16"/>
      <c r="CI71" s="16"/>
      <c r="CJ71" s="16"/>
      <c r="CK71" s="16"/>
      <c r="CN71" s="227"/>
    </row>
    <row r="72" spans="1:92" ht="15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27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27"/>
      <c r="AS72" s="213"/>
      <c r="AT72" s="213"/>
      <c r="AU72" s="213"/>
      <c r="AV72" s="213"/>
      <c r="AW72" s="213"/>
      <c r="AX72" s="213"/>
      <c r="AY72" s="213"/>
      <c r="AZ72" s="213"/>
      <c r="BA72" s="213"/>
      <c r="BB72" s="227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27"/>
      <c r="BQ72" s="213"/>
      <c r="BR72" s="213"/>
      <c r="BS72" s="213"/>
      <c r="BT72" s="213"/>
      <c r="BU72" s="213"/>
      <c r="BV72" s="213"/>
      <c r="BW72" s="213"/>
      <c r="BX72" s="213"/>
      <c r="BY72" s="213"/>
      <c r="BZ72" s="227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27"/>
    </row>
    <row r="73" spans="1:92" ht="24" customHeight="1" x14ac:dyDescent="0.3">
      <c r="A73" s="213"/>
      <c r="B73" s="261" t="s">
        <v>702</v>
      </c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13"/>
      <c r="R73" s="213"/>
      <c r="S73" s="261" t="s">
        <v>702</v>
      </c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27"/>
      <c r="AS73" s="213"/>
      <c r="AT73" s="261" t="s">
        <v>702</v>
      </c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27"/>
      <c r="BQ73" s="213"/>
      <c r="BR73" s="261" t="s">
        <v>702</v>
      </c>
      <c r="BS73" s="261"/>
      <c r="BT73" s="261"/>
      <c r="BU73" s="261"/>
      <c r="BV73" s="261"/>
      <c r="BW73" s="261"/>
      <c r="BX73" s="261"/>
      <c r="BY73" s="261"/>
      <c r="BZ73" s="261"/>
      <c r="CA73" s="261"/>
      <c r="CB73" s="261"/>
      <c r="CC73" s="261"/>
      <c r="CD73" s="261"/>
      <c r="CE73" s="261"/>
      <c r="CF73" s="261"/>
      <c r="CG73" s="261"/>
      <c r="CH73" s="261"/>
      <c r="CI73" s="261"/>
      <c r="CJ73" s="261"/>
      <c r="CK73" s="261"/>
      <c r="CL73" s="261"/>
      <c r="CM73" s="261"/>
      <c r="CN73" s="227"/>
    </row>
    <row r="74" spans="1:92" ht="20.25" x14ac:dyDescent="0.3">
      <c r="A74" s="213"/>
      <c r="B74" s="52" t="s">
        <v>115</v>
      </c>
      <c r="C74" s="52">
        <f>+C2</f>
        <v>30</v>
      </c>
      <c r="D74" s="273" t="s">
        <v>844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213"/>
      <c r="R74" s="213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13"/>
      <c r="AS74" s="213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13"/>
      <c r="BQ74" s="213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13"/>
    </row>
    <row r="75" spans="1:92" ht="18.600000000000001" customHeight="1" x14ac:dyDescent="0.3">
      <c r="A75" s="116"/>
      <c r="N75" s="51"/>
      <c r="O75" s="51"/>
      <c r="P75" s="51"/>
      <c r="Q75" s="116"/>
      <c r="R75" s="116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116"/>
      <c r="AS75" s="116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116"/>
      <c r="BQ75" s="116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116"/>
    </row>
    <row r="76" spans="1:92" ht="15.75" x14ac:dyDescent="0.25">
      <c r="A76" s="116"/>
      <c r="B76" s="16"/>
      <c r="C76" s="16"/>
      <c r="N76" s="16"/>
      <c r="O76" s="16"/>
      <c r="P76" s="16"/>
      <c r="Q76" s="213"/>
      <c r="R76" s="213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213"/>
      <c r="AS76" s="213"/>
      <c r="BP76" s="213"/>
      <c r="BQ76" s="213"/>
      <c r="CN76" s="213"/>
    </row>
    <row r="77" spans="1:92" ht="15.75" customHeight="1" x14ac:dyDescent="0.25">
      <c r="A77" s="116"/>
      <c r="B77" s="16"/>
      <c r="C77" s="16"/>
      <c r="N77" s="16"/>
      <c r="O77" s="16"/>
      <c r="P77" s="16"/>
      <c r="Q77" s="213"/>
      <c r="R77" s="213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213"/>
      <c r="AS77" s="213"/>
      <c r="AT77" s="61"/>
      <c r="AU77" s="61"/>
      <c r="AV77" s="75"/>
      <c r="AW77" s="77"/>
      <c r="AX77" s="78"/>
      <c r="AY77" s="77"/>
      <c r="AZ77" s="77"/>
      <c r="BA77" s="267" t="s">
        <v>665</v>
      </c>
      <c r="BB77" s="268"/>
      <c r="BC77" s="268"/>
      <c r="BD77" s="268"/>
      <c r="BE77" s="269"/>
      <c r="BF77" s="270" t="s">
        <v>671</v>
      </c>
      <c r="BG77" s="271"/>
      <c r="BH77" s="271"/>
      <c r="BI77" s="271"/>
      <c r="BJ77" s="272"/>
      <c r="BK77" s="267" t="s">
        <v>672</v>
      </c>
      <c r="BL77" s="268"/>
      <c r="BM77" s="268"/>
      <c r="BN77" s="268"/>
      <c r="BO77" s="269"/>
      <c r="BP77" s="213"/>
      <c r="BQ77" s="213"/>
      <c r="BR77" s="61"/>
      <c r="BS77" s="61"/>
      <c r="BT77" s="75"/>
      <c r="BU77" s="77"/>
      <c r="BV77" s="78"/>
      <c r="BW77" s="77"/>
      <c r="BX77" s="77"/>
      <c r="BY77" s="267" t="s">
        <v>665</v>
      </c>
      <c r="BZ77" s="268"/>
      <c r="CA77" s="268"/>
      <c r="CB77" s="268"/>
      <c r="CC77" s="269"/>
      <c r="CD77" s="270" t="s">
        <v>671</v>
      </c>
      <c r="CE77" s="271"/>
      <c r="CF77" s="271"/>
      <c r="CG77" s="271"/>
      <c r="CH77" s="272"/>
      <c r="CI77" s="267" t="s">
        <v>672</v>
      </c>
      <c r="CJ77" s="268"/>
      <c r="CK77" s="268"/>
      <c r="CL77" s="268"/>
      <c r="CM77" s="269"/>
      <c r="CN77" s="213"/>
    </row>
    <row r="78" spans="1:92" ht="15.75" customHeight="1" thickBot="1" x14ac:dyDescent="0.3">
      <c r="A78" s="116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116"/>
      <c r="R78" s="116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116"/>
      <c r="AS78" s="116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229" t="s">
        <v>4</v>
      </c>
      <c r="BB78" s="230" t="s">
        <v>29</v>
      </c>
      <c r="BC78" s="230" t="s">
        <v>30</v>
      </c>
      <c r="BD78" s="230" t="s">
        <v>31</v>
      </c>
      <c r="BE78" s="231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230" t="s">
        <v>4</v>
      </c>
      <c r="BL78" s="230" t="s">
        <v>29</v>
      </c>
      <c r="BM78" s="230" t="s">
        <v>30</v>
      </c>
      <c r="BN78" s="230" t="s">
        <v>31</v>
      </c>
      <c r="BO78" s="231" t="s">
        <v>3</v>
      </c>
      <c r="BP78" s="116"/>
      <c r="BQ78" s="116"/>
      <c r="BR78" s="88"/>
      <c r="BS78" s="59"/>
      <c r="BT78" s="59"/>
      <c r="BU78" s="59"/>
      <c r="BV78" s="59"/>
      <c r="BW78" s="59"/>
      <c r="BX78" s="22"/>
      <c r="BY78" s="229" t="s">
        <v>4</v>
      </c>
      <c r="BZ78" s="230" t="s">
        <v>29</v>
      </c>
      <c r="CA78" s="230" t="s">
        <v>30</v>
      </c>
      <c r="CB78" s="230" t="s">
        <v>31</v>
      </c>
      <c r="CC78" s="231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230" t="s">
        <v>4</v>
      </c>
      <c r="CJ78" s="230" t="s">
        <v>29</v>
      </c>
      <c r="CK78" s="230" t="s">
        <v>30</v>
      </c>
      <c r="CL78" s="230" t="s">
        <v>31</v>
      </c>
      <c r="CM78" s="231" t="s">
        <v>3</v>
      </c>
      <c r="CN78" s="116"/>
    </row>
    <row r="79" spans="1:92" ht="15.75" customHeight="1" thickBot="1" x14ac:dyDescent="0.3">
      <c r="A79" s="116"/>
      <c r="B79" s="16"/>
      <c r="C79" s="16"/>
      <c r="D79" s="42" t="s">
        <v>82</v>
      </c>
      <c r="E79" s="42"/>
      <c r="F79" s="42"/>
      <c r="G79" s="29" t="s">
        <v>23</v>
      </c>
      <c r="H79" s="43"/>
      <c r="I79" s="74">
        <v>29</v>
      </c>
      <c r="J79" s="74">
        <v>54</v>
      </c>
      <c r="K79" s="74">
        <v>19</v>
      </c>
      <c r="L79" s="83">
        <v>73</v>
      </c>
      <c r="M79" s="74">
        <v>6</v>
      </c>
      <c r="O79" s="16"/>
      <c r="P79" s="16"/>
      <c r="Q79" s="116"/>
      <c r="R79" s="116"/>
      <c r="S79" s="75"/>
      <c r="T79" s="65"/>
      <c r="U79" s="255" t="s">
        <v>161</v>
      </c>
      <c r="V79" s="22" t="s">
        <v>194</v>
      </c>
      <c r="W79" s="22"/>
      <c r="X79" s="22"/>
      <c r="Y79" s="22"/>
      <c r="Z79" s="22"/>
      <c r="AA79" s="22"/>
      <c r="AB79" s="22"/>
      <c r="AC79" s="255" t="s">
        <v>4</v>
      </c>
      <c r="AD79" s="255" t="s">
        <v>8</v>
      </c>
      <c r="AE79" s="255" t="s">
        <v>9</v>
      </c>
      <c r="AF79" s="255" t="s">
        <v>10</v>
      </c>
      <c r="AG79" s="263" t="s">
        <v>107</v>
      </c>
      <c r="AH79" s="263"/>
      <c r="AI79" s="255" t="s">
        <v>5</v>
      </c>
      <c r="AJ79" s="255" t="s">
        <v>7</v>
      </c>
      <c r="AK79" s="255" t="s">
        <v>6</v>
      </c>
      <c r="AL79" s="255" t="s">
        <v>108</v>
      </c>
      <c r="AM79" s="50"/>
      <c r="AN79" s="50"/>
      <c r="AO79" s="50"/>
      <c r="AP79" s="50"/>
      <c r="AQ79" s="50"/>
      <c r="AR79" s="116"/>
      <c r="AS79" s="116"/>
      <c r="AT79" s="25" t="s">
        <v>139</v>
      </c>
      <c r="AU79" s="25"/>
      <c r="AV79" s="25"/>
      <c r="AW79" s="25"/>
      <c r="AX79" s="25"/>
      <c r="AY79" s="27" t="s">
        <v>143</v>
      </c>
      <c r="BA79" s="189">
        <v>8</v>
      </c>
      <c r="BB79" s="28">
        <v>3</v>
      </c>
      <c r="BC79" s="28">
        <v>3</v>
      </c>
      <c r="BD79" s="28">
        <f>+BC79+BB79</f>
        <v>6</v>
      </c>
      <c r="BE79" s="193">
        <v>0</v>
      </c>
      <c r="BF79" s="189">
        <f>+BK79+BA79</f>
        <v>39</v>
      </c>
      <c r="BG79" s="28">
        <f>+BL79+BB79</f>
        <v>9</v>
      </c>
      <c r="BH79" s="28">
        <f>+BM79+BC79</f>
        <v>10</v>
      </c>
      <c r="BI79" s="28">
        <f>+BN79+BD79</f>
        <v>19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73">+BL79+BM79</f>
        <v>13</v>
      </c>
      <c r="BO79" s="194">
        <v>2</v>
      </c>
      <c r="BP79" s="116"/>
      <c r="BQ79" s="116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3</v>
      </c>
      <c r="BZ79" s="74">
        <v>0</v>
      </c>
      <c r="CA79" s="74">
        <v>1</v>
      </c>
      <c r="CB79" s="50">
        <f t="shared" ref="CB79" si="74">+CA79+BZ79</f>
        <v>1</v>
      </c>
      <c r="CC79" s="194">
        <v>0</v>
      </c>
      <c r="CD79" s="191">
        <f t="shared" ref="CD79:CH94" si="75">+CI79+BY79</f>
        <v>6</v>
      </c>
      <c r="CE79" s="74">
        <f t="shared" si="75"/>
        <v>0</v>
      </c>
      <c r="CF79" s="74">
        <f t="shared" si="75"/>
        <v>1</v>
      </c>
      <c r="CG79" s="74">
        <f t="shared" si="75"/>
        <v>1</v>
      </c>
      <c r="CH79" s="194">
        <f t="shared" si="75"/>
        <v>0</v>
      </c>
      <c r="CI79" s="191">
        <v>3</v>
      </c>
      <c r="CJ79" s="74">
        <v>0</v>
      </c>
      <c r="CK79" s="74">
        <v>0</v>
      </c>
      <c r="CL79" s="50">
        <f t="shared" ref="CL79:CL84" si="76">+CJ79+CK79</f>
        <v>0</v>
      </c>
      <c r="CM79" s="194">
        <v>0</v>
      </c>
      <c r="CN79" s="116"/>
    </row>
    <row r="80" spans="1:92" ht="15.75" customHeight="1" x14ac:dyDescent="0.25">
      <c r="A80" s="116"/>
      <c r="B80" s="16"/>
      <c r="C80" s="16"/>
      <c r="D80" s="97" t="s">
        <v>65</v>
      </c>
      <c r="E80" s="97"/>
      <c r="F80" s="97"/>
      <c r="G80" s="97" t="s">
        <v>17</v>
      </c>
      <c r="H80" s="74"/>
      <c r="I80" s="74">
        <v>28</v>
      </c>
      <c r="J80" s="74">
        <v>33</v>
      </c>
      <c r="K80" s="74">
        <v>29</v>
      </c>
      <c r="L80" s="83">
        <v>62</v>
      </c>
      <c r="M80" s="74">
        <v>4</v>
      </c>
      <c r="O80" s="16"/>
      <c r="P80" s="16"/>
      <c r="Q80" s="116"/>
      <c r="R80" s="116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SUMIF($V$97:$V$101,$V80,AC$97:AC$101)+SUMIF($V$114:$V$124,$V80,AC$114:AC$124)</f>
        <v>1</v>
      </c>
      <c r="AD80" s="50">
        <f>SUMIF($V$97:$V$101,$V80,AD$97:AD$101)+SUMIF($V$114:$V$124,$V80,AD$114:AD$124)</f>
        <v>0</v>
      </c>
      <c r="AE80" s="50">
        <f>SUMIF($V$97:$V$101,$V80,AE$97:AE$101)+SUMIF($V$114:$V$124,$V80,AE$114:AE$124)</f>
        <v>0</v>
      </c>
      <c r="AF80" s="50">
        <f>SUMIF($V$97:$V$101,$V80,AF$97:AF$101)+SUMIF($V$114:$V$124,$V80,AF$114:AF$124)</f>
        <v>1</v>
      </c>
      <c r="AG80" s="264">
        <f t="shared" ref="AG80:AG90" si="77">(2*AD80+AF80)/(2*AC80)</f>
        <v>0.5</v>
      </c>
      <c r="AH80" s="264"/>
      <c r="AI80" s="50">
        <f>SUMIF($V$97:$V$101,$V80,AI$97:AI$101)+SUMIF($V$114:$V$124,$V80,AI$114:AI$124)</f>
        <v>1</v>
      </c>
      <c r="AJ80" s="50">
        <f>SUMIF($V$97:$V$101,$V80,AJ$97:AJ$101)+SUMIF($V$114:$V$124,$V80,AJ$114:AJ$124)</f>
        <v>0</v>
      </c>
      <c r="AK80" s="50">
        <f>SUMIF($V$97:$V$101,$V80,AK$97:AK$101)+SUMIF($V$114:$V$124,$V80,AK$114:AK$124)</f>
        <v>0</v>
      </c>
      <c r="AL80" s="81">
        <f t="shared" ref="AL80:AL91" si="78">+AI80/AC80</f>
        <v>1</v>
      </c>
      <c r="AM80" s="50"/>
      <c r="AN80" s="50"/>
      <c r="AO80" s="50"/>
      <c r="AP80" s="50"/>
      <c r="AQ80" s="50"/>
      <c r="AR80" s="116"/>
      <c r="AS80" s="116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8</v>
      </c>
      <c r="BB80" s="74">
        <v>0</v>
      </c>
      <c r="BC80" s="74">
        <v>0</v>
      </c>
      <c r="BD80" s="50">
        <f t="shared" ref="BD80:BD90" si="79">+BC80+BB80</f>
        <v>0</v>
      </c>
      <c r="BE80" s="194">
        <v>0</v>
      </c>
      <c r="BF80" s="191">
        <f t="shared" ref="BF80:BJ90" si="80">+BK80+BA80</f>
        <v>27</v>
      </c>
      <c r="BG80" s="74">
        <f t="shared" si="80"/>
        <v>0</v>
      </c>
      <c r="BH80" s="74">
        <f t="shared" si="80"/>
        <v>1</v>
      </c>
      <c r="BI80" s="74">
        <f t="shared" si="80"/>
        <v>1</v>
      </c>
      <c r="BJ80" s="194">
        <f t="shared" si="80"/>
        <v>0</v>
      </c>
      <c r="BK80" s="191">
        <v>19</v>
      </c>
      <c r="BL80" s="74">
        <v>0</v>
      </c>
      <c r="BM80" s="74">
        <v>1</v>
      </c>
      <c r="BN80" s="50">
        <f t="shared" si="73"/>
        <v>1</v>
      </c>
      <c r="BO80" s="194">
        <v>0</v>
      </c>
      <c r="BP80" s="116"/>
      <c r="BQ80" s="116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75"/>
        <v>1</v>
      </c>
      <c r="CE80" s="74">
        <f t="shared" si="75"/>
        <v>0</v>
      </c>
      <c r="CF80" s="74">
        <f t="shared" si="75"/>
        <v>0</v>
      </c>
      <c r="CG80" s="74">
        <f t="shared" si="75"/>
        <v>0</v>
      </c>
      <c r="CH80" s="194">
        <f t="shared" si="75"/>
        <v>0</v>
      </c>
      <c r="CI80" s="191">
        <v>1</v>
      </c>
      <c r="CJ80" s="74">
        <v>0</v>
      </c>
      <c r="CK80" s="74">
        <v>0</v>
      </c>
      <c r="CL80" s="50">
        <f t="shared" si="76"/>
        <v>0</v>
      </c>
      <c r="CM80" s="194">
        <v>0</v>
      </c>
      <c r="CN80" s="116"/>
    </row>
    <row r="81" spans="1:92" ht="15.75" customHeight="1" x14ac:dyDescent="0.25">
      <c r="A81" s="116"/>
      <c r="B81" s="16"/>
      <c r="C81" s="16"/>
      <c r="D81" s="65" t="s">
        <v>126</v>
      </c>
      <c r="E81" s="65"/>
      <c r="F81" s="65"/>
      <c r="G81" s="97" t="s">
        <v>19</v>
      </c>
      <c r="H81" s="50"/>
      <c r="I81" s="74">
        <v>27</v>
      </c>
      <c r="J81" s="74">
        <v>37</v>
      </c>
      <c r="K81" s="74">
        <v>22</v>
      </c>
      <c r="L81" s="83">
        <v>59</v>
      </c>
      <c r="M81" s="74">
        <v>6</v>
      </c>
      <c r="O81" s="16"/>
      <c r="P81" s="16"/>
      <c r="Q81" s="116"/>
      <c r="R81" s="116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>SUMIF($V$97:$V$101,$V81,AC$97:AC$101)+SUMIF($V$114:$V$124,$V81,AC$114:AC$124)</f>
        <v>2</v>
      </c>
      <c r="AD81" s="50">
        <f>SUMIF($V$97:$V$101,$V81,AD$97:AD$101)+SUMIF($V$114:$V$124,$V81,AD$114:AD$124)</f>
        <v>2</v>
      </c>
      <c r="AE81" s="50">
        <f>SUMIF($V$97:$V$101,$V81,AE$97:AE$101)+SUMIF($V$114:$V$124,$V81,AE$114:AE$124)</f>
        <v>0</v>
      </c>
      <c r="AF81" s="50">
        <f>SUMIF($V$97:$V$101,$V81,AF$97:AF$101)+SUMIF($V$114:$V$124,$V81,AF$114:AF$124)</f>
        <v>0</v>
      </c>
      <c r="AG81" s="264">
        <f t="shared" si="77"/>
        <v>1</v>
      </c>
      <c r="AH81" s="264"/>
      <c r="AI81" s="50">
        <f>SUMIF($V$97:$V$101,$V81,AI$97:AI$101)+SUMIF($V$114:$V$124,$V81,AI$114:AI$124)</f>
        <v>0</v>
      </c>
      <c r="AJ81" s="50">
        <f>SUMIF($V$97:$V$101,$V81,AJ$97:AJ$101)+SUMIF($V$114:$V$124,$V81,AJ$114:AJ$124)</f>
        <v>0</v>
      </c>
      <c r="AK81" s="50">
        <f>SUMIF($V$97:$V$101,$V81,AK$97:AK$101)+SUMIF($V$114:$V$124,$V81,AK$114:AK$124)</f>
        <v>2</v>
      </c>
      <c r="AL81" s="81">
        <f t="shared" si="78"/>
        <v>0</v>
      </c>
      <c r="AM81" s="50"/>
      <c r="AN81" s="50"/>
      <c r="AO81" s="50"/>
      <c r="AP81" s="50"/>
      <c r="AQ81" s="50"/>
      <c r="AR81" s="116"/>
      <c r="AS81" s="116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>
        <v>7</v>
      </c>
      <c r="BB81" s="74">
        <v>8</v>
      </c>
      <c r="BC81" s="74">
        <v>7</v>
      </c>
      <c r="BD81" s="50">
        <f t="shared" si="79"/>
        <v>15</v>
      </c>
      <c r="BE81" s="194">
        <v>6</v>
      </c>
      <c r="BF81" s="191">
        <f t="shared" si="80"/>
        <v>26</v>
      </c>
      <c r="BG81" s="74">
        <f t="shared" si="80"/>
        <v>28</v>
      </c>
      <c r="BH81" s="74">
        <f t="shared" si="80"/>
        <v>22</v>
      </c>
      <c r="BI81" s="74">
        <f t="shared" si="80"/>
        <v>50</v>
      </c>
      <c r="BJ81" s="194">
        <f t="shared" si="80"/>
        <v>12</v>
      </c>
      <c r="BK81" s="191">
        <v>19</v>
      </c>
      <c r="BL81" s="74">
        <v>20</v>
      </c>
      <c r="BM81" s="74">
        <v>15</v>
      </c>
      <c r="BN81" s="50">
        <f t="shared" si="73"/>
        <v>35</v>
      </c>
      <c r="BO81" s="194">
        <v>6</v>
      </c>
      <c r="BP81" s="116"/>
      <c r="BQ81" s="116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>
        <v>1</v>
      </c>
      <c r="BZ81" s="74">
        <v>0</v>
      </c>
      <c r="CA81" s="74">
        <v>0</v>
      </c>
      <c r="CB81" s="50">
        <f t="shared" ref="CB81" si="81">+CA81+BZ81</f>
        <v>0</v>
      </c>
      <c r="CC81" s="194">
        <v>2</v>
      </c>
      <c r="CD81" s="191">
        <f t="shared" si="75"/>
        <v>2</v>
      </c>
      <c r="CE81" s="74">
        <f t="shared" si="75"/>
        <v>0</v>
      </c>
      <c r="CF81" s="74">
        <f t="shared" si="75"/>
        <v>0</v>
      </c>
      <c r="CG81" s="74">
        <f t="shared" si="75"/>
        <v>0</v>
      </c>
      <c r="CH81" s="194">
        <f t="shared" si="75"/>
        <v>2</v>
      </c>
      <c r="CI81" s="191">
        <v>1</v>
      </c>
      <c r="CJ81" s="74">
        <v>0</v>
      </c>
      <c r="CK81" s="74">
        <v>0</v>
      </c>
      <c r="CL81" s="50">
        <f t="shared" si="76"/>
        <v>0</v>
      </c>
      <c r="CM81" s="194">
        <v>0</v>
      </c>
      <c r="CN81" s="232"/>
    </row>
    <row r="82" spans="1:92" ht="15.75" customHeight="1" x14ac:dyDescent="0.25">
      <c r="A82" s="116"/>
      <c r="B82" s="16"/>
      <c r="C82" s="16"/>
      <c r="D82" s="42" t="s">
        <v>133</v>
      </c>
      <c r="E82" s="42"/>
      <c r="F82" s="42"/>
      <c r="G82" s="42" t="s">
        <v>25</v>
      </c>
      <c r="H82" s="43"/>
      <c r="I82" s="74">
        <v>26</v>
      </c>
      <c r="J82" s="74">
        <v>43</v>
      </c>
      <c r="K82" s="74">
        <v>8</v>
      </c>
      <c r="L82" s="83">
        <v>51</v>
      </c>
      <c r="M82" s="74">
        <v>2</v>
      </c>
      <c r="O82" s="16"/>
      <c r="P82" s="16"/>
      <c r="Q82" s="116"/>
      <c r="R82" s="116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>SUMIF($V$97:$V$101,$V82,AC$97:AC$101)+SUMIF($V$114:$V$124,$V82,AC$114:AC$124)</f>
        <v>10.3</v>
      </c>
      <c r="AD82" s="50">
        <f>SUMIF($V$97:$V$101,$V82,AD$97:AD$101)+SUMIF($V$114:$V$124,$V82,AD$114:AD$124)</f>
        <v>6</v>
      </c>
      <c r="AE82" s="50">
        <f>SUMIF($V$97:$V$101,$V82,AE$97:AE$101)+SUMIF($V$114:$V$124,$V82,AE$114:AE$124)</f>
        <v>2</v>
      </c>
      <c r="AF82" s="50">
        <f>SUMIF($V$97:$V$101,$V82,AF$97:AF$101)+SUMIF($V$114:$V$124,$V82,AF$114:AF$124)</f>
        <v>3</v>
      </c>
      <c r="AG82" s="264">
        <f t="shared" si="77"/>
        <v>0.72815533980582514</v>
      </c>
      <c r="AH82" s="264"/>
      <c r="AI82" s="50">
        <f>SUMIF($V$97:$V$101,$V82,AI$97:AI$101)+SUMIF($V$114:$V$124,$V82,AI$114:AI$124)</f>
        <v>22</v>
      </c>
      <c r="AJ82" s="50">
        <f>SUMIF($V$97:$V$101,$V82,AJ$97:AJ$101)+SUMIF($V$114:$V$124,$V82,AJ$114:AJ$124)</f>
        <v>0</v>
      </c>
      <c r="AK82" s="50">
        <f>SUMIF($V$97:$V$101,$V82,AK$97:AK$101)+SUMIF($V$114:$V$124,$V82,AK$114:AK$124)</f>
        <v>1</v>
      </c>
      <c r="AL82" s="81">
        <f t="shared" si="78"/>
        <v>2.1359223300970873</v>
      </c>
      <c r="AM82" s="50"/>
      <c r="AN82" s="50"/>
      <c r="AO82" s="50"/>
      <c r="AP82" s="50"/>
      <c r="AQ82" s="50"/>
      <c r="AR82" s="116"/>
      <c r="AS82" s="116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6</v>
      </c>
      <c r="BB82" s="74">
        <v>2</v>
      </c>
      <c r="BC82" s="74">
        <v>7</v>
      </c>
      <c r="BD82" s="50">
        <f t="shared" si="79"/>
        <v>9</v>
      </c>
      <c r="BE82" s="194">
        <v>0</v>
      </c>
      <c r="BF82" s="191">
        <f t="shared" si="80"/>
        <v>25</v>
      </c>
      <c r="BG82" s="74">
        <f t="shared" si="80"/>
        <v>12</v>
      </c>
      <c r="BH82" s="74">
        <f t="shared" si="80"/>
        <v>17</v>
      </c>
      <c r="BI82" s="74">
        <f t="shared" si="80"/>
        <v>29</v>
      </c>
      <c r="BJ82" s="194">
        <f t="shared" si="80"/>
        <v>0</v>
      </c>
      <c r="BK82" s="191">
        <v>19</v>
      </c>
      <c r="BL82" s="74">
        <v>10</v>
      </c>
      <c r="BM82" s="74">
        <v>10</v>
      </c>
      <c r="BN82" s="50">
        <f t="shared" si="73"/>
        <v>20</v>
      </c>
      <c r="BO82" s="194">
        <v>0</v>
      </c>
      <c r="BP82" s="116"/>
      <c r="BQ82" s="116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CD82" s="191">
        <f t="shared" si="75"/>
        <v>1</v>
      </c>
      <c r="CE82" s="74">
        <f t="shared" si="75"/>
        <v>0</v>
      </c>
      <c r="CF82" s="74">
        <f t="shared" si="75"/>
        <v>0</v>
      </c>
      <c r="CG82" s="74">
        <f t="shared" si="75"/>
        <v>0</v>
      </c>
      <c r="CH82" s="194">
        <f t="shared" si="75"/>
        <v>2</v>
      </c>
      <c r="CI82" s="191">
        <v>1</v>
      </c>
      <c r="CJ82" s="74">
        <v>0</v>
      </c>
      <c r="CK82" s="74">
        <v>0</v>
      </c>
      <c r="CL82" s="50">
        <f t="shared" si="76"/>
        <v>0</v>
      </c>
      <c r="CM82" s="194">
        <v>2</v>
      </c>
      <c r="CN82" s="116"/>
    </row>
    <row r="83" spans="1:92" ht="15.75" customHeight="1" x14ac:dyDescent="0.25">
      <c r="A83" s="116"/>
      <c r="C83" s="16"/>
      <c r="D83" s="36" t="s">
        <v>119</v>
      </c>
      <c r="E83" s="36"/>
      <c r="F83" s="36"/>
      <c r="G83" s="42" t="s">
        <v>139</v>
      </c>
      <c r="H83" s="38"/>
      <c r="I83" s="74">
        <v>26</v>
      </c>
      <c r="J83" s="74">
        <v>28</v>
      </c>
      <c r="K83" s="74">
        <v>22</v>
      </c>
      <c r="L83" s="83">
        <v>50</v>
      </c>
      <c r="M83" s="74">
        <v>12</v>
      </c>
      <c r="Q83" s="116"/>
      <c r="R83" s="116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>SUMIF($V$97:$V$101,$V83,AC$97:AC$101)+SUMIF($V$114:$V$124,$V83,AC$114:AC$124)</f>
        <v>5</v>
      </c>
      <c r="AD83" s="50">
        <f>SUMIF($V$97:$V$101,$V83,AD$97:AD$101)+SUMIF($V$114:$V$124,$V83,AD$114:AD$124)</f>
        <v>4</v>
      </c>
      <c r="AE83" s="50">
        <f>SUMIF($V$97:$V$101,$V83,AE$97:AE$101)+SUMIF($V$114:$V$124,$V83,AE$114:AE$124)</f>
        <v>0</v>
      </c>
      <c r="AF83" s="50">
        <f>SUMIF($V$97:$V$101,$V83,AF$97:AF$101)+SUMIF($V$114:$V$124,$V83,AF$114:AF$124)</f>
        <v>1</v>
      </c>
      <c r="AG83" s="264">
        <f t="shared" si="77"/>
        <v>0.9</v>
      </c>
      <c r="AH83" s="264"/>
      <c r="AI83" s="50">
        <f>SUMIF($V$97:$V$101,$V83,AI$97:AI$101)+SUMIF($V$114:$V$124,$V83,AI$114:AI$124)</f>
        <v>7</v>
      </c>
      <c r="AJ83" s="50">
        <f>SUMIF($V$97:$V$101,$V83,AJ$97:AJ$101)+SUMIF($V$114:$V$124,$V83,AJ$114:AJ$124)</f>
        <v>0</v>
      </c>
      <c r="AK83" s="50">
        <f>SUMIF($V$97:$V$101,$V83,AK$97:AK$101)+SUMIF($V$114:$V$124,$V83,AK$114:AK$124)</f>
        <v>1</v>
      </c>
      <c r="AL83" s="81">
        <f t="shared" si="78"/>
        <v>1.4</v>
      </c>
      <c r="AM83" s="50"/>
      <c r="AN83" s="50"/>
      <c r="AO83" s="50"/>
      <c r="AP83" s="50"/>
      <c r="AQ83" s="50"/>
      <c r="AR83" s="116"/>
      <c r="AS83" s="116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8</v>
      </c>
      <c r="BB83" s="74">
        <v>0</v>
      </c>
      <c r="BC83" s="74">
        <v>5</v>
      </c>
      <c r="BD83" s="50">
        <f t="shared" si="79"/>
        <v>5</v>
      </c>
      <c r="BE83" s="194">
        <v>2</v>
      </c>
      <c r="BF83" s="191">
        <f t="shared" si="80"/>
        <v>30</v>
      </c>
      <c r="BG83" s="74">
        <f t="shared" si="80"/>
        <v>0</v>
      </c>
      <c r="BH83" s="74">
        <f t="shared" si="80"/>
        <v>22</v>
      </c>
      <c r="BI83" s="74">
        <f t="shared" si="80"/>
        <v>22</v>
      </c>
      <c r="BJ83" s="194">
        <f t="shared" si="80"/>
        <v>2</v>
      </c>
      <c r="BK83" s="191">
        <v>22</v>
      </c>
      <c r="BL83" s="74">
        <v>0</v>
      </c>
      <c r="BM83" s="74">
        <v>17</v>
      </c>
      <c r="BN83" s="50">
        <f t="shared" si="73"/>
        <v>17</v>
      </c>
      <c r="BO83" s="194">
        <v>0</v>
      </c>
      <c r="BP83" s="116"/>
      <c r="BQ83" s="116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75"/>
        <v>3</v>
      </c>
      <c r="CE83" s="74">
        <f t="shared" si="75"/>
        <v>0</v>
      </c>
      <c r="CF83" s="74">
        <f t="shared" si="75"/>
        <v>2</v>
      </c>
      <c r="CG83" s="74">
        <f t="shared" si="75"/>
        <v>2</v>
      </c>
      <c r="CH83" s="194">
        <f t="shared" si="75"/>
        <v>2</v>
      </c>
      <c r="CI83" s="191">
        <v>3</v>
      </c>
      <c r="CJ83" s="74">
        <v>0</v>
      </c>
      <c r="CK83" s="74">
        <v>2</v>
      </c>
      <c r="CL83" s="50">
        <f t="shared" si="76"/>
        <v>2</v>
      </c>
      <c r="CM83" s="194">
        <v>2</v>
      </c>
      <c r="CN83" s="116"/>
    </row>
    <row r="84" spans="1:92" ht="15.75" customHeight="1" x14ac:dyDescent="0.25">
      <c r="A84" s="116"/>
      <c r="C84" s="16"/>
      <c r="D84" s="42" t="s">
        <v>132</v>
      </c>
      <c r="E84" s="42"/>
      <c r="F84" s="42"/>
      <c r="G84" s="36" t="s">
        <v>15</v>
      </c>
      <c r="H84" s="43"/>
      <c r="I84" s="74">
        <v>28</v>
      </c>
      <c r="J84" s="74">
        <v>29</v>
      </c>
      <c r="K84" s="74">
        <v>20</v>
      </c>
      <c r="L84" s="83">
        <v>49</v>
      </c>
      <c r="M84" s="74">
        <v>2</v>
      </c>
      <c r="Q84" s="116"/>
      <c r="R84" s="116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>SUMIF($V$97:$V$101,$V84,AC$97:AC$101)+SUMIF($V$114:$V$124,$V84,AC$114:AC$124)</f>
        <v>1</v>
      </c>
      <c r="AD84" s="50">
        <f>SUMIF($V$97:$V$101,$V84,AD$97:AD$101)+SUMIF($V$114:$V$124,$V84,AD$114:AD$124)</f>
        <v>1</v>
      </c>
      <c r="AE84" s="50">
        <f>SUMIF($V$97:$V$101,$V84,AE$97:AE$101)+SUMIF($V$114:$V$124,$V84,AE$114:AE$124)</f>
        <v>0</v>
      </c>
      <c r="AF84" s="50">
        <f>SUMIF($V$97:$V$101,$V84,AF$97:AF$101)+SUMIF($V$114:$V$124,$V84,AF$114:AF$124)</f>
        <v>0</v>
      </c>
      <c r="AG84" s="264">
        <f t="shared" si="77"/>
        <v>1</v>
      </c>
      <c r="AH84" s="264"/>
      <c r="AI84" s="50">
        <f>SUMIF($V$97:$V$101,$V84,AI$97:AI$101)+SUMIF($V$114:$V$124,$V84,AI$114:AI$124)</f>
        <v>0</v>
      </c>
      <c r="AJ84" s="50">
        <f>SUMIF($V$97:$V$101,$V84,AJ$97:AJ$101)+SUMIF($V$114:$V$124,$V84,AJ$114:AJ$124)</f>
        <v>0</v>
      </c>
      <c r="AK84" s="50">
        <f>SUMIF($V$97:$V$101,$V84,AK$97:AK$101)+SUMIF($V$114:$V$124,$V84,AK$114:AK$124)</f>
        <v>1</v>
      </c>
      <c r="AL84" s="81">
        <f t="shared" si="78"/>
        <v>0</v>
      </c>
      <c r="AM84" s="50"/>
      <c r="AN84" s="50"/>
      <c r="AO84" s="50"/>
      <c r="AP84" s="50"/>
      <c r="AQ84" s="50"/>
      <c r="AR84" s="116"/>
      <c r="AS84" s="116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8</v>
      </c>
      <c r="BB84" s="74">
        <v>3</v>
      </c>
      <c r="BC84" s="74">
        <v>4</v>
      </c>
      <c r="BD84" s="50">
        <f t="shared" si="79"/>
        <v>7</v>
      </c>
      <c r="BE84" s="194">
        <v>4</v>
      </c>
      <c r="BF84" s="191">
        <f t="shared" si="80"/>
        <v>28</v>
      </c>
      <c r="BG84" s="74">
        <f t="shared" si="80"/>
        <v>8</v>
      </c>
      <c r="BH84" s="74">
        <f t="shared" si="80"/>
        <v>9</v>
      </c>
      <c r="BI84" s="74">
        <f t="shared" si="80"/>
        <v>17</v>
      </c>
      <c r="BJ84" s="194">
        <f t="shared" si="80"/>
        <v>12</v>
      </c>
      <c r="BK84" s="191">
        <v>20</v>
      </c>
      <c r="BL84" s="74">
        <v>5</v>
      </c>
      <c r="BM84" s="74">
        <v>5</v>
      </c>
      <c r="BN84" s="50">
        <f t="shared" si="73"/>
        <v>10</v>
      </c>
      <c r="BO84" s="194">
        <v>8</v>
      </c>
      <c r="BP84" s="116"/>
      <c r="BQ84" s="116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>
        <v>2</v>
      </c>
      <c r="BZ84" s="74">
        <v>0</v>
      </c>
      <c r="CA84" s="74">
        <v>3</v>
      </c>
      <c r="CB84" s="74">
        <f>+CA84+BZ84</f>
        <v>3</v>
      </c>
      <c r="CC84" s="194">
        <v>0</v>
      </c>
      <c r="CD84" s="191">
        <f t="shared" si="75"/>
        <v>3</v>
      </c>
      <c r="CE84" s="74">
        <f t="shared" si="75"/>
        <v>0</v>
      </c>
      <c r="CF84" s="74">
        <f t="shared" si="75"/>
        <v>3</v>
      </c>
      <c r="CG84" s="74">
        <f t="shared" si="75"/>
        <v>3</v>
      </c>
      <c r="CH84" s="194">
        <f t="shared" si="75"/>
        <v>0</v>
      </c>
      <c r="CI84" s="191">
        <v>1</v>
      </c>
      <c r="CJ84" s="74">
        <v>0</v>
      </c>
      <c r="CK84" s="74">
        <v>0</v>
      </c>
      <c r="CL84" s="50">
        <f t="shared" si="76"/>
        <v>0</v>
      </c>
      <c r="CM84" s="194">
        <v>0</v>
      </c>
      <c r="CN84" s="116"/>
    </row>
    <row r="85" spans="1:92" ht="15.75" customHeight="1" x14ac:dyDescent="0.25">
      <c r="A85" s="116"/>
      <c r="C85" s="16"/>
      <c r="D85" s="97" t="s">
        <v>39</v>
      </c>
      <c r="E85" s="97"/>
      <c r="F85" s="97"/>
      <c r="G85" s="97" t="s">
        <v>17</v>
      </c>
      <c r="H85" s="74"/>
      <c r="I85" s="74">
        <v>26</v>
      </c>
      <c r="J85" s="74">
        <v>10</v>
      </c>
      <c r="K85" s="74">
        <v>34</v>
      </c>
      <c r="L85" s="83">
        <v>44</v>
      </c>
      <c r="M85" s="74">
        <v>6</v>
      </c>
      <c r="Q85" s="116"/>
      <c r="R85" s="116"/>
      <c r="S85" s="75"/>
      <c r="T85" s="65"/>
      <c r="U85" s="75">
        <v>8</v>
      </c>
      <c r="V85" s="65" t="s">
        <v>147</v>
      </c>
      <c r="AC85" s="50">
        <f>SUMIF($V$97:$V$101,$V85,AC$97:AC$101)+SUMIF($V$114:$V$124,$V85,AC$114:AC$124)</f>
        <v>1</v>
      </c>
      <c r="AD85" s="50">
        <f>SUMIF($V$97:$V$101,$V85,AD$97:AD$101)+SUMIF($V$114:$V$124,$V85,AD$114:AD$124)</f>
        <v>1</v>
      </c>
      <c r="AE85" s="50">
        <f>SUMIF($V$97:$V$101,$V85,AE$97:AE$101)+SUMIF($V$114:$V$124,$V85,AE$114:AE$124)</f>
        <v>0</v>
      </c>
      <c r="AF85" s="50">
        <f>SUMIF($V$97:$V$101,$V85,AF$97:AF$101)+SUMIF($V$114:$V$124,$V85,AF$114:AF$124)</f>
        <v>0</v>
      </c>
      <c r="AG85" s="264">
        <f t="shared" si="77"/>
        <v>1</v>
      </c>
      <c r="AH85" s="264"/>
      <c r="AI85" s="50">
        <f>SUMIF($V$97:$V$101,$V85,AI$97:AI$101)+SUMIF($V$114:$V$124,$V85,AI$114:AI$124)</f>
        <v>2</v>
      </c>
      <c r="AJ85" s="50">
        <f>SUMIF($V$97:$V$101,$V85,AJ$97:AJ$101)+SUMIF($V$114:$V$124,$V85,AJ$114:AJ$124)</f>
        <v>0</v>
      </c>
      <c r="AK85" s="50">
        <f>SUMIF($V$97:$V$101,$V85,AK$97:AK$101)+SUMIF($V$114:$V$124,$V85,AK$114:AK$124)</f>
        <v>0</v>
      </c>
      <c r="AL85" s="81">
        <f t="shared" si="78"/>
        <v>2</v>
      </c>
      <c r="AM85" s="50"/>
      <c r="AN85" s="50"/>
      <c r="AO85" s="50"/>
      <c r="AP85" s="50"/>
      <c r="AQ85" s="50"/>
      <c r="AR85" s="116"/>
      <c r="AS85" s="116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8</v>
      </c>
      <c r="BB85" s="74">
        <v>5</v>
      </c>
      <c r="BC85" s="74">
        <v>10</v>
      </c>
      <c r="BD85" s="50">
        <f t="shared" si="79"/>
        <v>15</v>
      </c>
      <c r="BE85" s="194">
        <v>0</v>
      </c>
      <c r="BF85" s="191">
        <f t="shared" si="80"/>
        <v>28</v>
      </c>
      <c r="BG85" s="74">
        <f t="shared" si="80"/>
        <v>10</v>
      </c>
      <c r="BH85" s="74">
        <f t="shared" si="80"/>
        <v>23</v>
      </c>
      <c r="BI85" s="74">
        <f t="shared" si="80"/>
        <v>33</v>
      </c>
      <c r="BJ85" s="194">
        <f t="shared" si="80"/>
        <v>0</v>
      </c>
      <c r="BK85" s="191">
        <v>20</v>
      </c>
      <c r="BL85" s="74">
        <v>5</v>
      </c>
      <c r="BM85" s="74">
        <v>13</v>
      </c>
      <c r="BN85" s="50">
        <f t="shared" si="73"/>
        <v>18</v>
      </c>
      <c r="BO85" s="194">
        <v>0</v>
      </c>
      <c r="BP85" s="116"/>
      <c r="BQ85" s="116"/>
      <c r="BR85" s="75">
        <v>7.5</v>
      </c>
      <c r="BS85" s="36" t="s">
        <v>122</v>
      </c>
      <c r="BT85" s="36"/>
      <c r="BU85" s="36"/>
      <c r="BV85" s="36"/>
      <c r="BW85" s="38"/>
      <c r="BX85" s="57"/>
      <c r="BY85" s="191">
        <v>2</v>
      </c>
      <c r="BZ85" s="74">
        <v>0</v>
      </c>
      <c r="CA85" s="74">
        <v>0</v>
      </c>
      <c r="CB85" s="50">
        <f t="shared" ref="CB85" si="82">+CA85+BZ85</f>
        <v>0</v>
      </c>
      <c r="CC85" s="194">
        <v>0</v>
      </c>
      <c r="CD85" s="191">
        <f t="shared" si="75"/>
        <v>2</v>
      </c>
      <c r="CE85" s="74">
        <f t="shared" si="75"/>
        <v>0</v>
      </c>
      <c r="CF85" s="74">
        <f t="shared" si="75"/>
        <v>0</v>
      </c>
      <c r="CG85" s="74">
        <f t="shared" si="75"/>
        <v>0</v>
      </c>
      <c r="CH85" s="194">
        <f t="shared" si="75"/>
        <v>0</v>
      </c>
      <c r="CI85" s="191"/>
      <c r="CJ85" s="74"/>
      <c r="CK85" s="74"/>
      <c r="CL85" s="50"/>
      <c r="CM85" s="194"/>
      <c r="CN85" s="116"/>
    </row>
    <row r="86" spans="1:92" ht="15.75" customHeight="1" x14ac:dyDescent="0.25">
      <c r="A86" s="116"/>
      <c r="C86" s="16"/>
      <c r="D86" s="42" t="s">
        <v>130</v>
      </c>
      <c r="E86" s="42"/>
      <c r="F86" s="42"/>
      <c r="G86" s="29" t="s">
        <v>23</v>
      </c>
      <c r="H86" s="43"/>
      <c r="I86" s="74">
        <v>27</v>
      </c>
      <c r="J86" s="74">
        <v>17</v>
      </c>
      <c r="K86" s="74">
        <v>22</v>
      </c>
      <c r="L86" s="83">
        <v>39</v>
      </c>
      <c r="M86" s="74">
        <v>2</v>
      </c>
      <c r="Q86" s="214"/>
      <c r="R86" s="214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>SUMIF($V$97:$V$101,$V86,AC$97:AC$101)+SUMIF($V$114:$V$124,$V86,AC$114:AC$124)</f>
        <v>0.2</v>
      </c>
      <c r="AD86" s="50">
        <f>SUMIF($V$97:$V$101,$V86,AD$97:AD$101)+SUMIF($V$114:$V$124,$V86,AD$114:AD$124)</f>
        <v>0</v>
      </c>
      <c r="AE86" s="50">
        <f>SUMIF($V$97:$V$101,$V86,AE$97:AE$101)+SUMIF($V$114:$V$124,$V86,AE$114:AE$124)</f>
        <v>0</v>
      </c>
      <c r="AF86" s="50">
        <f>SUMIF($V$97:$V$101,$V86,AF$97:AF$101)+SUMIF($V$114:$V$124,$V86,AF$114:AF$124)</f>
        <v>0</v>
      </c>
      <c r="AG86" s="264">
        <f t="shared" si="77"/>
        <v>0</v>
      </c>
      <c r="AH86" s="264"/>
      <c r="AI86" s="50">
        <f>SUMIF($V$97:$V$101,$V86,AI$97:AI$101)+SUMIF($V$114:$V$124,$V86,AI$114:AI$124)</f>
        <v>0</v>
      </c>
      <c r="AJ86" s="50">
        <f>SUMIF($V$97:$V$101,$V86,AJ$97:AJ$101)+SUMIF($V$114:$V$124,$V86,AJ$114:AJ$124)</f>
        <v>0</v>
      </c>
      <c r="AK86" s="50">
        <f>SUMIF($V$97:$V$101,$V86,AK$97:AK$101)+SUMIF($V$114:$V$124,$V86,AK$114:AK$124)</f>
        <v>0</v>
      </c>
      <c r="AL86" s="81">
        <f t="shared" si="78"/>
        <v>0</v>
      </c>
      <c r="AM86" s="50"/>
      <c r="AN86" s="50"/>
      <c r="AO86" s="50"/>
      <c r="AP86" s="50"/>
      <c r="AQ86" s="50"/>
      <c r="AR86" s="214"/>
      <c r="AS86" s="214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4</v>
      </c>
      <c r="BB86" s="74">
        <v>0</v>
      </c>
      <c r="BC86" s="74">
        <v>2</v>
      </c>
      <c r="BD86" s="50">
        <f t="shared" si="79"/>
        <v>2</v>
      </c>
      <c r="BE86" s="194">
        <v>0</v>
      </c>
      <c r="BF86" s="191">
        <f t="shared" si="80"/>
        <v>24</v>
      </c>
      <c r="BG86" s="74">
        <f t="shared" si="80"/>
        <v>2</v>
      </c>
      <c r="BH86" s="74">
        <f t="shared" si="80"/>
        <v>3</v>
      </c>
      <c r="BI86" s="74">
        <f t="shared" si="80"/>
        <v>5</v>
      </c>
      <c r="BJ86" s="194">
        <f t="shared" si="80"/>
        <v>2</v>
      </c>
      <c r="BK86" s="191">
        <v>20</v>
      </c>
      <c r="BL86" s="74">
        <v>2</v>
      </c>
      <c r="BM86" s="74">
        <v>1</v>
      </c>
      <c r="BN86" s="50">
        <f t="shared" si="73"/>
        <v>3</v>
      </c>
      <c r="BO86" s="194">
        <v>2</v>
      </c>
      <c r="BP86" s="214"/>
      <c r="BQ86" s="214"/>
      <c r="BR86" s="75">
        <v>6</v>
      </c>
      <c r="BS86" s="36" t="s">
        <v>166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si="75"/>
        <v>1</v>
      </c>
      <c r="CE86" s="74">
        <f t="shared" si="75"/>
        <v>1</v>
      </c>
      <c r="CF86" s="74">
        <f t="shared" si="75"/>
        <v>0</v>
      </c>
      <c r="CG86" s="74">
        <f t="shared" si="75"/>
        <v>1</v>
      </c>
      <c r="CH86" s="194">
        <f t="shared" si="75"/>
        <v>0</v>
      </c>
      <c r="CI86" s="191">
        <v>1</v>
      </c>
      <c r="CJ86" s="74">
        <v>1</v>
      </c>
      <c r="CK86" s="74">
        <v>0</v>
      </c>
      <c r="CL86" s="50">
        <f>+CJ86+CK86</f>
        <v>1</v>
      </c>
      <c r="CM86" s="194">
        <v>0</v>
      </c>
      <c r="CN86" s="214"/>
    </row>
    <row r="87" spans="1:92" ht="15.75" customHeight="1" x14ac:dyDescent="0.25">
      <c r="A87" s="116"/>
      <c r="C87" s="16"/>
      <c r="D87" s="97" t="s">
        <v>184</v>
      </c>
      <c r="E87" s="61"/>
      <c r="F87" s="61"/>
      <c r="G87" s="97" t="s">
        <v>17</v>
      </c>
      <c r="H87" s="74"/>
      <c r="I87" s="74">
        <v>27</v>
      </c>
      <c r="J87" s="74">
        <v>18</v>
      </c>
      <c r="K87" s="74">
        <v>18</v>
      </c>
      <c r="L87" s="83">
        <v>36</v>
      </c>
      <c r="M87" s="74">
        <v>4</v>
      </c>
      <c r="Q87" s="214"/>
      <c r="R87" s="214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>SUMIF($V$97:$V$101,$V87,AC$97:AC$101)+SUMIF($V$114:$V$124,$V87,AC$114:AC$124)</f>
        <v>0.5</v>
      </c>
      <c r="AD87" s="50">
        <f>SUMIF($V$97:$V$101,$V87,AD$97:AD$101)+SUMIF($V$114:$V$124,$V87,AD$114:AD$124)</f>
        <v>0</v>
      </c>
      <c r="AE87" s="50">
        <f>SUMIF($V$97:$V$101,$V87,AE$97:AE$101)+SUMIF($V$114:$V$124,$V87,AE$114:AE$124)</f>
        <v>0</v>
      </c>
      <c r="AF87" s="50">
        <f>SUMIF($V$97:$V$101,$V87,AF$97:AF$101)+SUMIF($V$114:$V$124,$V87,AF$114:AF$124)</f>
        <v>0</v>
      </c>
      <c r="AG87" s="264">
        <f t="shared" si="77"/>
        <v>0</v>
      </c>
      <c r="AH87" s="264"/>
      <c r="AI87" s="50">
        <f>SUMIF($V$97:$V$101,$V87,AI$97:AI$101)+SUMIF($V$114:$V$124,$V87,AI$114:AI$124)</f>
        <v>2</v>
      </c>
      <c r="AJ87" s="50">
        <f>SUMIF($V$97:$V$101,$V87,AJ$97:AJ$101)+SUMIF($V$114:$V$124,$V87,AJ$114:AJ$124)</f>
        <v>1</v>
      </c>
      <c r="AK87" s="50">
        <f>SUMIF($V$97:$V$101,$V87,AK$97:AK$101)+SUMIF($V$114:$V$124,$V87,AK$114:AK$124)</f>
        <v>0</v>
      </c>
      <c r="AL87" s="81">
        <f t="shared" si="78"/>
        <v>4</v>
      </c>
      <c r="AM87" s="50"/>
      <c r="AN87" s="50"/>
      <c r="AO87" s="50"/>
      <c r="AP87" s="50"/>
      <c r="AQ87" s="50"/>
      <c r="AR87" s="214"/>
      <c r="AS87" s="214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8</v>
      </c>
      <c r="BB87" s="74">
        <v>3</v>
      </c>
      <c r="BC87" s="74">
        <v>3</v>
      </c>
      <c r="BD87" s="50">
        <f t="shared" si="79"/>
        <v>6</v>
      </c>
      <c r="BE87" s="194">
        <v>2</v>
      </c>
      <c r="BF87" s="191">
        <f t="shared" si="80"/>
        <v>28</v>
      </c>
      <c r="BG87" s="74">
        <f t="shared" si="80"/>
        <v>8</v>
      </c>
      <c r="BH87" s="74">
        <f t="shared" si="80"/>
        <v>9</v>
      </c>
      <c r="BI87" s="74">
        <f t="shared" si="80"/>
        <v>17</v>
      </c>
      <c r="BJ87" s="194">
        <f t="shared" si="80"/>
        <v>8</v>
      </c>
      <c r="BK87" s="191">
        <v>20</v>
      </c>
      <c r="BL87" s="74">
        <v>5</v>
      </c>
      <c r="BM87" s="74">
        <v>6</v>
      </c>
      <c r="BN87" s="50">
        <f t="shared" si="73"/>
        <v>11</v>
      </c>
      <c r="BO87" s="194">
        <v>6</v>
      </c>
      <c r="BP87" s="214"/>
      <c r="BQ87" s="214"/>
      <c r="BR87" s="75">
        <v>6.5</v>
      </c>
      <c r="BS87" s="36" t="s">
        <v>152</v>
      </c>
      <c r="BT87" s="36"/>
      <c r="BU87" s="36"/>
      <c r="BV87" s="36"/>
      <c r="BW87" s="38"/>
      <c r="BX87" s="57"/>
      <c r="BY87" s="191"/>
      <c r="BZ87" s="74"/>
      <c r="CA87" s="74"/>
      <c r="CB87" s="74"/>
      <c r="CC87" s="194"/>
      <c r="CD87" s="191">
        <f t="shared" si="75"/>
        <v>1</v>
      </c>
      <c r="CE87" s="74">
        <f t="shared" si="75"/>
        <v>0</v>
      </c>
      <c r="CF87" s="74">
        <f t="shared" si="75"/>
        <v>2</v>
      </c>
      <c r="CG87" s="74">
        <f t="shared" si="75"/>
        <v>2</v>
      </c>
      <c r="CH87" s="194">
        <f t="shared" si="75"/>
        <v>0</v>
      </c>
      <c r="CI87" s="191">
        <v>1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214"/>
    </row>
    <row r="88" spans="1:92" ht="15.75" customHeight="1" x14ac:dyDescent="0.25">
      <c r="A88" s="116"/>
      <c r="C88" s="16"/>
      <c r="D88" s="97" t="s">
        <v>110</v>
      </c>
      <c r="E88" s="97"/>
      <c r="F88" s="97"/>
      <c r="G88" s="207" t="s">
        <v>146</v>
      </c>
      <c r="H88" s="74"/>
      <c r="I88" s="74">
        <v>29</v>
      </c>
      <c r="J88" s="74">
        <v>13</v>
      </c>
      <c r="K88" s="74">
        <v>22</v>
      </c>
      <c r="L88" s="83">
        <v>35</v>
      </c>
      <c r="M88" s="74">
        <v>2</v>
      </c>
      <c r="Q88" s="214"/>
      <c r="R88" s="214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>SUMIF($V$97:$V$101,$V88,AC$97:AC$101)+SUMIF($V$114:$V$124,$V88,AC$114:AC$124)</f>
        <v>3</v>
      </c>
      <c r="AD88" s="50">
        <f>SUMIF($V$97:$V$101,$V88,AD$97:AD$101)+SUMIF($V$114:$V$124,$V88,AD$114:AD$124)</f>
        <v>0</v>
      </c>
      <c r="AE88" s="50">
        <f>SUMIF($V$97:$V$101,$V88,AE$97:AE$101)+SUMIF($V$114:$V$124,$V88,AE$114:AE$124)</f>
        <v>3</v>
      </c>
      <c r="AF88" s="50">
        <f>SUMIF($V$97:$V$101,$V88,AF$97:AF$101)+SUMIF($V$114:$V$124,$V88,AF$114:AF$124)</f>
        <v>0</v>
      </c>
      <c r="AG88" s="264">
        <f t="shared" si="77"/>
        <v>0</v>
      </c>
      <c r="AH88" s="264"/>
      <c r="AI88" s="50">
        <f>SUMIF($V$97:$V$101,$V88,AI$97:AI$101)+SUMIF($V$114:$V$124,$V88,AI$114:AI$124)</f>
        <v>11</v>
      </c>
      <c r="AJ88" s="50">
        <f>SUMIF($V$97:$V$101,$V88,AJ$97:AJ$101)+SUMIF($V$114:$V$124,$V88,AJ$114:AJ$124)</f>
        <v>0</v>
      </c>
      <c r="AK88" s="50">
        <f>SUMIF($V$97:$V$101,$V88,AK$97:AK$101)+SUMIF($V$114:$V$124,$V88,AK$114:AK$124)</f>
        <v>0</v>
      </c>
      <c r="AL88" s="81">
        <f t="shared" si="78"/>
        <v>3.6666666666666665</v>
      </c>
      <c r="AM88" s="50"/>
      <c r="AN88" s="50"/>
      <c r="AO88" s="50"/>
      <c r="AP88" s="50"/>
      <c r="AQ88" s="50"/>
      <c r="AR88" s="214"/>
      <c r="AS88" s="214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>
        <v>7</v>
      </c>
      <c r="BB88" s="74">
        <v>1</v>
      </c>
      <c r="BC88" s="74">
        <v>4</v>
      </c>
      <c r="BD88" s="50">
        <f t="shared" si="79"/>
        <v>5</v>
      </c>
      <c r="BE88" s="194">
        <v>2</v>
      </c>
      <c r="BF88" s="191">
        <f t="shared" si="80"/>
        <v>28</v>
      </c>
      <c r="BG88" s="74">
        <f t="shared" si="80"/>
        <v>2</v>
      </c>
      <c r="BH88" s="74">
        <f t="shared" si="80"/>
        <v>11</v>
      </c>
      <c r="BI88" s="74">
        <f t="shared" si="80"/>
        <v>13</v>
      </c>
      <c r="BJ88" s="194">
        <f t="shared" si="80"/>
        <v>2</v>
      </c>
      <c r="BK88" s="191">
        <v>21</v>
      </c>
      <c r="BL88" s="74">
        <v>1</v>
      </c>
      <c r="BM88" s="74">
        <v>7</v>
      </c>
      <c r="BN88" s="50">
        <f t="shared" si="73"/>
        <v>8</v>
      </c>
      <c r="BO88" s="194">
        <v>0</v>
      </c>
      <c r="BP88" s="214"/>
      <c r="BQ88" s="214"/>
      <c r="BR88" s="75">
        <v>6.5</v>
      </c>
      <c r="BS88" s="36" t="s">
        <v>59</v>
      </c>
      <c r="BT88" s="36"/>
      <c r="BU88" s="36"/>
      <c r="BV88" s="36"/>
      <c r="BW88" s="38"/>
      <c r="BX88" s="57"/>
      <c r="BY88" s="191">
        <v>3</v>
      </c>
      <c r="BZ88" s="74">
        <v>1</v>
      </c>
      <c r="CA88" s="74">
        <v>2</v>
      </c>
      <c r="CB88" s="50">
        <f t="shared" ref="CB88:CB89" si="83">+CA88+BZ88</f>
        <v>3</v>
      </c>
      <c r="CC88" s="194">
        <v>0</v>
      </c>
      <c r="CD88" s="191">
        <f t="shared" si="75"/>
        <v>5</v>
      </c>
      <c r="CE88" s="74">
        <f t="shared" si="75"/>
        <v>1</v>
      </c>
      <c r="CF88" s="74">
        <f t="shared" si="75"/>
        <v>4</v>
      </c>
      <c r="CG88" s="74">
        <f t="shared" si="75"/>
        <v>5</v>
      </c>
      <c r="CH88" s="194">
        <f t="shared" si="75"/>
        <v>0</v>
      </c>
      <c r="CI88" s="191">
        <v>2</v>
      </c>
      <c r="CJ88" s="74">
        <v>0</v>
      </c>
      <c r="CK88" s="74">
        <v>2</v>
      </c>
      <c r="CL88" s="50">
        <f>+CJ88+CK88</f>
        <v>2</v>
      </c>
      <c r="CM88" s="194">
        <v>0</v>
      </c>
      <c r="CN88" s="214"/>
    </row>
    <row r="89" spans="1:92" ht="15.75" customHeight="1" x14ac:dyDescent="0.25">
      <c r="A89" s="116"/>
      <c r="C89" s="16"/>
      <c r="D89" s="36" t="s">
        <v>154</v>
      </c>
      <c r="E89" s="36"/>
      <c r="F89" s="36"/>
      <c r="G89" s="42" t="s">
        <v>139</v>
      </c>
      <c r="H89" s="38"/>
      <c r="I89" s="74">
        <v>28</v>
      </c>
      <c r="J89" s="74">
        <v>10</v>
      </c>
      <c r="K89" s="74">
        <v>23</v>
      </c>
      <c r="L89" s="83">
        <v>33</v>
      </c>
      <c r="M89" s="74">
        <v>0</v>
      </c>
      <c r="Q89" s="215"/>
      <c r="R89" s="215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>SUMIF($V$97:$V$101,$V89,AC$97:AC$101)+SUMIF($V$114:$V$124,$V89,AC$114:AC$124)</f>
        <v>3</v>
      </c>
      <c r="AD89" s="50">
        <f>SUMIF($V$97:$V$101,$V89,AD$97:AD$101)+SUMIF($V$114:$V$124,$V89,AD$114:AD$124)</f>
        <v>1</v>
      </c>
      <c r="AE89" s="50">
        <f>SUMIF($V$97:$V$101,$V89,AE$97:AE$101)+SUMIF($V$114:$V$124,$V89,AE$114:AE$124)</f>
        <v>2</v>
      </c>
      <c r="AF89" s="50">
        <f>SUMIF($V$97:$V$101,$V89,AF$97:AF$101)+SUMIF($V$114:$V$124,$V89,AF$114:AF$124)</f>
        <v>0</v>
      </c>
      <c r="AG89" s="264">
        <f t="shared" si="77"/>
        <v>0.33333333333333331</v>
      </c>
      <c r="AH89" s="264"/>
      <c r="AI89" s="50">
        <f>SUMIF($V$97:$V$101,$V89,AI$97:AI$101)+SUMIF($V$114:$V$124,$V89,AI$114:AI$124)</f>
        <v>9</v>
      </c>
      <c r="AJ89" s="50">
        <f>SUMIF($V$97:$V$101,$V89,AJ$97:AJ$101)+SUMIF($V$114:$V$124,$V89,AJ$114:AJ$124)</f>
        <v>0</v>
      </c>
      <c r="AK89" s="50">
        <f>SUMIF($V$97:$V$101,$V89,AK$97:AK$101)+SUMIF($V$114:$V$124,$V89,AK$114:AK$124)</f>
        <v>0</v>
      </c>
      <c r="AL89" s="81">
        <f t="shared" si="78"/>
        <v>3</v>
      </c>
      <c r="AM89" s="50"/>
      <c r="AN89" s="50"/>
      <c r="AO89" s="50"/>
      <c r="AP89" s="50"/>
      <c r="AQ89" s="50"/>
      <c r="AR89" s="215"/>
      <c r="AS89" s="215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8</v>
      </c>
      <c r="BB89" s="74">
        <v>0</v>
      </c>
      <c r="BC89" s="74">
        <v>1</v>
      </c>
      <c r="BD89" s="50">
        <f t="shared" si="79"/>
        <v>1</v>
      </c>
      <c r="BE89" s="194">
        <v>2</v>
      </c>
      <c r="BF89" s="191">
        <f t="shared" si="80"/>
        <v>22</v>
      </c>
      <c r="BG89" s="74">
        <f t="shared" si="80"/>
        <v>1</v>
      </c>
      <c r="BH89" s="74">
        <f t="shared" si="80"/>
        <v>4</v>
      </c>
      <c r="BI89" s="74">
        <f t="shared" si="80"/>
        <v>5</v>
      </c>
      <c r="BJ89" s="194">
        <f t="shared" si="80"/>
        <v>6</v>
      </c>
      <c r="BK89" s="191">
        <v>14</v>
      </c>
      <c r="BL89" s="74">
        <v>1</v>
      </c>
      <c r="BM89" s="74">
        <v>3</v>
      </c>
      <c r="BN89" s="50">
        <f t="shared" si="73"/>
        <v>4</v>
      </c>
      <c r="BO89" s="194">
        <v>4</v>
      </c>
      <c r="BP89" s="215"/>
      <c r="BQ89" s="215"/>
      <c r="BR89" s="75">
        <v>7</v>
      </c>
      <c r="BS89" s="36" t="s">
        <v>97</v>
      </c>
      <c r="BT89" s="36"/>
      <c r="BU89" s="36"/>
      <c r="BV89" s="36"/>
      <c r="BW89" s="38"/>
      <c r="BX89" s="57"/>
      <c r="BY89" s="191">
        <v>1</v>
      </c>
      <c r="BZ89" s="74">
        <v>0</v>
      </c>
      <c r="CA89" s="74">
        <v>0</v>
      </c>
      <c r="CB89" s="50">
        <f t="shared" si="83"/>
        <v>0</v>
      </c>
      <c r="CC89" s="194">
        <v>0</v>
      </c>
      <c r="CD89" s="191">
        <f t="shared" si="75"/>
        <v>2</v>
      </c>
      <c r="CE89" s="74">
        <f t="shared" si="75"/>
        <v>0</v>
      </c>
      <c r="CF89" s="74">
        <f t="shared" si="75"/>
        <v>0</v>
      </c>
      <c r="CG89" s="74">
        <f t="shared" si="75"/>
        <v>0</v>
      </c>
      <c r="CH89" s="194">
        <f t="shared" si="75"/>
        <v>0</v>
      </c>
      <c r="CI89" s="191">
        <v>1</v>
      </c>
      <c r="CJ89" s="74">
        <v>0</v>
      </c>
      <c r="CK89" s="74">
        <v>0</v>
      </c>
      <c r="CL89" s="50">
        <f t="shared" ref="CL89" si="84">+CJ89+CK89</f>
        <v>0</v>
      </c>
      <c r="CM89" s="194">
        <v>0</v>
      </c>
      <c r="CN89" s="215"/>
    </row>
    <row r="90" spans="1:92" ht="15.75" customHeight="1" x14ac:dyDescent="0.25">
      <c r="A90" s="116"/>
      <c r="C90" s="16"/>
      <c r="D90" s="65" t="s">
        <v>69</v>
      </c>
      <c r="E90" s="65"/>
      <c r="F90" s="65"/>
      <c r="G90" s="97" t="s">
        <v>19</v>
      </c>
      <c r="H90" s="50"/>
      <c r="I90" s="74">
        <v>30</v>
      </c>
      <c r="J90" s="74">
        <v>4</v>
      </c>
      <c r="K90" s="74">
        <v>28</v>
      </c>
      <c r="L90" s="83">
        <v>32</v>
      </c>
      <c r="M90" s="74">
        <v>0</v>
      </c>
      <c r="O90" s="16"/>
      <c r="Q90" s="215"/>
      <c r="R90" s="215"/>
      <c r="S90" s="75"/>
      <c r="T90" s="65"/>
      <c r="U90" s="75">
        <v>7</v>
      </c>
      <c r="V90" s="65" t="s">
        <v>448</v>
      </c>
      <c r="AC90" s="50">
        <f>SUMIF($V$97:$V$101,$V90,AC$97:AC$101)+SUMIF($V$114:$V$124,$V90,AC$114:AC$124)</f>
        <v>1</v>
      </c>
      <c r="AD90" s="50">
        <f>SUMIF($V$97:$V$101,$V90,AD$97:AD$101)+SUMIF($V$114:$V$124,$V90,AD$114:AD$124)</f>
        <v>0</v>
      </c>
      <c r="AE90" s="50">
        <f>SUMIF($V$97:$V$101,$V90,AE$97:AE$101)+SUMIF($V$114:$V$124,$V90,AE$114:AE$124)</f>
        <v>1</v>
      </c>
      <c r="AF90" s="50">
        <f>SUMIF($V$97:$V$101,$V90,AF$97:AF$101)+SUMIF($V$114:$V$124,$V90,AF$114:AF$124)</f>
        <v>0</v>
      </c>
      <c r="AG90" s="264">
        <f t="shared" si="77"/>
        <v>0</v>
      </c>
      <c r="AH90" s="264"/>
      <c r="AI90" s="50">
        <f>SUMIF($V$97:$V$101,$V90,AI$97:AI$101)+SUMIF($V$114:$V$124,$V90,AI$114:AI$124)</f>
        <v>3</v>
      </c>
      <c r="AJ90" s="50">
        <f>SUMIF($V$97:$V$101,$V90,AJ$97:AJ$101)+SUMIF($V$114:$V$124,$V90,AJ$114:AJ$124)</f>
        <v>0</v>
      </c>
      <c r="AK90" s="50">
        <f>SUMIF($V$97:$V$101,$V90,AK$97:AK$101)+SUMIF($V$114:$V$124,$V90,AK$114:AK$124)</f>
        <v>0</v>
      </c>
      <c r="AL90" s="81">
        <f t="shared" si="78"/>
        <v>3</v>
      </c>
      <c r="AM90" s="50"/>
      <c r="AN90" s="50"/>
      <c r="AO90" s="50"/>
      <c r="AP90" s="50"/>
      <c r="AQ90" s="50"/>
      <c r="AR90" s="215"/>
      <c r="AS90" s="215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8</v>
      </c>
      <c r="BB90" s="74">
        <v>1</v>
      </c>
      <c r="BC90" s="74">
        <v>1</v>
      </c>
      <c r="BD90" s="50">
        <f t="shared" si="79"/>
        <v>2</v>
      </c>
      <c r="BE90" s="194">
        <v>0</v>
      </c>
      <c r="BF90" s="191">
        <f t="shared" si="80"/>
        <v>25</v>
      </c>
      <c r="BG90" s="74">
        <f t="shared" si="80"/>
        <v>2</v>
      </c>
      <c r="BH90" s="74">
        <f t="shared" si="80"/>
        <v>7</v>
      </c>
      <c r="BI90" s="74">
        <f t="shared" si="80"/>
        <v>9</v>
      </c>
      <c r="BJ90" s="194">
        <f t="shared" si="80"/>
        <v>6</v>
      </c>
      <c r="BK90" s="191">
        <v>17</v>
      </c>
      <c r="BL90" s="74">
        <v>1</v>
      </c>
      <c r="BM90" s="74">
        <v>6</v>
      </c>
      <c r="BN90" s="50">
        <f t="shared" si="73"/>
        <v>7</v>
      </c>
      <c r="BO90" s="194">
        <v>6</v>
      </c>
      <c r="BP90" s="215"/>
      <c r="BQ90" s="215"/>
      <c r="BR90" s="75">
        <v>6.5</v>
      </c>
      <c r="BS90" s="36" t="s">
        <v>75</v>
      </c>
      <c r="BT90" s="36"/>
      <c r="BU90" s="36"/>
      <c r="BV90" s="36"/>
      <c r="BW90" s="38"/>
      <c r="BX90" s="57"/>
      <c r="BY90" s="191"/>
      <c r="BZ90" s="74"/>
      <c r="CA90" s="74"/>
      <c r="CB90" s="74"/>
      <c r="CC90" s="194"/>
      <c r="CD90" s="191">
        <f t="shared" si="75"/>
        <v>1</v>
      </c>
      <c r="CE90" s="74">
        <f t="shared" si="75"/>
        <v>0</v>
      </c>
      <c r="CF90" s="74">
        <f t="shared" si="75"/>
        <v>1</v>
      </c>
      <c r="CG90" s="74">
        <f t="shared" si="75"/>
        <v>1</v>
      </c>
      <c r="CH90" s="194">
        <f t="shared" si="75"/>
        <v>0</v>
      </c>
      <c r="CI90" s="191">
        <v>1</v>
      </c>
      <c r="CJ90" s="74">
        <v>0</v>
      </c>
      <c r="CK90" s="74">
        <v>1</v>
      </c>
      <c r="CL90" s="50">
        <f>+CJ90+CK90</f>
        <v>1</v>
      </c>
      <c r="CM90" s="194">
        <v>0</v>
      </c>
      <c r="CN90" s="215"/>
    </row>
    <row r="91" spans="1:92" ht="15.75" customHeight="1" thickBot="1" x14ac:dyDescent="0.3">
      <c r="A91" s="116"/>
      <c r="C91" s="16"/>
      <c r="D91" s="97" t="s">
        <v>94</v>
      </c>
      <c r="E91" s="97"/>
      <c r="F91" s="97"/>
      <c r="G91" s="207" t="s">
        <v>146</v>
      </c>
      <c r="H91" s="74"/>
      <c r="I91" s="74">
        <v>24</v>
      </c>
      <c r="J91" s="74">
        <v>23</v>
      </c>
      <c r="K91" s="74">
        <v>8</v>
      </c>
      <c r="L91" s="83">
        <v>31</v>
      </c>
      <c r="M91" s="74">
        <v>4</v>
      </c>
      <c r="O91" s="16"/>
      <c r="Q91" s="215"/>
      <c r="R91" s="215"/>
      <c r="S91" s="75"/>
      <c r="T91" s="65"/>
      <c r="U91" s="75">
        <v>7</v>
      </c>
      <c r="V91" s="65" t="s">
        <v>836</v>
      </c>
      <c r="AC91" s="50">
        <f>SUMIF($V$97:$V$101,$V91,AC$97:AC$101)+SUMIF($V$114:$V$124,$V91,AC$114:AC$124)</f>
        <v>1</v>
      </c>
      <c r="AD91" s="50">
        <f>SUMIF($V$97:$V$101,$V91,AD$97:AD$101)+SUMIF($V$114:$V$124,$V91,AD$114:AD$124)</f>
        <v>0</v>
      </c>
      <c r="AE91" s="50">
        <f>SUMIF($V$97:$V$101,$V91,AE$97:AE$101)+SUMIF($V$114:$V$124,$V91,AE$114:AE$124)</f>
        <v>1</v>
      </c>
      <c r="AF91" s="50">
        <f>SUMIF($V$97:$V$101,$V91,AF$97:AF$101)+SUMIF($V$114:$V$124,$V91,AF$114:AF$124)</f>
        <v>0</v>
      </c>
      <c r="AG91" s="264">
        <f t="shared" ref="AG91" si="85">(2*AD91+AF91)/(2*AC91)</f>
        <v>0</v>
      </c>
      <c r="AH91" s="264"/>
      <c r="AI91" s="50">
        <f>SUMIF($V$97:$V$101,$V91,AI$97:AI$101)+SUMIF($V$114:$V$124,$V91,AI$114:AI$124)</f>
        <v>6</v>
      </c>
      <c r="AJ91" s="50">
        <f>SUMIF($V$97:$V$101,$V91,AJ$97:AJ$101)+SUMIF($V$114:$V$124,$V91,AJ$114:AJ$124)</f>
        <v>0</v>
      </c>
      <c r="AK91" s="50">
        <f>SUMIF($V$97:$V$101,$V91,AK$97:AK$101)+SUMIF($V$114:$V$124,$V91,AK$114:AK$124)</f>
        <v>0</v>
      </c>
      <c r="AL91" s="81">
        <f t="shared" si="78"/>
        <v>6</v>
      </c>
      <c r="AM91" s="50"/>
      <c r="AN91" s="50"/>
      <c r="AO91" s="50"/>
      <c r="AP91" s="50"/>
      <c r="AQ91" s="50"/>
      <c r="AR91" s="215"/>
      <c r="AS91" s="215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88</v>
      </c>
      <c r="BB91" s="48">
        <f t="shared" ref="BB91" si="86">SUM(BB79:BB90)</f>
        <v>26</v>
      </c>
      <c r="BC91" s="48">
        <f>SUM(BC79:BC90)</f>
        <v>47</v>
      </c>
      <c r="BD91" s="48">
        <f>+BC91+BB91</f>
        <v>73</v>
      </c>
      <c r="BE91" s="196">
        <f>SUM(BE79:BE90)</f>
        <v>18</v>
      </c>
      <c r="BF91" s="195">
        <f>SUM(BF79:BF90)</f>
        <v>330</v>
      </c>
      <c r="BG91" s="48">
        <f t="shared" ref="BG91" si="87">SUM(BG79:BG90)</f>
        <v>82</v>
      </c>
      <c r="BH91" s="48">
        <f>SUM(BH79:BH90)</f>
        <v>138</v>
      </c>
      <c r="BI91" s="48">
        <f>+BH91+BG91</f>
        <v>220</v>
      </c>
      <c r="BJ91" s="196">
        <f>SUM(BJ79:BJ90)</f>
        <v>52</v>
      </c>
      <c r="BK91" s="195">
        <f>SUM(BK79:BK90)</f>
        <v>242</v>
      </c>
      <c r="BL91" s="48">
        <f t="shared" ref="BL91" si="88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215"/>
      <c r="BQ91" s="215"/>
      <c r="BR91" s="75">
        <v>7.5</v>
      </c>
      <c r="BS91" s="36" t="s">
        <v>96</v>
      </c>
      <c r="BT91" s="36"/>
      <c r="BU91" s="36"/>
      <c r="BV91" s="36"/>
      <c r="BW91" s="38"/>
      <c r="BX91" s="57"/>
      <c r="BY91" s="191">
        <v>3</v>
      </c>
      <c r="BZ91" s="74">
        <v>0</v>
      </c>
      <c r="CA91" s="74">
        <v>1</v>
      </c>
      <c r="CB91" s="50">
        <f t="shared" ref="CB91" si="89">+CA91+BZ91</f>
        <v>1</v>
      </c>
      <c r="CC91" s="194">
        <v>0</v>
      </c>
      <c r="CD91" s="191">
        <f t="shared" si="75"/>
        <v>4</v>
      </c>
      <c r="CE91" s="74">
        <f t="shared" si="75"/>
        <v>0</v>
      </c>
      <c r="CF91" s="74">
        <f t="shared" si="75"/>
        <v>1</v>
      </c>
      <c r="CG91" s="74">
        <f t="shared" si="75"/>
        <v>1</v>
      </c>
      <c r="CH91" s="194">
        <f t="shared" si="75"/>
        <v>0</v>
      </c>
      <c r="CI91" s="191">
        <v>1</v>
      </c>
      <c r="CJ91" s="74">
        <v>0</v>
      </c>
      <c r="CK91" s="74">
        <v>0</v>
      </c>
      <c r="CL91" s="50">
        <f t="shared" ref="CL91" si="90">+CJ91+CK91</f>
        <v>0</v>
      </c>
      <c r="CM91" s="194">
        <v>0</v>
      </c>
      <c r="CN91" s="215"/>
    </row>
    <row r="92" spans="1:92" ht="15.75" customHeight="1" x14ac:dyDescent="0.25">
      <c r="A92" s="116"/>
      <c r="C92" s="16"/>
      <c r="D92" s="42" t="s">
        <v>36</v>
      </c>
      <c r="G92" s="42" t="s">
        <v>25</v>
      </c>
      <c r="H92" s="43"/>
      <c r="I92" s="74">
        <v>27</v>
      </c>
      <c r="J92" s="74">
        <v>11</v>
      </c>
      <c r="K92" s="74">
        <v>20</v>
      </c>
      <c r="L92" s="83">
        <v>31</v>
      </c>
      <c r="M92" s="74">
        <v>8</v>
      </c>
      <c r="O92" s="16"/>
      <c r="Q92" s="215"/>
      <c r="R92" s="215"/>
      <c r="S92" s="75"/>
      <c r="T92" s="65"/>
      <c r="U92" s="67"/>
      <c r="V92" s="69"/>
      <c r="W92" s="68" t="s">
        <v>27</v>
      </c>
      <c r="X92" s="69"/>
      <c r="Y92" s="69"/>
      <c r="Z92" s="60"/>
      <c r="AA92" s="67"/>
      <c r="AB92" s="67"/>
      <c r="AC92" s="60">
        <f>SUM(AC80:AC91)</f>
        <v>29</v>
      </c>
      <c r="AD92" s="60">
        <f>SUM(AD80:AD91)</f>
        <v>15</v>
      </c>
      <c r="AE92" s="60">
        <f>SUM(AE80:AE91)</f>
        <v>9</v>
      </c>
      <c r="AF92" s="60">
        <f>SUM(AF80:AF91)</f>
        <v>5</v>
      </c>
      <c r="AG92" s="265">
        <f>(2*AD92+AF92)/(2*AC92)</f>
        <v>0.60344827586206895</v>
      </c>
      <c r="AH92" s="265"/>
      <c r="AI92" s="60">
        <f>SUM(AI80:AI91)</f>
        <v>63</v>
      </c>
      <c r="AJ92" s="60">
        <f>SUM(AJ80:AJ91)</f>
        <v>1</v>
      </c>
      <c r="AK92" s="60">
        <f>SUM(AK80:AK91)</f>
        <v>5</v>
      </c>
      <c r="AL92" s="70">
        <f>+AI92/AC92</f>
        <v>2.1724137931034484</v>
      </c>
      <c r="AM92" s="50"/>
      <c r="AN92" s="50"/>
      <c r="AO92" s="50"/>
      <c r="AP92" s="50"/>
      <c r="AQ92" s="50"/>
      <c r="AR92" s="215"/>
      <c r="AS92" s="215"/>
      <c r="AT92" s="25" t="s">
        <v>23</v>
      </c>
      <c r="AU92" s="25"/>
      <c r="AV92" s="25"/>
      <c r="AW92" s="25"/>
      <c r="AX92" s="26"/>
      <c r="AY92" s="27" t="s">
        <v>64</v>
      </c>
      <c r="BA92" s="189">
        <v>6</v>
      </c>
      <c r="BB92" s="74">
        <v>1</v>
      </c>
      <c r="BC92" s="74">
        <v>0</v>
      </c>
      <c r="BD92" s="50">
        <f t="shared" ref="BD92:BD103" si="91">+BC92+BB92</f>
        <v>1</v>
      </c>
      <c r="BE92" s="194">
        <v>2</v>
      </c>
      <c r="BF92" s="189">
        <f>+BK92+BA92</f>
        <v>28</v>
      </c>
      <c r="BG92" s="28">
        <f>+BL92+BB92</f>
        <v>7</v>
      </c>
      <c r="BH92" s="28">
        <f>+BM92+BC92</f>
        <v>5</v>
      </c>
      <c r="BI92" s="28">
        <f>+BN92+BD92</f>
        <v>12</v>
      </c>
      <c r="BJ92" s="193">
        <f>+BO92+BE92</f>
        <v>4</v>
      </c>
      <c r="BK92" s="189">
        <v>22</v>
      </c>
      <c r="BL92" s="28">
        <v>6</v>
      </c>
      <c r="BM92" s="28">
        <v>5</v>
      </c>
      <c r="BN92" s="60">
        <f t="shared" ref="BN92:BN103" si="92">+BL92+BM92</f>
        <v>11</v>
      </c>
      <c r="BO92" s="193">
        <v>2</v>
      </c>
      <c r="BP92" s="215"/>
      <c r="BQ92" s="215"/>
      <c r="BR92" s="75">
        <v>7</v>
      </c>
      <c r="BS92" s="36" t="s">
        <v>61</v>
      </c>
      <c r="BT92" s="36"/>
      <c r="BU92" s="36"/>
      <c r="BV92" s="36"/>
      <c r="BW92" s="38"/>
      <c r="BX92" s="57"/>
      <c r="BY92" s="191">
        <v>1</v>
      </c>
      <c r="BZ92" s="74">
        <v>0</v>
      </c>
      <c r="CA92" s="74">
        <v>0</v>
      </c>
      <c r="CB92" s="74">
        <f>+CA92+BZ92</f>
        <v>0</v>
      </c>
      <c r="CC92" s="194">
        <v>0</v>
      </c>
      <c r="CD92" s="191">
        <f t="shared" si="75"/>
        <v>1</v>
      </c>
      <c r="CE92" s="74">
        <f t="shared" si="75"/>
        <v>0</v>
      </c>
      <c r="CF92" s="74">
        <f t="shared" si="75"/>
        <v>0</v>
      </c>
      <c r="CG92" s="74">
        <f t="shared" si="75"/>
        <v>0</v>
      </c>
      <c r="CH92" s="194">
        <f t="shared" si="75"/>
        <v>0</v>
      </c>
      <c r="CI92" s="191"/>
      <c r="CJ92" s="74"/>
      <c r="CK92" s="74"/>
      <c r="CL92" s="50"/>
      <c r="CM92" s="194"/>
      <c r="CN92" s="215"/>
    </row>
    <row r="93" spans="1:92" ht="15.75" customHeight="1" x14ac:dyDescent="0.25">
      <c r="A93" s="116"/>
      <c r="C93" s="16"/>
      <c r="D93" s="42" t="s">
        <v>67</v>
      </c>
      <c r="E93" s="42"/>
      <c r="F93" s="42"/>
      <c r="G93" s="36" t="s">
        <v>15</v>
      </c>
      <c r="H93" s="43"/>
      <c r="I93" s="74">
        <v>18</v>
      </c>
      <c r="J93" s="74">
        <v>13</v>
      </c>
      <c r="K93" s="74">
        <v>17</v>
      </c>
      <c r="L93" s="83">
        <v>30</v>
      </c>
      <c r="M93" s="74">
        <v>0</v>
      </c>
      <c r="O93" s="16"/>
      <c r="Q93" s="215"/>
      <c r="R93" s="215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215"/>
      <c r="AS93" s="215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7</v>
      </c>
      <c r="BB93" s="74">
        <v>0</v>
      </c>
      <c r="BC93" s="74">
        <v>0</v>
      </c>
      <c r="BD93" s="50">
        <f t="shared" si="91"/>
        <v>0</v>
      </c>
      <c r="BE93" s="194">
        <v>0</v>
      </c>
      <c r="BF93" s="191">
        <f t="shared" ref="BF93:BJ103" si="93">+BK93+BA93</f>
        <v>26</v>
      </c>
      <c r="BG93" s="74">
        <f t="shared" si="93"/>
        <v>0</v>
      </c>
      <c r="BH93" s="74">
        <f t="shared" si="93"/>
        <v>1</v>
      </c>
      <c r="BI93" s="74">
        <f t="shared" si="93"/>
        <v>1</v>
      </c>
      <c r="BJ93" s="194">
        <f t="shared" si="93"/>
        <v>2</v>
      </c>
      <c r="BK93" s="191">
        <v>19</v>
      </c>
      <c r="BL93" s="74">
        <v>0</v>
      </c>
      <c r="BM93" s="74">
        <v>1</v>
      </c>
      <c r="BN93" s="50">
        <f t="shared" si="92"/>
        <v>1</v>
      </c>
      <c r="BO93" s="194">
        <v>2</v>
      </c>
      <c r="BP93" s="215"/>
      <c r="BQ93" s="215"/>
      <c r="BR93" s="75">
        <v>6.5</v>
      </c>
      <c r="BS93" s="36" t="s">
        <v>181</v>
      </c>
      <c r="BT93" s="36"/>
      <c r="BU93" s="36"/>
      <c r="BV93" s="36"/>
      <c r="BW93" s="38"/>
      <c r="BX93" s="57"/>
      <c r="BY93" s="191">
        <v>1</v>
      </c>
      <c r="BZ93" s="74">
        <v>0</v>
      </c>
      <c r="CA93" s="74">
        <v>0</v>
      </c>
      <c r="CB93" s="74">
        <f>+CA93+BZ93</f>
        <v>0</v>
      </c>
      <c r="CC93" s="194">
        <v>0</v>
      </c>
      <c r="CD93" s="191">
        <f t="shared" si="75"/>
        <v>2</v>
      </c>
      <c r="CE93" s="74">
        <f t="shared" si="75"/>
        <v>0</v>
      </c>
      <c r="CF93" s="74">
        <f t="shared" si="75"/>
        <v>0</v>
      </c>
      <c r="CG93" s="74">
        <f t="shared" si="75"/>
        <v>0</v>
      </c>
      <c r="CH93" s="194">
        <f t="shared" si="75"/>
        <v>2</v>
      </c>
      <c r="CI93" s="191">
        <v>1</v>
      </c>
      <c r="CJ93" s="74">
        <v>0</v>
      </c>
      <c r="CK93" s="74">
        <v>0</v>
      </c>
      <c r="CL93" s="50">
        <f t="shared" ref="CL93:CL94" si="94">+CJ93+CK93</f>
        <v>0</v>
      </c>
      <c r="CM93" s="194">
        <v>2</v>
      </c>
      <c r="CN93" s="215"/>
    </row>
    <row r="94" spans="1:92" ht="15.75" customHeight="1" x14ac:dyDescent="0.25">
      <c r="A94" s="116"/>
      <c r="C94" s="16"/>
      <c r="D94" s="36" t="s">
        <v>34</v>
      </c>
      <c r="E94" s="36"/>
      <c r="F94" s="36"/>
      <c r="G94" s="42" t="s">
        <v>139</v>
      </c>
      <c r="H94" s="38"/>
      <c r="I94" s="74">
        <v>25</v>
      </c>
      <c r="J94" s="74">
        <v>12</v>
      </c>
      <c r="K94" s="74">
        <v>17</v>
      </c>
      <c r="L94" s="83">
        <v>29</v>
      </c>
      <c r="M94" s="74">
        <v>0</v>
      </c>
      <c r="O94" s="16"/>
      <c r="Q94" s="215"/>
      <c r="R94" s="215"/>
      <c r="S94" s="75"/>
      <c r="T94" s="65"/>
      <c r="AM94" s="50"/>
      <c r="AN94" s="50"/>
      <c r="AO94" s="50"/>
      <c r="AP94" s="50"/>
      <c r="AQ94" s="50"/>
      <c r="AR94" s="215"/>
      <c r="AS94" s="215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8</v>
      </c>
      <c r="BB94" s="74">
        <v>14</v>
      </c>
      <c r="BC94" s="74">
        <v>4</v>
      </c>
      <c r="BD94" s="50">
        <f t="shared" si="91"/>
        <v>18</v>
      </c>
      <c r="BE94" s="194">
        <v>2</v>
      </c>
      <c r="BF94" s="191">
        <f t="shared" si="93"/>
        <v>29</v>
      </c>
      <c r="BG94" s="74">
        <f t="shared" si="93"/>
        <v>54</v>
      </c>
      <c r="BH94" s="74">
        <f t="shared" si="93"/>
        <v>19</v>
      </c>
      <c r="BI94" s="74">
        <f t="shared" si="93"/>
        <v>73</v>
      </c>
      <c r="BJ94" s="194">
        <f t="shared" si="93"/>
        <v>6</v>
      </c>
      <c r="BK94" s="191">
        <v>21</v>
      </c>
      <c r="BL94" s="74">
        <v>40</v>
      </c>
      <c r="BM94" s="74">
        <v>15</v>
      </c>
      <c r="BN94" s="50">
        <f t="shared" si="92"/>
        <v>55</v>
      </c>
      <c r="BO94" s="194">
        <v>4</v>
      </c>
      <c r="BP94" s="215"/>
      <c r="BQ94" s="215"/>
      <c r="BR94" s="75">
        <v>6</v>
      </c>
      <c r="BS94" s="36" t="s">
        <v>89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75"/>
        <v>1</v>
      </c>
      <c r="CE94" s="74">
        <f t="shared" si="75"/>
        <v>0</v>
      </c>
      <c r="CF94" s="74">
        <f t="shared" si="75"/>
        <v>0</v>
      </c>
      <c r="CG94" s="74">
        <f t="shared" si="75"/>
        <v>0</v>
      </c>
      <c r="CH94" s="194">
        <f t="shared" si="75"/>
        <v>2</v>
      </c>
      <c r="CI94" s="191">
        <v>1</v>
      </c>
      <c r="CJ94" s="74">
        <v>0</v>
      </c>
      <c r="CK94" s="74">
        <v>0</v>
      </c>
      <c r="CL94" s="50">
        <f t="shared" si="94"/>
        <v>0</v>
      </c>
      <c r="CM94" s="194">
        <v>2</v>
      </c>
      <c r="CN94" s="215"/>
    </row>
    <row r="95" spans="1:92" ht="15.75" customHeight="1" x14ac:dyDescent="0.25">
      <c r="A95" s="116"/>
      <c r="C95" s="16"/>
      <c r="D95" s="65" t="s">
        <v>111</v>
      </c>
      <c r="E95" s="65"/>
      <c r="F95" s="65"/>
      <c r="G95" s="97" t="s">
        <v>19</v>
      </c>
      <c r="H95" s="50"/>
      <c r="I95" s="74">
        <v>27</v>
      </c>
      <c r="J95" s="74">
        <v>9</v>
      </c>
      <c r="K95" s="74">
        <v>20</v>
      </c>
      <c r="L95" s="83">
        <v>29</v>
      </c>
      <c r="M95" s="74">
        <v>2</v>
      </c>
      <c r="O95" s="16"/>
      <c r="Q95" s="215"/>
      <c r="R95" s="215"/>
      <c r="S95" s="75"/>
      <c r="T95" s="65"/>
      <c r="U95" s="266" t="s">
        <v>846</v>
      </c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66"/>
      <c r="AL95" s="266"/>
      <c r="AM95" s="50"/>
      <c r="AN95" s="50"/>
      <c r="AO95" s="50"/>
      <c r="AP95" s="50"/>
      <c r="AQ95" s="50"/>
      <c r="AR95" s="215"/>
      <c r="AS95" s="215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8</v>
      </c>
      <c r="BB95" s="74">
        <v>1</v>
      </c>
      <c r="BC95" s="74">
        <v>7</v>
      </c>
      <c r="BD95" s="50">
        <f t="shared" si="91"/>
        <v>8</v>
      </c>
      <c r="BE95" s="194">
        <v>0</v>
      </c>
      <c r="BF95" s="191">
        <f t="shared" si="93"/>
        <v>28</v>
      </c>
      <c r="BG95" s="74">
        <f t="shared" si="93"/>
        <v>7</v>
      </c>
      <c r="BH95" s="74">
        <f t="shared" si="93"/>
        <v>19</v>
      </c>
      <c r="BI95" s="74">
        <f t="shared" si="93"/>
        <v>26</v>
      </c>
      <c r="BJ95" s="194">
        <f t="shared" si="93"/>
        <v>4</v>
      </c>
      <c r="BK95" s="191">
        <v>20</v>
      </c>
      <c r="BL95" s="74">
        <v>6</v>
      </c>
      <c r="BM95" s="74">
        <v>12</v>
      </c>
      <c r="BN95" s="50">
        <f t="shared" si="92"/>
        <v>18</v>
      </c>
      <c r="BO95" s="194">
        <v>4</v>
      </c>
      <c r="BP95" s="215"/>
      <c r="BQ95" s="215"/>
      <c r="BR95" s="75">
        <v>8</v>
      </c>
      <c r="BS95" s="42" t="s">
        <v>36</v>
      </c>
      <c r="BY95" s="191">
        <v>2</v>
      </c>
      <c r="BZ95" s="74">
        <v>0</v>
      </c>
      <c r="CA95" s="74">
        <v>0</v>
      </c>
      <c r="CB95" s="74">
        <f>+CA95+BZ95</f>
        <v>0</v>
      </c>
      <c r="CC95" s="194">
        <v>0</v>
      </c>
      <c r="CD95" s="191">
        <f t="shared" ref="CD95:CH106" si="95">+CI95+BY95</f>
        <v>2</v>
      </c>
      <c r="CE95" s="74">
        <f t="shared" si="95"/>
        <v>0</v>
      </c>
      <c r="CF95" s="74">
        <f t="shared" si="95"/>
        <v>0</v>
      </c>
      <c r="CG95" s="74">
        <f t="shared" si="95"/>
        <v>0</v>
      </c>
      <c r="CH95" s="194">
        <f t="shared" si="95"/>
        <v>0</v>
      </c>
      <c r="CI95" s="191"/>
      <c r="CJ95" s="74"/>
      <c r="CK95" s="74"/>
      <c r="CL95" s="50"/>
      <c r="CM95" s="194"/>
      <c r="CN95" s="215"/>
    </row>
    <row r="96" spans="1:92" ht="15.75" customHeight="1" x14ac:dyDescent="0.25">
      <c r="A96" s="116"/>
      <c r="C96" s="16"/>
      <c r="D96" s="42" t="s">
        <v>38</v>
      </c>
      <c r="E96" s="42"/>
      <c r="F96" s="42"/>
      <c r="G96" s="29" t="s">
        <v>23</v>
      </c>
      <c r="H96" s="43"/>
      <c r="I96" s="74">
        <v>28</v>
      </c>
      <c r="J96" s="74">
        <v>7</v>
      </c>
      <c r="K96" s="74">
        <v>19</v>
      </c>
      <c r="L96" s="83">
        <v>26</v>
      </c>
      <c r="M96" s="74">
        <v>4</v>
      </c>
      <c r="O96" s="16"/>
      <c r="Q96" s="215"/>
      <c r="R96" s="215"/>
      <c r="S96" s="75"/>
      <c r="T96" s="65"/>
      <c r="U96" s="71"/>
      <c r="V96" s="71"/>
      <c r="W96" s="71"/>
      <c r="X96" s="71"/>
      <c r="Y96" s="71"/>
      <c r="Z96" s="50"/>
      <c r="AA96" s="50"/>
      <c r="AB96" s="50"/>
      <c r="AC96" s="50"/>
      <c r="AD96" s="50"/>
      <c r="AE96" s="71"/>
      <c r="AF96" s="75"/>
      <c r="AG96" s="65"/>
      <c r="AH96" s="71"/>
      <c r="AI96" s="71"/>
      <c r="AJ96" s="71"/>
      <c r="AK96" s="71"/>
      <c r="AL96" s="71"/>
      <c r="AM96" s="50"/>
      <c r="AN96" s="50"/>
      <c r="AO96" s="50"/>
      <c r="AP96" s="50"/>
      <c r="AQ96" s="50"/>
      <c r="AR96" s="215"/>
      <c r="AS96" s="215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7</v>
      </c>
      <c r="BB96" s="74">
        <v>5</v>
      </c>
      <c r="BC96" s="74">
        <v>5</v>
      </c>
      <c r="BD96" s="50">
        <f t="shared" si="91"/>
        <v>10</v>
      </c>
      <c r="BE96" s="194">
        <v>0</v>
      </c>
      <c r="BF96" s="191">
        <f t="shared" si="93"/>
        <v>27</v>
      </c>
      <c r="BG96" s="74">
        <f t="shared" si="93"/>
        <v>17</v>
      </c>
      <c r="BH96" s="74">
        <f t="shared" si="93"/>
        <v>22</v>
      </c>
      <c r="BI96" s="74">
        <f t="shared" si="93"/>
        <v>39</v>
      </c>
      <c r="BJ96" s="194">
        <f t="shared" si="93"/>
        <v>2</v>
      </c>
      <c r="BK96" s="191">
        <v>20</v>
      </c>
      <c r="BL96" s="74">
        <v>12</v>
      </c>
      <c r="BM96" s="74">
        <v>17</v>
      </c>
      <c r="BN96" s="50">
        <f t="shared" si="92"/>
        <v>29</v>
      </c>
      <c r="BO96" s="194">
        <v>2</v>
      </c>
      <c r="BP96" s="215"/>
      <c r="BQ96" s="215"/>
      <c r="BR96" s="75">
        <v>7.5</v>
      </c>
      <c r="BS96" s="36" t="s">
        <v>44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si="95"/>
        <v>1</v>
      </c>
      <c r="CE96" s="74">
        <f t="shared" si="95"/>
        <v>0</v>
      </c>
      <c r="CF96" s="74">
        <f t="shared" si="95"/>
        <v>0</v>
      </c>
      <c r="CG96" s="74">
        <f t="shared" si="95"/>
        <v>0</v>
      </c>
      <c r="CH96" s="194">
        <f t="shared" si="95"/>
        <v>0</v>
      </c>
      <c r="CI96" s="191">
        <v>1</v>
      </c>
      <c r="CJ96" s="74">
        <v>0</v>
      </c>
      <c r="CK96" s="74">
        <v>0</v>
      </c>
      <c r="CL96" s="50">
        <f>+CJ96+CK96</f>
        <v>0</v>
      </c>
      <c r="CM96" s="194">
        <v>0</v>
      </c>
      <c r="CN96" s="215"/>
    </row>
    <row r="97" spans="1:92" ht="15.75" customHeight="1" thickBot="1" x14ac:dyDescent="0.3">
      <c r="A97" s="116"/>
      <c r="C97" s="16"/>
      <c r="D97" s="42" t="s">
        <v>86</v>
      </c>
      <c r="E97" s="42"/>
      <c r="F97" s="42"/>
      <c r="G97" s="36" t="s">
        <v>15</v>
      </c>
      <c r="H97" s="43"/>
      <c r="I97" s="74">
        <v>29</v>
      </c>
      <c r="J97" s="74">
        <v>9</v>
      </c>
      <c r="K97" s="74">
        <v>16</v>
      </c>
      <c r="L97" s="83">
        <v>25</v>
      </c>
      <c r="M97" s="74">
        <v>0</v>
      </c>
      <c r="O97" s="16"/>
      <c r="Q97" s="215"/>
      <c r="R97" s="215"/>
      <c r="S97" s="75"/>
      <c r="T97" s="65"/>
      <c r="U97" s="255" t="s">
        <v>161</v>
      </c>
      <c r="V97" s="22" t="s">
        <v>194</v>
      </c>
      <c r="W97" s="22"/>
      <c r="X97" s="22"/>
      <c r="Y97" s="22"/>
      <c r="Z97" s="22"/>
      <c r="AA97" s="22"/>
      <c r="AB97" s="22"/>
      <c r="AC97" s="255" t="s">
        <v>4</v>
      </c>
      <c r="AD97" s="255" t="s">
        <v>8</v>
      </c>
      <c r="AE97" s="255" t="s">
        <v>9</v>
      </c>
      <c r="AF97" s="255" t="s">
        <v>10</v>
      </c>
      <c r="AG97" s="255" t="s">
        <v>107</v>
      </c>
      <c r="AH97" s="255"/>
      <c r="AI97" s="255" t="s">
        <v>5</v>
      </c>
      <c r="AJ97" s="255" t="s">
        <v>7</v>
      </c>
      <c r="AK97" s="255" t="s">
        <v>6</v>
      </c>
      <c r="AL97" s="255" t="s">
        <v>108</v>
      </c>
      <c r="AM97" s="50"/>
      <c r="AN97" s="50"/>
      <c r="AO97" s="50"/>
      <c r="AP97" s="50"/>
      <c r="AQ97" s="50"/>
      <c r="AR97" s="215"/>
      <c r="AS97" s="215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7</v>
      </c>
      <c r="BB97" s="74">
        <v>1</v>
      </c>
      <c r="BC97" s="74">
        <v>4</v>
      </c>
      <c r="BD97" s="50">
        <f t="shared" si="91"/>
        <v>5</v>
      </c>
      <c r="BE97" s="194">
        <v>8</v>
      </c>
      <c r="BF97" s="191">
        <f t="shared" si="93"/>
        <v>23</v>
      </c>
      <c r="BG97" s="74">
        <f t="shared" si="93"/>
        <v>2</v>
      </c>
      <c r="BH97" s="74">
        <f t="shared" si="93"/>
        <v>17</v>
      </c>
      <c r="BI97" s="74">
        <f t="shared" si="93"/>
        <v>19</v>
      </c>
      <c r="BJ97" s="194">
        <f t="shared" si="93"/>
        <v>14</v>
      </c>
      <c r="BK97" s="191">
        <v>16</v>
      </c>
      <c r="BL97" s="74">
        <v>1</v>
      </c>
      <c r="BM97" s="74">
        <v>13</v>
      </c>
      <c r="BN97" s="50">
        <f t="shared" si="92"/>
        <v>14</v>
      </c>
      <c r="BO97" s="194">
        <v>6</v>
      </c>
      <c r="BP97" s="215"/>
      <c r="BQ97" s="215"/>
      <c r="BR97" s="75">
        <v>9.5</v>
      </c>
      <c r="BS97" s="36" t="s">
        <v>133</v>
      </c>
      <c r="BT97" s="36"/>
      <c r="BU97" s="36"/>
      <c r="BV97" s="36"/>
      <c r="BW97" s="38"/>
      <c r="BX97" s="57"/>
      <c r="BY97" s="191">
        <v>1</v>
      </c>
      <c r="BZ97" s="74">
        <v>0</v>
      </c>
      <c r="CA97" s="74">
        <v>0</v>
      </c>
      <c r="CB97" s="74">
        <f>+CA97+BZ97</f>
        <v>0</v>
      </c>
      <c r="CC97" s="194">
        <v>0</v>
      </c>
      <c r="CD97" s="191">
        <f t="shared" si="95"/>
        <v>3</v>
      </c>
      <c r="CE97" s="74">
        <f t="shared" si="95"/>
        <v>3</v>
      </c>
      <c r="CF97" s="74">
        <f t="shared" si="95"/>
        <v>0</v>
      </c>
      <c r="CG97" s="74">
        <f t="shared" si="95"/>
        <v>3</v>
      </c>
      <c r="CH97" s="194">
        <f t="shared" si="95"/>
        <v>0</v>
      </c>
      <c r="CI97" s="191">
        <v>2</v>
      </c>
      <c r="CJ97" s="74">
        <v>3</v>
      </c>
      <c r="CK97" s="74">
        <v>0</v>
      </c>
      <c r="CL97" s="50">
        <f>+CJ97+CK97</f>
        <v>3</v>
      </c>
      <c r="CM97" s="194">
        <v>0</v>
      </c>
      <c r="CN97" s="215"/>
    </row>
    <row r="98" spans="1:92" ht="15.75" customHeight="1" x14ac:dyDescent="0.25">
      <c r="A98" s="116"/>
      <c r="C98" s="16"/>
      <c r="D98" s="65" t="s">
        <v>129</v>
      </c>
      <c r="E98" s="65"/>
      <c r="F98" s="65"/>
      <c r="G98" s="97" t="s">
        <v>19</v>
      </c>
      <c r="H98" s="50"/>
      <c r="I98" s="74">
        <v>30</v>
      </c>
      <c r="J98" s="74">
        <v>9</v>
      </c>
      <c r="K98" s="74">
        <v>14</v>
      </c>
      <c r="L98" s="83">
        <v>23</v>
      </c>
      <c r="M98" s="74">
        <v>0</v>
      </c>
      <c r="O98" s="16"/>
      <c r="Q98" s="215"/>
      <c r="R98" s="215"/>
      <c r="S98" s="71"/>
      <c r="T98" s="65"/>
      <c r="U98" s="79">
        <v>7.5</v>
      </c>
      <c r="V98" s="65" t="s">
        <v>16</v>
      </c>
      <c r="W98" s="65"/>
      <c r="X98" s="65"/>
      <c r="Y98" s="65"/>
      <c r="Z98" s="50"/>
      <c r="AC98" s="50">
        <v>1</v>
      </c>
      <c r="AD98" s="50">
        <v>1</v>
      </c>
      <c r="AE98" s="50">
        <v>0</v>
      </c>
      <c r="AF98" s="50">
        <v>0</v>
      </c>
      <c r="AG98" s="265">
        <f t="shared" ref="AG98:AG99" si="96">(2*AD98+AF98)/(2*AC98)</f>
        <v>1</v>
      </c>
      <c r="AH98" s="265"/>
      <c r="AI98" s="50">
        <v>1</v>
      </c>
      <c r="AJ98" s="50">
        <v>0</v>
      </c>
      <c r="AK98" s="50">
        <v>0</v>
      </c>
      <c r="AL98" s="81">
        <f t="shared" ref="AL98:AL100" si="97">+AI98/AC98</f>
        <v>1</v>
      </c>
      <c r="AM98" s="50"/>
      <c r="AN98" s="50"/>
      <c r="AO98" s="50"/>
      <c r="AP98" s="50"/>
      <c r="AQ98" s="50"/>
      <c r="AR98" s="215"/>
      <c r="AS98" s="215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8</v>
      </c>
      <c r="BB98" s="74">
        <v>0</v>
      </c>
      <c r="BC98" s="74">
        <v>5</v>
      </c>
      <c r="BD98" s="50">
        <f t="shared" si="91"/>
        <v>5</v>
      </c>
      <c r="BE98" s="194">
        <v>0</v>
      </c>
      <c r="BF98" s="191">
        <f t="shared" si="93"/>
        <v>28</v>
      </c>
      <c r="BG98" s="74">
        <f t="shared" si="93"/>
        <v>1</v>
      </c>
      <c r="BH98" s="74">
        <f t="shared" si="93"/>
        <v>19</v>
      </c>
      <c r="BI98" s="74">
        <f t="shared" si="93"/>
        <v>20</v>
      </c>
      <c r="BJ98" s="194">
        <f t="shared" si="93"/>
        <v>0</v>
      </c>
      <c r="BK98" s="191">
        <v>20</v>
      </c>
      <c r="BL98" s="74">
        <v>1</v>
      </c>
      <c r="BM98" s="74">
        <v>14</v>
      </c>
      <c r="BN98" s="50">
        <f t="shared" si="92"/>
        <v>15</v>
      </c>
      <c r="BO98" s="194">
        <v>0</v>
      </c>
      <c r="BP98" s="215"/>
      <c r="BQ98" s="215"/>
      <c r="BR98" s="75">
        <v>7.5</v>
      </c>
      <c r="BS98" s="36" t="s">
        <v>125</v>
      </c>
      <c r="BT98" s="36"/>
      <c r="BU98" s="36"/>
      <c r="BV98" s="36"/>
      <c r="BW98" s="38"/>
      <c r="BX98" s="57"/>
      <c r="BY98" s="191"/>
      <c r="BZ98" s="74"/>
      <c r="CA98" s="74"/>
      <c r="CB98" s="74"/>
      <c r="CC98" s="194"/>
      <c r="CD98" s="191">
        <f t="shared" si="95"/>
        <v>2</v>
      </c>
      <c r="CE98" s="74">
        <f t="shared" si="95"/>
        <v>0</v>
      </c>
      <c r="CF98" s="74">
        <f t="shared" si="95"/>
        <v>1</v>
      </c>
      <c r="CG98" s="74">
        <f t="shared" si="95"/>
        <v>1</v>
      </c>
      <c r="CH98" s="194">
        <f t="shared" si="95"/>
        <v>0</v>
      </c>
      <c r="CI98" s="191">
        <v>2</v>
      </c>
      <c r="CJ98" s="74">
        <v>0</v>
      </c>
      <c r="CK98" s="74">
        <v>1</v>
      </c>
      <c r="CL98" s="50">
        <f>+CJ98+CK98</f>
        <v>1</v>
      </c>
      <c r="CM98" s="194">
        <v>0</v>
      </c>
      <c r="CN98" s="215"/>
    </row>
    <row r="99" spans="1:92" ht="15.75" customHeight="1" x14ac:dyDescent="0.25">
      <c r="A99" s="116"/>
      <c r="C99" s="16"/>
      <c r="D99" s="42" t="s">
        <v>73</v>
      </c>
      <c r="E99" s="42"/>
      <c r="F99" s="42"/>
      <c r="G99" s="29" t="s">
        <v>23</v>
      </c>
      <c r="H99" s="43"/>
      <c r="I99" s="74">
        <v>28</v>
      </c>
      <c r="J99" s="74">
        <v>3</v>
      </c>
      <c r="K99" s="74">
        <v>20</v>
      </c>
      <c r="L99" s="83">
        <v>23</v>
      </c>
      <c r="M99" s="74">
        <v>0</v>
      </c>
      <c r="O99" s="16"/>
      <c r="Q99" s="215"/>
      <c r="R99" s="215"/>
      <c r="S99" s="71"/>
      <c r="T99" s="65"/>
      <c r="U99" s="79">
        <v>8</v>
      </c>
      <c r="V99" s="65" t="s">
        <v>381</v>
      </c>
      <c r="W99" s="65"/>
      <c r="X99" s="65"/>
      <c r="Y99" s="65"/>
      <c r="Z99" s="50"/>
      <c r="AC99" s="50">
        <v>1</v>
      </c>
      <c r="AD99" s="50">
        <v>0</v>
      </c>
      <c r="AE99" s="50">
        <v>1</v>
      </c>
      <c r="AF99" s="50">
        <v>0</v>
      </c>
      <c r="AG99" s="264">
        <f t="shared" si="96"/>
        <v>0</v>
      </c>
      <c r="AH99" s="264"/>
      <c r="AI99" s="50">
        <v>5</v>
      </c>
      <c r="AJ99" s="50">
        <v>0</v>
      </c>
      <c r="AK99" s="50">
        <v>0</v>
      </c>
      <c r="AL99" s="81">
        <f t="shared" si="97"/>
        <v>5</v>
      </c>
      <c r="AM99" s="50"/>
      <c r="AN99" s="50"/>
      <c r="AO99" s="50"/>
      <c r="AP99" s="50"/>
      <c r="AQ99" s="50"/>
      <c r="AR99" s="215"/>
      <c r="AS99" s="215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6</v>
      </c>
      <c r="BB99" s="74">
        <v>3</v>
      </c>
      <c r="BC99" s="74">
        <v>5</v>
      </c>
      <c r="BD99" s="50">
        <f t="shared" si="91"/>
        <v>8</v>
      </c>
      <c r="BE99" s="194">
        <v>2</v>
      </c>
      <c r="BF99" s="191">
        <f t="shared" si="93"/>
        <v>27</v>
      </c>
      <c r="BG99" s="74">
        <f t="shared" si="93"/>
        <v>5</v>
      </c>
      <c r="BH99" s="74">
        <f t="shared" si="93"/>
        <v>7</v>
      </c>
      <c r="BI99" s="74">
        <f t="shared" si="93"/>
        <v>12</v>
      </c>
      <c r="BJ99" s="194">
        <f t="shared" si="93"/>
        <v>2</v>
      </c>
      <c r="BK99" s="191">
        <v>21</v>
      </c>
      <c r="BL99" s="74">
        <v>2</v>
      </c>
      <c r="BM99" s="74">
        <v>2</v>
      </c>
      <c r="BN99" s="50">
        <f t="shared" si="92"/>
        <v>4</v>
      </c>
      <c r="BO99" s="194">
        <v>0</v>
      </c>
      <c r="BP99" s="215"/>
      <c r="BQ99" s="215"/>
      <c r="BR99" s="75">
        <v>6.5</v>
      </c>
      <c r="BS99" s="36" t="s">
        <v>76</v>
      </c>
      <c r="BT99" s="36"/>
      <c r="BU99" s="36"/>
      <c r="BV99" s="36"/>
      <c r="BW99" s="38"/>
      <c r="BX99" s="57"/>
      <c r="BY99" s="191">
        <v>2</v>
      </c>
      <c r="BZ99" s="74">
        <v>1</v>
      </c>
      <c r="CA99" s="74">
        <v>0</v>
      </c>
      <c r="CB99" s="74">
        <f>+CA99+BZ99</f>
        <v>1</v>
      </c>
      <c r="CC99" s="194">
        <v>0</v>
      </c>
      <c r="CD99" s="191">
        <f t="shared" si="95"/>
        <v>11</v>
      </c>
      <c r="CE99" s="74">
        <f t="shared" si="95"/>
        <v>1</v>
      </c>
      <c r="CF99" s="74">
        <f t="shared" si="95"/>
        <v>3</v>
      </c>
      <c r="CG99" s="74">
        <f t="shared" si="95"/>
        <v>4</v>
      </c>
      <c r="CH99" s="194">
        <f t="shared" si="95"/>
        <v>0</v>
      </c>
      <c r="CI99" s="191">
        <v>9</v>
      </c>
      <c r="CJ99" s="74">
        <v>0</v>
      </c>
      <c r="CK99" s="74">
        <v>3</v>
      </c>
      <c r="CL99" s="50">
        <f>+CJ99+CK99</f>
        <v>3</v>
      </c>
      <c r="CM99" s="194">
        <v>0</v>
      </c>
      <c r="CN99" s="215"/>
    </row>
    <row r="100" spans="1:92" ht="15.75" customHeight="1" thickBot="1" x14ac:dyDescent="0.3">
      <c r="A100" s="116"/>
      <c r="C100" s="16"/>
      <c r="D100" s="42" t="s">
        <v>165</v>
      </c>
      <c r="E100" s="42"/>
      <c r="F100" s="42"/>
      <c r="G100" s="42" t="s">
        <v>25</v>
      </c>
      <c r="H100" s="43"/>
      <c r="I100" s="74">
        <v>30</v>
      </c>
      <c r="J100" s="74">
        <v>10</v>
      </c>
      <c r="K100" s="74">
        <v>12</v>
      </c>
      <c r="L100" s="83">
        <v>22</v>
      </c>
      <c r="M100" s="74">
        <v>0</v>
      </c>
      <c r="Q100" s="215"/>
      <c r="R100" s="215"/>
      <c r="S100" s="71"/>
      <c r="T100" s="71"/>
      <c r="U100" s="79">
        <v>7</v>
      </c>
      <c r="V100" s="65" t="s">
        <v>836</v>
      </c>
      <c r="W100" s="65"/>
      <c r="X100" s="65"/>
      <c r="Y100" s="65"/>
      <c r="Z100" s="50"/>
      <c r="AC100" s="50">
        <v>1</v>
      </c>
      <c r="AD100" s="50">
        <v>0</v>
      </c>
      <c r="AE100" s="50">
        <v>1</v>
      </c>
      <c r="AF100" s="50">
        <v>0</v>
      </c>
      <c r="AG100" s="281">
        <f t="shared" ref="AG100" si="98">(2*AD100+AF100)/(2*AC100)</f>
        <v>0</v>
      </c>
      <c r="AH100" s="281"/>
      <c r="AI100" s="50">
        <v>6</v>
      </c>
      <c r="AJ100" s="50">
        <v>0</v>
      </c>
      <c r="AK100" s="50">
        <v>0</v>
      </c>
      <c r="AL100" s="81">
        <f t="shared" si="97"/>
        <v>6</v>
      </c>
      <c r="AM100" s="50"/>
      <c r="AN100" s="50"/>
      <c r="AO100" s="50"/>
      <c r="AP100" s="50"/>
      <c r="AQ100" s="50"/>
      <c r="AR100" s="215"/>
      <c r="AS100" s="215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8</v>
      </c>
      <c r="BB100" s="74">
        <v>1</v>
      </c>
      <c r="BC100" s="74">
        <v>4</v>
      </c>
      <c r="BD100" s="50">
        <f t="shared" si="91"/>
        <v>5</v>
      </c>
      <c r="BE100" s="194">
        <v>0</v>
      </c>
      <c r="BF100" s="191">
        <f t="shared" si="93"/>
        <v>28</v>
      </c>
      <c r="BG100" s="74">
        <f t="shared" si="93"/>
        <v>3</v>
      </c>
      <c r="BH100" s="74">
        <f t="shared" si="93"/>
        <v>20</v>
      </c>
      <c r="BI100" s="74">
        <f t="shared" si="93"/>
        <v>23</v>
      </c>
      <c r="BJ100" s="194">
        <f t="shared" si="93"/>
        <v>0</v>
      </c>
      <c r="BK100" s="191">
        <v>20</v>
      </c>
      <c r="BL100" s="74">
        <v>2</v>
      </c>
      <c r="BM100" s="74">
        <v>16</v>
      </c>
      <c r="BN100" s="50">
        <f t="shared" si="92"/>
        <v>18</v>
      </c>
      <c r="BO100" s="194">
        <v>0</v>
      </c>
      <c r="BP100" s="215"/>
      <c r="BQ100" s="215"/>
      <c r="BR100" s="75">
        <v>7</v>
      </c>
      <c r="BS100" s="36" t="s">
        <v>47</v>
      </c>
      <c r="BT100" s="36"/>
      <c r="BU100" s="36"/>
      <c r="BV100" s="36"/>
      <c r="BW100" s="38"/>
      <c r="BX100" s="57"/>
      <c r="BY100" s="191">
        <v>1</v>
      </c>
      <c r="BZ100" s="74">
        <v>0</v>
      </c>
      <c r="CA100" s="74">
        <v>0</v>
      </c>
      <c r="CB100" s="74">
        <f>+CA100+BZ100</f>
        <v>0</v>
      </c>
      <c r="CC100" s="194">
        <v>0</v>
      </c>
      <c r="CD100" s="191">
        <f t="shared" si="95"/>
        <v>1</v>
      </c>
      <c r="CE100" s="74">
        <f t="shared" si="95"/>
        <v>0</v>
      </c>
      <c r="CF100" s="74">
        <f t="shared" si="95"/>
        <v>0</v>
      </c>
      <c r="CG100" s="74">
        <f t="shared" si="95"/>
        <v>0</v>
      </c>
      <c r="CH100" s="194">
        <f t="shared" si="95"/>
        <v>0</v>
      </c>
      <c r="CI100" s="191"/>
      <c r="CJ100" s="74"/>
      <c r="CK100" s="74"/>
      <c r="CL100" s="50"/>
      <c r="CM100" s="194"/>
      <c r="CN100" s="215"/>
    </row>
    <row r="101" spans="1:92" ht="15.75" customHeight="1" x14ac:dyDescent="0.25">
      <c r="A101" s="116"/>
      <c r="D101" s="36" t="s">
        <v>70</v>
      </c>
      <c r="E101" s="36"/>
      <c r="F101" s="36"/>
      <c r="G101" s="42" t="s">
        <v>139</v>
      </c>
      <c r="H101" s="38"/>
      <c r="I101" s="74">
        <v>30</v>
      </c>
      <c r="J101" s="74">
        <v>0</v>
      </c>
      <c r="K101" s="74">
        <v>22</v>
      </c>
      <c r="L101" s="83">
        <v>22</v>
      </c>
      <c r="M101" s="74">
        <v>2</v>
      </c>
      <c r="Q101" s="215"/>
      <c r="R101" s="215"/>
      <c r="S101" s="71"/>
      <c r="T101" s="71"/>
      <c r="U101" s="67"/>
      <c r="V101" s="69"/>
      <c r="W101" s="68" t="s">
        <v>847</v>
      </c>
      <c r="X101" s="69"/>
      <c r="Y101" s="69"/>
      <c r="Z101" s="60"/>
      <c r="AA101" s="67"/>
      <c r="AB101" s="67"/>
      <c r="AC101" s="60">
        <f>SUM(AC98:AC100)</f>
        <v>3</v>
      </c>
      <c r="AD101" s="60">
        <f t="shared" ref="AD101:AF101" si="99">SUM(AD98:AD100)</f>
        <v>1</v>
      </c>
      <c r="AE101" s="60">
        <f>SUM(AE98:AE100)</f>
        <v>2</v>
      </c>
      <c r="AF101" s="60">
        <f t="shared" si="99"/>
        <v>0</v>
      </c>
      <c r="AG101" s="265">
        <f>(2*AD101+AF101)/(2*AC101)</f>
        <v>0.33333333333333331</v>
      </c>
      <c r="AH101" s="265"/>
      <c r="AI101" s="60">
        <f t="shared" ref="AI101" si="100">SUM(AI98:AI100)</f>
        <v>12</v>
      </c>
      <c r="AJ101" s="60">
        <f t="shared" ref="AJ101" si="101">SUM(AJ98:AJ100)</f>
        <v>0</v>
      </c>
      <c r="AK101" s="60">
        <f t="shared" ref="AK101" si="102">SUM(AK98:AK100)</f>
        <v>0</v>
      </c>
      <c r="AL101" s="70">
        <f>+AI101/AC101</f>
        <v>4</v>
      </c>
      <c r="AM101" s="50"/>
      <c r="AN101" s="50"/>
      <c r="AO101" s="50"/>
      <c r="AP101" s="50"/>
      <c r="AQ101" s="50"/>
      <c r="AR101" s="215"/>
      <c r="AS101" s="215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8</v>
      </c>
      <c r="BB101" s="74">
        <v>2</v>
      </c>
      <c r="BC101" s="74">
        <v>2</v>
      </c>
      <c r="BD101" s="50">
        <f t="shared" si="91"/>
        <v>4</v>
      </c>
      <c r="BE101" s="194">
        <v>0</v>
      </c>
      <c r="BF101" s="191">
        <f t="shared" si="93"/>
        <v>29</v>
      </c>
      <c r="BG101" s="74">
        <f t="shared" si="93"/>
        <v>6</v>
      </c>
      <c r="BH101" s="74">
        <f t="shared" si="93"/>
        <v>6</v>
      </c>
      <c r="BI101" s="74">
        <f t="shared" si="93"/>
        <v>12</v>
      </c>
      <c r="BJ101" s="194">
        <f t="shared" si="93"/>
        <v>4</v>
      </c>
      <c r="BK101" s="191">
        <v>21</v>
      </c>
      <c r="BL101" s="74">
        <v>4</v>
      </c>
      <c r="BM101" s="74">
        <v>4</v>
      </c>
      <c r="BN101" s="50">
        <f t="shared" si="92"/>
        <v>8</v>
      </c>
      <c r="BO101" s="194">
        <v>4</v>
      </c>
      <c r="BP101" s="215"/>
      <c r="BQ101" s="215"/>
      <c r="BR101" s="75">
        <v>7.5</v>
      </c>
      <c r="BS101" s="36" t="s">
        <v>56</v>
      </c>
      <c r="BT101" s="36"/>
      <c r="BU101" s="36"/>
      <c r="BV101" s="36"/>
      <c r="BW101" s="38"/>
      <c r="BX101" s="57"/>
      <c r="BY101" s="191"/>
      <c r="BZ101" s="74"/>
      <c r="CA101" s="74"/>
      <c r="CB101" s="74"/>
      <c r="CC101" s="194"/>
      <c r="CD101" s="191">
        <f t="shared" si="95"/>
        <v>1</v>
      </c>
      <c r="CE101" s="74">
        <f t="shared" si="95"/>
        <v>0</v>
      </c>
      <c r="CF101" s="74">
        <f t="shared" si="95"/>
        <v>0</v>
      </c>
      <c r="CG101" s="74">
        <f t="shared" si="95"/>
        <v>0</v>
      </c>
      <c r="CH101" s="194">
        <f t="shared" si="95"/>
        <v>0</v>
      </c>
      <c r="CI101" s="191">
        <v>1</v>
      </c>
      <c r="CJ101" s="74">
        <v>0</v>
      </c>
      <c r="CK101" s="74">
        <v>0</v>
      </c>
      <c r="CL101" s="50">
        <f>+CJ101+CK101</f>
        <v>0</v>
      </c>
      <c r="CM101" s="194">
        <v>0</v>
      </c>
      <c r="CN101" s="215"/>
    </row>
    <row r="102" spans="1:92" ht="15.75" customHeight="1" x14ac:dyDescent="0.25">
      <c r="A102" s="116"/>
      <c r="D102" s="97" t="s">
        <v>66</v>
      </c>
      <c r="E102" s="97"/>
      <c r="F102" s="97"/>
      <c r="G102" s="65" t="s">
        <v>21</v>
      </c>
      <c r="H102" s="74"/>
      <c r="I102" s="74">
        <v>23</v>
      </c>
      <c r="J102" s="74">
        <v>16</v>
      </c>
      <c r="K102" s="74">
        <v>5</v>
      </c>
      <c r="L102" s="83">
        <v>21</v>
      </c>
      <c r="M102" s="74">
        <v>4</v>
      </c>
      <c r="O102" s="16"/>
      <c r="Q102" s="215"/>
      <c r="R102" s="215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215"/>
      <c r="AS102" s="215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5</v>
      </c>
      <c r="BB102" s="74">
        <v>0</v>
      </c>
      <c r="BC102" s="74">
        <v>0</v>
      </c>
      <c r="BD102" s="50">
        <f t="shared" si="91"/>
        <v>0</v>
      </c>
      <c r="BE102" s="194">
        <v>0</v>
      </c>
      <c r="BF102" s="191">
        <f t="shared" si="93"/>
        <v>26</v>
      </c>
      <c r="BG102" s="74">
        <f t="shared" si="93"/>
        <v>1</v>
      </c>
      <c r="BH102" s="74">
        <f t="shared" si="93"/>
        <v>7</v>
      </c>
      <c r="BI102" s="74">
        <f t="shared" si="93"/>
        <v>8</v>
      </c>
      <c r="BJ102" s="194">
        <f t="shared" si="93"/>
        <v>4</v>
      </c>
      <c r="BK102" s="191">
        <v>21</v>
      </c>
      <c r="BL102" s="74">
        <v>1</v>
      </c>
      <c r="BM102" s="74">
        <v>7</v>
      </c>
      <c r="BN102" s="50">
        <f t="shared" si="92"/>
        <v>8</v>
      </c>
      <c r="BO102" s="194">
        <v>4</v>
      </c>
      <c r="BP102" s="215"/>
      <c r="BQ102" s="215"/>
      <c r="BR102" s="75">
        <v>7</v>
      </c>
      <c r="BS102" s="36" t="s">
        <v>40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95"/>
        <v>3</v>
      </c>
      <c r="CE102" s="74">
        <f t="shared" si="95"/>
        <v>0</v>
      </c>
      <c r="CF102" s="74">
        <f t="shared" si="95"/>
        <v>0</v>
      </c>
      <c r="CG102" s="74">
        <f t="shared" si="95"/>
        <v>0</v>
      </c>
      <c r="CH102" s="194">
        <f t="shared" si="95"/>
        <v>0</v>
      </c>
      <c r="CI102" s="191">
        <v>3</v>
      </c>
      <c r="CJ102" s="74">
        <v>0</v>
      </c>
      <c r="CK102" s="74">
        <v>0</v>
      </c>
      <c r="CL102" s="50">
        <f>+CJ102+CK102</f>
        <v>0</v>
      </c>
      <c r="CM102" s="194">
        <v>0</v>
      </c>
      <c r="CN102" s="215"/>
    </row>
    <row r="103" spans="1:92" ht="15.75" customHeight="1" x14ac:dyDescent="0.25">
      <c r="A103" s="116"/>
      <c r="D103" s="97" t="s">
        <v>98</v>
      </c>
      <c r="E103" s="97"/>
      <c r="F103" s="97"/>
      <c r="G103" s="65" t="s">
        <v>21</v>
      </c>
      <c r="H103" s="74"/>
      <c r="I103" s="74">
        <v>21</v>
      </c>
      <c r="J103" s="74">
        <v>12</v>
      </c>
      <c r="K103" s="74">
        <v>9</v>
      </c>
      <c r="L103" s="83">
        <v>21</v>
      </c>
      <c r="M103" s="74">
        <v>2</v>
      </c>
      <c r="O103" s="16"/>
      <c r="Q103" s="215"/>
      <c r="R103" s="215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215"/>
      <c r="AS103" s="215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8</v>
      </c>
      <c r="BB103" s="74">
        <v>0</v>
      </c>
      <c r="BC103" s="74">
        <v>1</v>
      </c>
      <c r="BD103" s="50">
        <f t="shared" si="91"/>
        <v>1</v>
      </c>
      <c r="BE103" s="194">
        <v>2</v>
      </c>
      <c r="BF103" s="191">
        <f t="shared" si="93"/>
        <v>27</v>
      </c>
      <c r="BG103" s="74">
        <f t="shared" si="93"/>
        <v>0</v>
      </c>
      <c r="BH103" s="74">
        <f t="shared" si="93"/>
        <v>7</v>
      </c>
      <c r="BI103" s="74">
        <f t="shared" si="93"/>
        <v>7</v>
      </c>
      <c r="BJ103" s="194">
        <f t="shared" si="93"/>
        <v>4</v>
      </c>
      <c r="BK103" s="191">
        <v>19</v>
      </c>
      <c r="BL103" s="74">
        <v>0</v>
      </c>
      <c r="BM103" s="74">
        <v>6</v>
      </c>
      <c r="BN103" s="50">
        <f t="shared" si="92"/>
        <v>6</v>
      </c>
      <c r="BO103" s="194">
        <v>2</v>
      </c>
      <c r="BP103" s="215"/>
      <c r="BQ103" s="215"/>
      <c r="BR103" s="75">
        <v>6.5</v>
      </c>
      <c r="BS103" s="36" t="s">
        <v>138</v>
      </c>
      <c r="BT103" s="36"/>
      <c r="BU103" s="36"/>
      <c r="BV103" s="36"/>
      <c r="BW103" s="38"/>
      <c r="BX103" s="57"/>
      <c r="BY103" s="191"/>
      <c r="BZ103" s="74"/>
      <c r="CA103" s="74"/>
      <c r="CB103" s="74"/>
      <c r="CC103" s="194"/>
      <c r="CD103" s="191">
        <f t="shared" si="95"/>
        <v>7</v>
      </c>
      <c r="CE103" s="74">
        <f t="shared" si="95"/>
        <v>0</v>
      </c>
      <c r="CF103" s="74">
        <f t="shared" si="95"/>
        <v>1</v>
      </c>
      <c r="CG103" s="74">
        <f t="shared" si="95"/>
        <v>1</v>
      </c>
      <c r="CH103" s="194">
        <f t="shared" si="95"/>
        <v>0</v>
      </c>
      <c r="CI103" s="191">
        <v>7</v>
      </c>
      <c r="CJ103" s="74">
        <v>0</v>
      </c>
      <c r="CK103" s="74">
        <v>1</v>
      </c>
      <c r="CL103" s="50">
        <f>+CJ103+CK103</f>
        <v>1</v>
      </c>
      <c r="CM103" s="194">
        <v>0</v>
      </c>
      <c r="CN103" s="215"/>
    </row>
    <row r="104" spans="1:92" ht="15.75" customHeight="1" thickBot="1" x14ac:dyDescent="0.3">
      <c r="A104" s="116"/>
      <c r="D104" s="97"/>
      <c r="E104" s="97"/>
      <c r="F104" s="97"/>
      <c r="G104" s="62"/>
      <c r="H104" s="74"/>
      <c r="I104" s="74"/>
      <c r="J104" s="74"/>
      <c r="K104" s="74"/>
      <c r="M104" s="74"/>
      <c r="O104" s="16"/>
      <c r="Q104" s="215"/>
      <c r="R104" s="215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215"/>
      <c r="AS104" s="215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86</v>
      </c>
      <c r="BB104" s="48">
        <f t="shared" ref="BB104" si="103">SUM(BB92:BB103)</f>
        <v>28</v>
      </c>
      <c r="BC104" s="48">
        <f>SUM(BC92:BC103)</f>
        <v>37</v>
      </c>
      <c r="BD104" s="48">
        <f>+BC104+BB104</f>
        <v>65</v>
      </c>
      <c r="BE104" s="196">
        <f>SUM(BE92:BE103)</f>
        <v>16</v>
      </c>
      <c r="BF104" s="195">
        <f>SUM(BF92:BF103)</f>
        <v>326</v>
      </c>
      <c r="BG104" s="48">
        <f t="shared" ref="BG104" si="104">SUM(BG92:BG103)</f>
        <v>103</v>
      </c>
      <c r="BH104" s="48">
        <f>SUM(BH92:BH103)</f>
        <v>149</v>
      </c>
      <c r="BI104" s="48">
        <f>+BH104+BG104</f>
        <v>252</v>
      </c>
      <c r="BJ104" s="196">
        <f>SUM(BJ92:BJ103)</f>
        <v>46</v>
      </c>
      <c r="BK104" s="195">
        <f>SUM(BK92:BK103)</f>
        <v>240</v>
      </c>
      <c r="BL104" s="48">
        <f t="shared" ref="BL104" si="105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215"/>
      <c r="BQ104" s="215"/>
      <c r="BR104" s="75">
        <v>9.5</v>
      </c>
      <c r="BS104" s="36" t="s">
        <v>132</v>
      </c>
      <c r="BT104" s="36"/>
      <c r="BU104" s="36"/>
      <c r="BV104" s="36"/>
      <c r="BW104" s="38"/>
      <c r="BX104" s="57"/>
      <c r="BY104" s="191"/>
      <c r="BZ104" s="74"/>
      <c r="CA104" s="74"/>
      <c r="CB104" s="74"/>
      <c r="CC104" s="194"/>
      <c r="CD104" s="191">
        <f t="shared" si="95"/>
        <v>1</v>
      </c>
      <c r="CE104" s="74">
        <f t="shared" si="95"/>
        <v>1</v>
      </c>
      <c r="CF104" s="74">
        <f t="shared" si="95"/>
        <v>0</v>
      </c>
      <c r="CG104" s="74">
        <f t="shared" si="95"/>
        <v>1</v>
      </c>
      <c r="CH104" s="194">
        <f t="shared" si="95"/>
        <v>0</v>
      </c>
      <c r="CI104" s="191">
        <v>1</v>
      </c>
      <c r="CJ104" s="74">
        <v>1</v>
      </c>
      <c r="CK104" s="74">
        <v>0</v>
      </c>
      <c r="CL104" s="50">
        <f>+CJ104+CK104</f>
        <v>1</v>
      </c>
      <c r="CM104" s="194">
        <v>0</v>
      </c>
      <c r="CN104" s="215"/>
    </row>
    <row r="105" spans="1:92" ht="15.75" customHeight="1" x14ac:dyDescent="0.25">
      <c r="A105" s="116"/>
      <c r="D105" s="42"/>
      <c r="E105" s="42"/>
      <c r="F105" s="42"/>
      <c r="G105" s="29"/>
      <c r="H105" s="43"/>
      <c r="I105" s="74"/>
      <c r="J105" s="74"/>
      <c r="K105" s="74"/>
      <c r="M105" s="74"/>
      <c r="O105" s="16"/>
      <c r="Q105" s="215"/>
      <c r="R105" s="215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215"/>
      <c r="AS105" s="215"/>
      <c r="AT105" s="32" t="s">
        <v>15</v>
      </c>
      <c r="AU105" s="32"/>
      <c r="AV105" s="32"/>
      <c r="AW105" s="32"/>
      <c r="AX105" s="32"/>
      <c r="AY105" s="29" t="s">
        <v>33</v>
      </c>
      <c r="BA105" s="189">
        <v>16</v>
      </c>
      <c r="BB105" s="28">
        <v>3</v>
      </c>
      <c r="BC105" s="28">
        <v>9</v>
      </c>
      <c r="BD105" s="50">
        <f t="shared" ref="BD105:BD116" si="106">+BC105+BB105</f>
        <v>12</v>
      </c>
      <c r="BE105" s="193">
        <v>2</v>
      </c>
      <c r="BF105" s="189">
        <f>+BK105+BA105</f>
        <v>78</v>
      </c>
      <c r="BG105" s="28">
        <f>+BL105+BB105</f>
        <v>25</v>
      </c>
      <c r="BH105" s="28">
        <f>+BM105+BC105</f>
        <v>28</v>
      </c>
      <c r="BI105" s="28">
        <f>+BN105+BD105</f>
        <v>53</v>
      </c>
      <c r="BJ105" s="193">
        <f>+BO105+BE105</f>
        <v>16</v>
      </c>
      <c r="BK105" s="189">
        <v>62</v>
      </c>
      <c r="BL105" s="28">
        <v>22</v>
      </c>
      <c r="BM105" s="28">
        <v>19</v>
      </c>
      <c r="BN105" s="60">
        <f t="shared" ref="BN105:BN116" si="107">+BL105+BM105</f>
        <v>41</v>
      </c>
      <c r="BO105" s="193">
        <v>14</v>
      </c>
      <c r="BP105" s="215"/>
      <c r="BQ105" s="215"/>
      <c r="BR105" s="75">
        <v>8</v>
      </c>
      <c r="BS105" s="36" t="s">
        <v>70</v>
      </c>
      <c r="BT105" s="36"/>
      <c r="BU105" s="36"/>
      <c r="BV105" s="36"/>
      <c r="BW105" s="38"/>
      <c r="BX105" s="57"/>
      <c r="BY105" s="191">
        <v>2</v>
      </c>
      <c r="BZ105" s="74">
        <v>0</v>
      </c>
      <c r="CA105" s="74">
        <v>2</v>
      </c>
      <c r="CB105" s="74">
        <f>+CA105+BZ105</f>
        <v>2</v>
      </c>
      <c r="CC105" s="194">
        <v>2</v>
      </c>
      <c r="CD105" s="191">
        <f t="shared" si="95"/>
        <v>2</v>
      </c>
      <c r="CE105" s="74">
        <f t="shared" si="95"/>
        <v>0</v>
      </c>
      <c r="CF105" s="74">
        <f t="shared" si="95"/>
        <v>2</v>
      </c>
      <c r="CG105" s="74">
        <f t="shared" si="95"/>
        <v>2</v>
      </c>
      <c r="CH105" s="194">
        <f t="shared" si="95"/>
        <v>2</v>
      </c>
      <c r="CI105" s="191"/>
      <c r="CJ105" s="74"/>
      <c r="CK105" s="74"/>
      <c r="CL105" s="50"/>
      <c r="CM105" s="194"/>
      <c r="CN105" s="215"/>
    </row>
    <row r="106" spans="1:92" ht="15.75" customHeight="1" thickBot="1" x14ac:dyDescent="0.3">
      <c r="A106" s="116"/>
      <c r="D106" s="13" t="s">
        <v>116</v>
      </c>
      <c r="E106" s="13"/>
      <c r="F106" s="13"/>
      <c r="G106" s="15" t="s">
        <v>2</v>
      </c>
      <c r="H106" s="15"/>
      <c r="I106" s="15" t="s">
        <v>4</v>
      </c>
      <c r="J106" s="15" t="s">
        <v>29</v>
      </c>
      <c r="K106" s="15" t="s">
        <v>30</v>
      </c>
      <c r="L106" s="15" t="s">
        <v>31</v>
      </c>
      <c r="M106" s="84" t="s">
        <v>3</v>
      </c>
      <c r="O106" s="16"/>
      <c r="Q106" s="215"/>
      <c r="R106" s="215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215"/>
      <c r="AS106" s="215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7</v>
      </c>
      <c r="BB106" s="74">
        <v>0</v>
      </c>
      <c r="BC106" s="74">
        <v>0</v>
      </c>
      <c r="BD106" s="50">
        <f t="shared" si="106"/>
        <v>0</v>
      </c>
      <c r="BE106" s="194">
        <v>0</v>
      </c>
      <c r="BF106" s="191">
        <f t="shared" ref="BF106:BJ116" si="108">+BK106+BA106</f>
        <v>28</v>
      </c>
      <c r="BG106" s="74">
        <f t="shared" si="108"/>
        <v>0</v>
      </c>
      <c r="BH106" s="74">
        <f t="shared" si="108"/>
        <v>0</v>
      </c>
      <c r="BI106" s="74">
        <f t="shared" si="108"/>
        <v>0</v>
      </c>
      <c r="BJ106" s="194">
        <f t="shared" si="108"/>
        <v>0</v>
      </c>
      <c r="BK106" s="191">
        <v>21</v>
      </c>
      <c r="BL106" s="74">
        <v>0</v>
      </c>
      <c r="BM106" s="74">
        <v>0</v>
      </c>
      <c r="BN106" s="50">
        <f t="shared" si="107"/>
        <v>0</v>
      </c>
      <c r="BO106" s="194">
        <v>0</v>
      </c>
      <c r="BP106" s="215"/>
      <c r="BQ106" s="215"/>
      <c r="BR106" s="75">
        <v>9.5</v>
      </c>
      <c r="BS106" s="36" t="s">
        <v>82</v>
      </c>
      <c r="BT106" s="36"/>
      <c r="BU106" s="36"/>
      <c r="BV106" s="36"/>
      <c r="BW106" s="38"/>
      <c r="BX106" s="57"/>
      <c r="BY106" s="191"/>
      <c r="BZ106" s="74"/>
      <c r="CA106" s="74"/>
      <c r="CB106" s="74"/>
      <c r="CC106" s="194"/>
      <c r="CD106" s="191">
        <f t="shared" si="95"/>
        <v>1</v>
      </c>
      <c r="CE106" s="74">
        <f t="shared" si="95"/>
        <v>1</v>
      </c>
      <c r="CF106" s="74">
        <f t="shared" si="95"/>
        <v>0</v>
      </c>
      <c r="CG106" s="74">
        <f t="shared" si="95"/>
        <v>1</v>
      </c>
      <c r="CH106" s="194">
        <f t="shared" si="95"/>
        <v>0</v>
      </c>
      <c r="CI106" s="191">
        <v>1</v>
      </c>
      <c r="CJ106" s="74">
        <v>1</v>
      </c>
      <c r="CK106" s="74">
        <v>0</v>
      </c>
      <c r="CL106" s="50">
        <f>+CJ106+CK106</f>
        <v>1</v>
      </c>
      <c r="CM106" s="194">
        <v>0</v>
      </c>
      <c r="CN106" s="215"/>
    </row>
    <row r="107" spans="1:92" ht="15.75" customHeight="1" x14ac:dyDescent="0.25">
      <c r="A107" s="116"/>
      <c r="D107" s="42" t="s">
        <v>72</v>
      </c>
      <c r="E107" s="42"/>
      <c r="F107" s="42"/>
      <c r="G107" s="29" t="s">
        <v>23</v>
      </c>
      <c r="H107" s="43"/>
      <c r="I107" s="74">
        <v>23</v>
      </c>
      <c r="J107" s="74">
        <v>2</v>
      </c>
      <c r="K107" s="74">
        <v>17</v>
      </c>
      <c r="L107" s="50">
        <v>19</v>
      </c>
      <c r="M107" s="83">
        <v>14</v>
      </c>
      <c r="O107" s="16"/>
      <c r="Q107" s="215"/>
      <c r="R107" s="215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215"/>
      <c r="AS107" s="215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8</v>
      </c>
      <c r="BB107" s="74">
        <v>10</v>
      </c>
      <c r="BC107" s="74">
        <v>6</v>
      </c>
      <c r="BD107" s="50">
        <f t="shared" si="106"/>
        <v>16</v>
      </c>
      <c r="BE107" s="194">
        <v>0</v>
      </c>
      <c r="BF107" s="191">
        <f t="shared" si="108"/>
        <v>28</v>
      </c>
      <c r="BG107" s="74">
        <f t="shared" si="108"/>
        <v>29</v>
      </c>
      <c r="BH107" s="74">
        <f t="shared" si="108"/>
        <v>20</v>
      </c>
      <c r="BI107" s="74">
        <f t="shared" si="108"/>
        <v>49</v>
      </c>
      <c r="BJ107" s="194">
        <f t="shared" si="108"/>
        <v>2</v>
      </c>
      <c r="BK107" s="191">
        <v>20</v>
      </c>
      <c r="BL107" s="74">
        <v>19</v>
      </c>
      <c r="BM107" s="74">
        <v>14</v>
      </c>
      <c r="BN107" s="50">
        <f t="shared" si="107"/>
        <v>33</v>
      </c>
      <c r="BO107" s="194">
        <v>2</v>
      </c>
      <c r="BP107" s="215"/>
      <c r="BQ107" s="215"/>
      <c r="BR107" s="209" t="s">
        <v>674</v>
      </c>
      <c r="BS107" s="68"/>
      <c r="BT107" s="20"/>
      <c r="BU107" s="20"/>
      <c r="BV107" s="20"/>
      <c r="BW107" s="60"/>
      <c r="BX107" s="68"/>
      <c r="BY107" s="189">
        <f t="shared" ref="BY107:CM107" si="109">SUM(BY79:BY106)</f>
        <v>25</v>
      </c>
      <c r="BZ107" s="60">
        <f t="shared" si="109"/>
        <v>2</v>
      </c>
      <c r="CA107" s="60">
        <f t="shared" si="109"/>
        <v>9</v>
      </c>
      <c r="CB107" s="60">
        <f t="shared" si="109"/>
        <v>11</v>
      </c>
      <c r="CC107" s="190">
        <f t="shared" si="109"/>
        <v>4</v>
      </c>
      <c r="CD107" s="189">
        <f t="shared" si="109"/>
        <v>71</v>
      </c>
      <c r="CE107" s="60">
        <f t="shared" si="109"/>
        <v>8</v>
      </c>
      <c r="CF107" s="60">
        <f t="shared" si="109"/>
        <v>21</v>
      </c>
      <c r="CG107" s="60">
        <f t="shared" si="109"/>
        <v>29</v>
      </c>
      <c r="CH107" s="190">
        <f t="shared" si="109"/>
        <v>12</v>
      </c>
      <c r="CI107" s="189">
        <f t="shared" si="109"/>
        <v>46</v>
      </c>
      <c r="CJ107" s="60">
        <f t="shared" si="109"/>
        <v>6</v>
      </c>
      <c r="CK107" s="60">
        <f t="shared" si="109"/>
        <v>12</v>
      </c>
      <c r="CL107" s="60">
        <f t="shared" si="109"/>
        <v>18</v>
      </c>
      <c r="CM107" s="190">
        <f t="shared" si="109"/>
        <v>8</v>
      </c>
      <c r="CN107" s="215"/>
    </row>
    <row r="108" spans="1:92" ht="15.75" customHeight="1" x14ac:dyDescent="0.25">
      <c r="A108" s="116"/>
      <c r="D108" s="36" t="s">
        <v>119</v>
      </c>
      <c r="E108" s="36"/>
      <c r="F108" s="36"/>
      <c r="G108" s="42" t="s">
        <v>139</v>
      </c>
      <c r="H108" s="38"/>
      <c r="I108" s="74">
        <v>26</v>
      </c>
      <c r="J108" s="74">
        <v>28</v>
      </c>
      <c r="K108" s="74">
        <v>22</v>
      </c>
      <c r="L108" s="50">
        <v>50</v>
      </c>
      <c r="M108" s="83">
        <v>12</v>
      </c>
      <c r="O108" s="16"/>
      <c r="Q108" s="215"/>
      <c r="R108" s="215"/>
      <c r="S108" s="75"/>
      <c r="T108" s="65"/>
      <c r="AM108" s="50"/>
      <c r="AN108" s="50"/>
      <c r="AO108" s="50"/>
      <c r="AP108" s="50"/>
      <c r="AQ108" s="50"/>
      <c r="AR108" s="215"/>
      <c r="AS108" s="215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>
        <v>5</v>
      </c>
      <c r="BB108" s="74">
        <v>3</v>
      </c>
      <c r="BC108" s="74">
        <v>9</v>
      </c>
      <c r="BD108" s="50">
        <f t="shared" si="106"/>
        <v>12</v>
      </c>
      <c r="BE108" s="194">
        <v>0</v>
      </c>
      <c r="BF108" s="191">
        <f t="shared" si="108"/>
        <v>18</v>
      </c>
      <c r="BG108" s="74">
        <f t="shared" si="108"/>
        <v>13</v>
      </c>
      <c r="BH108" s="74">
        <f t="shared" si="108"/>
        <v>17</v>
      </c>
      <c r="BI108" s="74">
        <f t="shared" si="108"/>
        <v>30</v>
      </c>
      <c r="BJ108" s="194">
        <f t="shared" si="108"/>
        <v>0</v>
      </c>
      <c r="BK108" s="191">
        <v>13</v>
      </c>
      <c r="BL108" s="74">
        <v>10</v>
      </c>
      <c r="BM108" s="74">
        <v>8</v>
      </c>
      <c r="BN108" s="50">
        <f t="shared" si="107"/>
        <v>18</v>
      </c>
      <c r="BO108" s="194">
        <v>0</v>
      </c>
      <c r="BP108" s="215"/>
      <c r="BQ108" s="215"/>
      <c r="BR108" s="62" t="s">
        <v>676</v>
      </c>
      <c r="BS108" s="62"/>
      <c r="BT108" s="62"/>
      <c r="BU108" s="62"/>
      <c r="BV108" s="62"/>
      <c r="BW108" s="62"/>
      <c r="BX108" s="62"/>
      <c r="BY108" s="191">
        <f>+BY107+BY52+AC101</f>
        <v>106</v>
      </c>
      <c r="BZ108" s="50">
        <f>+BZ107+BZ52</f>
        <v>34</v>
      </c>
      <c r="CA108" s="50">
        <f>+CA107+CA52</f>
        <v>38</v>
      </c>
      <c r="CB108" s="50">
        <f>+CB107+CB52</f>
        <v>72</v>
      </c>
      <c r="CC108" s="192">
        <f>+CC107+CC52</f>
        <v>12</v>
      </c>
      <c r="CD108" s="191">
        <f>+CD107+CD52+AC92</f>
        <v>400</v>
      </c>
      <c r="CE108" s="50">
        <f>+CE107+CE52</f>
        <v>108</v>
      </c>
      <c r="CF108" s="50">
        <f>+CF107+CF52</f>
        <v>131</v>
      </c>
      <c r="CG108" s="50">
        <f>+CG107+CG52</f>
        <v>239</v>
      </c>
      <c r="CH108" s="192">
        <f>+CH107+CH52</f>
        <v>52</v>
      </c>
      <c r="CI108" s="191">
        <f>+CI107+CI52+AC125</f>
        <v>294</v>
      </c>
      <c r="CJ108" s="50">
        <f>+CJ107+CJ52</f>
        <v>74</v>
      </c>
      <c r="CK108" s="50">
        <f>+CK107+CK52</f>
        <v>93</v>
      </c>
      <c r="CL108" s="50">
        <f>+CL107+CL52</f>
        <v>167</v>
      </c>
      <c r="CM108" s="192">
        <f>+CM107+CM52</f>
        <v>40</v>
      </c>
      <c r="CN108" s="215"/>
    </row>
    <row r="109" spans="1:92" ht="15.75" customHeight="1" x14ac:dyDescent="0.25">
      <c r="A109" s="116"/>
      <c r="D109" s="36" t="s">
        <v>44</v>
      </c>
      <c r="E109" s="36"/>
      <c r="F109" s="36"/>
      <c r="G109" s="42" t="s">
        <v>139</v>
      </c>
      <c r="H109" s="38"/>
      <c r="I109" s="74">
        <v>28</v>
      </c>
      <c r="J109" s="74">
        <v>8</v>
      </c>
      <c r="K109" s="74">
        <v>9</v>
      </c>
      <c r="L109" s="50">
        <v>17</v>
      </c>
      <c r="M109" s="83">
        <v>12</v>
      </c>
      <c r="O109" s="16"/>
      <c r="Q109" s="215"/>
      <c r="R109" s="215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215"/>
      <c r="AS109" s="215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7</v>
      </c>
      <c r="BB109" s="74">
        <v>0</v>
      </c>
      <c r="BC109" s="74">
        <v>4</v>
      </c>
      <c r="BD109" s="50">
        <f t="shared" si="106"/>
        <v>4</v>
      </c>
      <c r="BE109" s="194">
        <v>0</v>
      </c>
      <c r="BF109" s="191">
        <f t="shared" si="108"/>
        <v>15</v>
      </c>
      <c r="BG109" s="74">
        <f t="shared" si="108"/>
        <v>0</v>
      </c>
      <c r="BH109" s="74">
        <f t="shared" si="108"/>
        <v>9</v>
      </c>
      <c r="BI109" s="74">
        <f t="shared" si="108"/>
        <v>9</v>
      </c>
      <c r="BJ109" s="194">
        <f t="shared" si="108"/>
        <v>0</v>
      </c>
      <c r="BK109" s="191">
        <v>8</v>
      </c>
      <c r="BL109" s="74">
        <v>0</v>
      </c>
      <c r="BM109" s="74">
        <v>5</v>
      </c>
      <c r="BN109" s="50">
        <f t="shared" si="107"/>
        <v>5</v>
      </c>
      <c r="BO109" s="194">
        <v>0</v>
      </c>
      <c r="BP109" s="215"/>
      <c r="BQ109" s="215"/>
      <c r="BY109" s="191"/>
      <c r="BZ109" s="50"/>
      <c r="CA109" s="50"/>
      <c r="CB109" s="50"/>
      <c r="CC109" s="192"/>
      <c r="CD109" s="191"/>
      <c r="CE109" s="50"/>
      <c r="CF109" s="50"/>
      <c r="CG109" s="50"/>
      <c r="CH109" s="192"/>
      <c r="CI109" s="191"/>
      <c r="CJ109" s="50"/>
      <c r="CK109" s="50"/>
      <c r="CL109" s="50"/>
      <c r="CM109" s="192"/>
      <c r="CN109" s="215"/>
    </row>
    <row r="110" spans="1:92" ht="15.75" customHeight="1" x14ac:dyDescent="0.25">
      <c r="A110" s="116"/>
      <c r="C110" s="16"/>
      <c r="D110" s="42" t="s">
        <v>36</v>
      </c>
      <c r="G110" s="42" t="s">
        <v>25</v>
      </c>
      <c r="H110" s="43"/>
      <c r="I110" s="74">
        <v>27</v>
      </c>
      <c r="J110" s="74">
        <v>11</v>
      </c>
      <c r="K110" s="74">
        <v>20</v>
      </c>
      <c r="L110" s="50">
        <v>31</v>
      </c>
      <c r="M110" s="83">
        <v>8</v>
      </c>
      <c r="O110" s="16"/>
      <c r="Q110" s="215"/>
      <c r="R110" s="215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215"/>
      <c r="AS110" s="215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8</v>
      </c>
      <c r="BB110" s="74">
        <v>3</v>
      </c>
      <c r="BC110" s="74">
        <v>2</v>
      </c>
      <c r="BD110" s="50">
        <f t="shared" si="106"/>
        <v>5</v>
      </c>
      <c r="BE110" s="194">
        <v>0</v>
      </c>
      <c r="BF110" s="191">
        <f t="shared" si="108"/>
        <v>29</v>
      </c>
      <c r="BG110" s="74">
        <f t="shared" si="108"/>
        <v>9</v>
      </c>
      <c r="BH110" s="74">
        <f t="shared" si="108"/>
        <v>16</v>
      </c>
      <c r="BI110" s="74">
        <f t="shared" si="108"/>
        <v>25</v>
      </c>
      <c r="BJ110" s="194">
        <f t="shared" si="108"/>
        <v>0</v>
      </c>
      <c r="BK110" s="191">
        <v>21</v>
      </c>
      <c r="BL110" s="74">
        <v>6</v>
      </c>
      <c r="BM110" s="74">
        <v>14</v>
      </c>
      <c r="BN110" s="50">
        <f t="shared" si="107"/>
        <v>20</v>
      </c>
      <c r="BO110" s="194">
        <v>0</v>
      </c>
      <c r="BP110" s="215"/>
      <c r="BQ110" s="215"/>
      <c r="BR110" s="62" t="s">
        <v>114</v>
      </c>
      <c r="BS110" s="62"/>
      <c r="BT110" s="62"/>
      <c r="BU110" s="62"/>
      <c r="BV110" s="62"/>
      <c r="BW110" s="62"/>
      <c r="BX110" s="62"/>
      <c r="BY110" s="191">
        <f t="shared" ref="BY110:CM110" si="110">+BA118+BA105+BA92+BA79+BA45+BA32+BA19+BA6</f>
        <v>106</v>
      </c>
      <c r="BZ110" s="50">
        <f t="shared" si="110"/>
        <v>34</v>
      </c>
      <c r="CA110" s="50">
        <f t="shared" si="110"/>
        <v>38</v>
      </c>
      <c r="CB110" s="50">
        <f t="shared" si="110"/>
        <v>72</v>
      </c>
      <c r="CC110" s="192">
        <f t="shared" si="110"/>
        <v>12</v>
      </c>
      <c r="CD110" s="191">
        <f t="shared" si="110"/>
        <v>400</v>
      </c>
      <c r="CE110" s="50">
        <f t="shared" si="110"/>
        <v>108</v>
      </c>
      <c r="CF110" s="50">
        <f t="shared" si="110"/>
        <v>131</v>
      </c>
      <c r="CG110" s="50">
        <f t="shared" si="110"/>
        <v>239</v>
      </c>
      <c r="CH110" s="192">
        <f t="shared" si="110"/>
        <v>52</v>
      </c>
      <c r="CI110" s="191">
        <f t="shared" si="110"/>
        <v>294</v>
      </c>
      <c r="CJ110" s="50">
        <f t="shared" si="110"/>
        <v>74</v>
      </c>
      <c r="CK110" s="50">
        <f t="shared" si="110"/>
        <v>93</v>
      </c>
      <c r="CL110" s="50">
        <f t="shared" si="110"/>
        <v>167</v>
      </c>
      <c r="CM110" s="192">
        <f t="shared" si="110"/>
        <v>40</v>
      </c>
      <c r="CN110" s="215"/>
    </row>
    <row r="111" spans="1:92" ht="15.75" customHeight="1" x14ac:dyDescent="0.25">
      <c r="A111" s="116"/>
      <c r="C111" s="16"/>
      <c r="D111" s="36" t="s">
        <v>148</v>
      </c>
      <c r="E111" s="36"/>
      <c r="F111" s="36"/>
      <c r="G111" s="42" t="s">
        <v>139</v>
      </c>
      <c r="H111" s="38"/>
      <c r="I111" s="74">
        <v>28</v>
      </c>
      <c r="J111" s="74">
        <v>8</v>
      </c>
      <c r="K111" s="74">
        <v>9</v>
      </c>
      <c r="L111" s="50">
        <v>17</v>
      </c>
      <c r="M111" s="83">
        <v>8</v>
      </c>
      <c r="Q111" s="215"/>
      <c r="R111" s="215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215"/>
      <c r="AS111" s="215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8</v>
      </c>
      <c r="BB111" s="74">
        <v>0</v>
      </c>
      <c r="BC111" s="74">
        <v>6</v>
      </c>
      <c r="BD111" s="50">
        <f t="shared" si="106"/>
        <v>6</v>
      </c>
      <c r="BE111" s="194">
        <v>0</v>
      </c>
      <c r="BF111" s="191">
        <f t="shared" si="108"/>
        <v>29</v>
      </c>
      <c r="BG111" s="74">
        <f t="shared" si="108"/>
        <v>0</v>
      </c>
      <c r="BH111" s="74">
        <f t="shared" si="108"/>
        <v>16</v>
      </c>
      <c r="BI111" s="74">
        <f t="shared" si="108"/>
        <v>16</v>
      </c>
      <c r="BJ111" s="194">
        <f t="shared" si="108"/>
        <v>4</v>
      </c>
      <c r="BK111" s="191">
        <v>21</v>
      </c>
      <c r="BL111" s="74">
        <v>0</v>
      </c>
      <c r="BM111" s="74">
        <v>10</v>
      </c>
      <c r="BN111" s="50">
        <f t="shared" si="107"/>
        <v>10</v>
      </c>
      <c r="BO111" s="194">
        <v>4</v>
      </c>
      <c r="BP111" s="215"/>
      <c r="BQ111" s="215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215"/>
    </row>
    <row r="112" spans="1:92" ht="15.75" customHeight="1" x14ac:dyDescent="0.25">
      <c r="A112" s="116"/>
      <c r="D112" s="97" t="s">
        <v>40</v>
      </c>
      <c r="E112" s="97"/>
      <c r="F112" s="97"/>
      <c r="G112" s="65" t="s">
        <v>21</v>
      </c>
      <c r="H112" s="74"/>
      <c r="I112" s="74">
        <v>28</v>
      </c>
      <c r="J112" s="74">
        <v>0</v>
      </c>
      <c r="K112" s="74">
        <v>8</v>
      </c>
      <c r="L112" s="50">
        <v>8</v>
      </c>
      <c r="M112" s="83">
        <v>8</v>
      </c>
      <c r="Q112" s="215"/>
      <c r="R112" s="215"/>
      <c r="S112" s="75"/>
      <c r="T112" s="65"/>
      <c r="AM112" s="50"/>
      <c r="AN112" s="50"/>
      <c r="AO112" s="50"/>
      <c r="AP112" s="50"/>
      <c r="AQ112" s="50"/>
      <c r="AR112" s="215"/>
      <c r="AS112" s="215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8</v>
      </c>
      <c r="BB112" s="74">
        <v>2</v>
      </c>
      <c r="BC112" s="74">
        <v>5</v>
      </c>
      <c r="BD112" s="50">
        <f t="shared" si="106"/>
        <v>7</v>
      </c>
      <c r="BE112" s="194">
        <v>2</v>
      </c>
      <c r="BF112" s="191">
        <f t="shared" si="108"/>
        <v>27</v>
      </c>
      <c r="BG112" s="74">
        <f t="shared" si="108"/>
        <v>5</v>
      </c>
      <c r="BH112" s="74">
        <f t="shared" si="108"/>
        <v>12</v>
      </c>
      <c r="BI112" s="74">
        <f t="shared" si="108"/>
        <v>17</v>
      </c>
      <c r="BJ112" s="194">
        <f t="shared" si="108"/>
        <v>2</v>
      </c>
      <c r="BK112" s="191">
        <v>19</v>
      </c>
      <c r="BL112" s="74">
        <v>3</v>
      </c>
      <c r="BM112" s="74">
        <v>7</v>
      </c>
      <c r="BN112" s="50">
        <f t="shared" si="107"/>
        <v>10</v>
      </c>
      <c r="BO112" s="194">
        <v>0</v>
      </c>
      <c r="BP112" s="215"/>
      <c r="BQ112" s="215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215"/>
    </row>
    <row r="113" spans="1:92" ht="15.75" customHeight="1" thickBot="1" x14ac:dyDescent="0.3">
      <c r="A113" s="116"/>
      <c r="D113" s="97" t="s">
        <v>75</v>
      </c>
      <c r="E113" s="97"/>
      <c r="F113" s="97"/>
      <c r="G113" s="97" t="s">
        <v>17</v>
      </c>
      <c r="H113" s="74"/>
      <c r="I113" s="74">
        <v>30</v>
      </c>
      <c r="J113" s="74">
        <v>0</v>
      </c>
      <c r="K113" s="74">
        <v>5</v>
      </c>
      <c r="L113" s="50">
        <v>5</v>
      </c>
      <c r="M113" s="83">
        <v>8</v>
      </c>
      <c r="Q113" s="215"/>
      <c r="R113" s="215"/>
      <c r="S113" s="75"/>
      <c r="T113" s="65"/>
      <c r="U113" s="255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255" t="s">
        <v>4</v>
      </c>
      <c r="AD113" s="255" t="s">
        <v>8</v>
      </c>
      <c r="AE113" s="255" t="s">
        <v>9</v>
      </c>
      <c r="AF113" s="255" t="s">
        <v>10</v>
      </c>
      <c r="AG113" s="255" t="s">
        <v>107</v>
      </c>
      <c r="AH113" s="255"/>
      <c r="AI113" s="255" t="s">
        <v>5</v>
      </c>
      <c r="AJ113" s="255" t="s">
        <v>7</v>
      </c>
      <c r="AK113" s="255" t="s">
        <v>6</v>
      </c>
      <c r="AL113" s="255" t="s">
        <v>108</v>
      </c>
      <c r="AM113" s="50"/>
      <c r="AN113" s="50"/>
      <c r="AO113" s="50"/>
      <c r="AP113" s="50"/>
      <c r="AQ113" s="50"/>
      <c r="AR113" s="215"/>
      <c r="AS113" s="215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/>
      <c r="BE113" s="194"/>
      <c r="BF113" s="191">
        <f t="shared" si="108"/>
        <v>2</v>
      </c>
      <c r="BG113" s="74">
        <f t="shared" si="108"/>
        <v>0</v>
      </c>
      <c r="BH113" s="74">
        <f t="shared" si="108"/>
        <v>0</v>
      </c>
      <c r="BI113" s="74">
        <f t="shared" si="108"/>
        <v>0</v>
      </c>
      <c r="BJ113" s="194">
        <f t="shared" si="108"/>
        <v>0</v>
      </c>
      <c r="BK113" s="191">
        <v>2</v>
      </c>
      <c r="BL113" s="74">
        <v>0</v>
      </c>
      <c r="BM113" s="74">
        <v>0</v>
      </c>
      <c r="BN113" s="50">
        <f t="shared" si="107"/>
        <v>0</v>
      </c>
      <c r="BO113" s="194">
        <v>0</v>
      </c>
      <c r="BP113" s="215"/>
      <c r="BQ113" s="215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215"/>
    </row>
    <row r="114" spans="1:92" ht="15.75" customHeight="1" x14ac:dyDescent="0.25">
      <c r="A114" s="116"/>
      <c r="D114" s="97" t="s">
        <v>37</v>
      </c>
      <c r="E114" s="61"/>
      <c r="F114" s="61"/>
      <c r="G114" s="97" t="s">
        <v>17</v>
      </c>
      <c r="H114" s="74"/>
      <c r="I114" s="74">
        <v>16</v>
      </c>
      <c r="J114" s="74">
        <v>2</v>
      </c>
      <c r="K114" s="74">
        <v>6</v>
      </c>
      <c r="L114" s="50">
        <v>8</v>
      </c>
      <c r="M114" s="83">
        <v>6</v>
      </c>
      <c r="Q114" s="215"/>
      <c r="R114" s="215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11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12">+AI114/AC114</f>
        <v>1</v>
      </c>
      <c r="AM114" s="50"/>
      <c r="AN114" s="50"/>
      <c r="AO114" s="50"/>
      <c r="AP114" s="50"/>
      <c r="AQ114" s="50"/>
      <c r="AR114" s="215"/>
      <c r="AS114" s="215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6</v>
      </c>
      <c r="BB114" s="74">
        <v>1</v>
      </c>
      <c r="BC114" s="74">
        <v>2</v>
      </c>
      <c r="BD114" s="50">
        <f t="shared" si="106"/>
        <v>3</v>
      </c>
      <c r="BE114" s="194">
        <v>0</v>
      </c>
      <c r="BF114" s="191">
        <f t="shared" si="108"/>
        <v>25</v>
      </c>
      <c r="BG114" s="74">
        <f t="shared" si="108"/>
        <v>4</v>
      </c>
      <c r="BH114" s="74">
        <f t="shared" si="108"/>
        <v>9</v>
      </c>
      <c r="BI114" s="74">
        <f t="shared" si="108"/>
        <v>13</v>
      </c>
      <c r="BJ114" s="194">
        <f t="shared" si="108"/>
        <v>0</v>
      </c>
      <c r="BK114" s="191">
        <v>19</v>
      </c>
      <c r="BL114" s="74">
        <v>3</v>
      </c>
      <c r="BM114" s="74">
        <v>7</v>
      </c>
      <c r="BN114" s="50">
        <f t="shared" si="107"/>
        <v>10</v>
      </c>
      <c r="BO114" s="194">
        <v>0</v>
      </c>
      <c r="BP114" s="215"/>
      <c r="BQ114" s="215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215"/>
    </row>
    <row r="115" spans="1:92" ht="15.75" customHeight="1" x14ac:dyDescent="0.25">
      <c r="A115" s="116"/>
      <c r="D115" s="36" t="s">
        <v>112</v>
      </c>
      <c r="E115" s="36"/>
      <c r="F115" s="36"/>
      <c r="G115" s="42" t="s">
        <v>139</v>
      </c>
      <c r="H115" s="38"/>
      <c r="I115" s="74">
        <v>22</v>
      </c>
      <c r="J115" s="74">
        <v>1</v>
      </c>
      <c r="K115" s="74">
        <v>4</v>
      </c>
      <c r="L115" s="50">
        <v>5</v>
      </c>
      <c r="M115" s="83">
        <v>6</v>
      </c>
      <c r="Q115" s="215"/>
      <c r="R115" s="215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11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12"/>
        <v>0</v>
      </c>
      <c r="AM115" s="50"/>
      <c r="AN115" s="50"/>
      <c r="AO115" s="50"/>
      <c r="AP115" s="50"/>
      <c r="AQ115" s="50"/>
      <c r="AR115" s="215"/>
      <c r="AS115" s="215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6</v>
      </c>
      <c r="BB115" s="74">
        <v>1</v>
      </c>
      <c r="BC115" s="74">
        <v>0</v>
      </c>
      <c r="BD115" s="50">
        <f t="shared" si="106"/>
        <v>1</v>
      </c>
      <c r="BE115" s="194">
        <v>0</v>
      </c>
      <c r="BF115" s="191">
        <f t="shared" si="108"/>
        <v>22</v>
      </c>
      <c r="BG115" s="74">
        <f t="shared" si="108"/>
        <v>2</v>
      </c>
      <c r="BH115" s="74">
        <f t="shared" si="108"/>
        <v>4</v>
      </c>
      <c r="BI115" s="74">
        <f t="shared" si="108"/>
        <v>6</v>
      </c>
      <c r="BJ115" s="194">
        <f t="shared" si="108"/>
        <v>0</v>
      </c>
      <c r="BK115" s="191">
        <v>16</v>
      </c>
      <c r="BL115" s="74">
        <v>1</v>
      </c>
      <c r="BM115" s="74">
        <v>4</v>
      </c>
      <c r="BN115" s="50">
        <f t="shared" si="107"/>
        <v>5</v>
      </c>
      <c r="BO115" s="194">
        <v>0</v>
      </c>
      <c r="BP115" s="215"/>
      <c r="BQ115" s="215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215"/>
    </row>
    <row r="116" spans="1:92" ht="15.75" customHeight="1" x14ac:dyDescent="0.25">
      <c r="A116" s="116"/>
      <c r="D116" s="42" t="s">
        <v>134</v>
      </c>
      <c r="E116" s="42"/>
      <c r="F116" s="42"/>
      <c r="G116" s="42" t="s">
        <v>25</v>
      </c>
      <c r="H116" s="43"/>
      <c r="I116" s="74">
        <v>24</v>
      </c>
      <c r="J116" s="74">
        <v>2</v>
      </c>
      <c r="K116" s="74">
        <v>5</v>
      </c>
      <c r="L116" s="50">
        <v>7</v>
      </c>
      <c r="M116" s="83">
        <v>6</v>
      </c>
      <c r="Q116" s="215"/>
      <c r="R116" s="215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11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12"/>
        <v>2.1359223300970873</v>
      </c>
      <c r="AM116" s="50"/>
      <c r="AN116" s="50"/>
      <c r="AO116" s="50"/>
      <c r="AP116" s="50"/>
      <c r="AQ116" s="50"/>
      <c r="AR116" s="215"/>
      <c r="AS116" s="215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8</v>
      </c>
      <c r="BB116" s="74">
        <v>1</v>
      </c>
      <c r="BC116" s="74">
        <v>1</v>
      </c>
      <c r="BD116" s="50">
        <f t="shared" si="106"/>
        <v>2</v>
      </c>
      <c r="BE116" s="194">
        <v>0</v>
      </c>
      <c r="BF116" s="191">
        <f t="shared" si="108"/>
        <v>25</v>
      </c>
      <c r="BG116" s="74">
        <f t="shared" si="108"/>
        <v>2</v>
      </c>
      <c r="BH116" s="74">
        <f t="shared" si="108"/>
        <v>5</v>
      </c>
      <c r="BI116" s="74">
        <f t="shared" si="108"/>
        <v>7</v>
      </c>
      <c r="BJ116" s="194">
        <f t="shared" si="108"/>
        <v>2</v>
      </c>
      <c r="BK116" s="191">
        <v>17</v>
      </c>
      <c r="BL116" s="74">
        <v>1</v>
      </c>
      <c r="BM116" s="74">
        <v>4</v>
      </c>
      <c r="BN116" s="50">
        <f t="shared" si="107"/>
        <v>5</v>
      </c>
      <c r="BO116" s="194">
        <v>2</v>
      </c>
      <c r="BP116" s="215"/>
      <c r="BQ116" s="215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215"/>
    </row>
    <row r="117" spans="1:92" ht="15.75" customHeight="1" thickBot="1" x14ac:dyDescent="0.3">
      <c r="A117" s="116"/>
      <c r="D117" s="36" t="s">
        <v>175</v>
      </c>
      <c r="E117" s="36"/>
      <c r="F117" s="36"/>
      <c r="G117" s="42" t="s">
        <v>139</v>
      </c>
      <c r="H117" s="38"/>
      <c r="I117" s="74">
        <v>25</v>
      </c>
      <c r="J117" s="74">
        <v>2</v>
      </c>
      <c r="K117" s="74">
        <v>7</v>
      </c>
      <c r="L117" s="50">
        <v>9</v>
      </c>
      <c r="M117" s="83">
        <v>6</v>
      </c>
      <c r="Q117" s="215"/>
      <c r="R117" s="215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11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12"/>
        <v>1.5</v>
      </c>
      <c r="AM117" s="71"/>
      <c r="AN117" s="71"/>
      <c r="AO117" s="71"/>
      <c r="AP117" s="71"/>
      <c r="AQ117" s="71"/>
      <c r="AR117" s="215"/>
      <c r="AS117" s="215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87</v>
      </c>
      <c r="BB117" s="48">
        <f t="shared" ref="BB117" si="113">SUM(BB105:BB116)</f>
        <v>24</v>
      </c>
      <c r="BC117" s="48">
        <f>SUM(BC105:BC116)</f>
        <v>44</v>
      </c>
      <c r="BD117" s="48">
        <f>+BC117+BB117</f>
        <v>68</v>
      </c>
      <c r="BE117" s="196">
        <f>SUM(BE105:BE116)</f>
        <v>4</v>
      </c>
      <c r="BF117" s="195">
        <f>SUM(BF105:BF116)</f>
        <v>326</v>
      </c>
      <c r="BG117" s="48">
        <f t="shared" ref="BG117" si="114">SUM(BG105:BG116)</f>
        <v>89</v>
      </c>
      <c r="BH117" s="48">
        <f>SUM(BH105:BH116)</f>
        <v>136</v>
      </c>
      <c r="BI117" s="48">
        <f>+BH117+BG117</f>
        <v>225</v>
      </c>
      <c r="BJ117" s="196">
        <f>SUM(BJ105:BJ116)</f>
        <v>26</v>
      </c>
      <c r="BK117" s="195">
        <f>SUM(BK105:BK116)</f>
        <v>239</v>
      </c>
      <c r="BL117" s="48">
        <f t="shared" ref="BL117" si="115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215"/>
      <c r="BQ117" s="215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215"/>
    </row>
    <row r="118" spans="1:92" ht="15.75" customHeight="1" x14ac:dyDescent="0.25">
      <c r="A118" s="116"/>
      <c r="D118" s="97" t="s">
        <v>39</v>
      </c>
      <c r="E118" s="97"/>
      <c r="F118" s="97"/>
      <c r="G118" s="97" t="s">
        <v>17</v>
      </c>
      <c r="H118" s="74"/>
      <c r="I118" s="74">
        <v>26</v>
      </c>
      <c r="J118" s="74">
        <v>10</v>
      </c>
      <c r="K118" s="74">
        <v>34</v>
      </c>
      <c r="L118" s="50">
        <v>44</v>
      </c>
      <c r="M118" s="83">
        <v>6</v>
      </c>
      <c r="Q118" s="215"/>
      <c r="R118" s="215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11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12"/>
        <v>0</v>
      </c>
      <c r="AM118" s="71"/>
      <c r="AN118" s="71"/>
      <c r="AO118" s="71"/>
      <c r="AP118" s="71"/>
      <c r="AQ118" s="71"/>
      <c r="AR118" s="215"/>
      <c r="AS118" s="215"/>
      <c r="AT118" s="32" t="s">
        <v>50</v>
      </c>
      <c r="AU118" s="32"/>
      <c r="AV118" s="32"/>
      <c r="AW118" s="32"/>
      <c r="AX118" s="32"/>
      <c r="AY118" s="29" t="s">
        <v>51</v>
      </c>
      <c r="BA118" s="189">
        <v>20</v>
      </c>
      <c r="BB118" s="74">
        <v>4</v>
      </c>
      <c r="BC118" s="74">
        <v>5</v>
      </c>
      <c r="BD118" s="50">
        <f t="shared" ref="BD118:BD128" si="116">+BC118+BB118</f>
        <v>9</v>
      </c>
      <c r="BE118" s="194">
        <v>0</v>
      </c>
      <c r="BF118" s="189">
        <f>+BK118+BA118</f>
        <v>60</v>
      </c>
      <c r="BG118" s="28">
        <f>+BL118+BB118</f>
        <v>7</v>
      </c>
      <c r="BH118" s="28">
        <f>+BM118+BC118</f>
        <v>20</v>
      </c>
      <c r="BI118" s="28">
        <f>+BN118+BD118</f>
        <v>27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17">+BL118+BM118</f>
        <v>18</v>
      </c>
      <c r="BO118" s="193">
        <v>2</v>
      </c>
      <c r="BP118" s="215"/>
      <c r="BQ118" s="215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215"/>
    </row>
    <row r="119" spans="1:92" ht="15.75" customHeight="1" x14ac:dyDescent="0.25">
      <c r="A119" s="116"/>
      <c r="D119" s="65" t="s">
        <v>76</v>
      </c>
      <c r="E119" s="65"/>
      <c r="F119" s="65"/>
      <c r="G119" s="97" t="s">
        <v>19</v>
      </c>
      <c r="H119" s="50"/>
      <c r="I119" s="74">
        <v>26</v>
      </c>
      <c r="J119" s="74">
        <v>2</v>
      </c>
      <c r="K119" s="74">
        <v>12</v>
      </c>
      <c r="L119" s="50">
        <v>14</v>
      </c>
      <c r="M119" s="83">
        <v>6</v>
      </c>
      <c r="Q119" s="215"/>
      <c r="R119" s="215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11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12"/>
        <v>2</v>
      </c>
      <c r="AM119" s="71"/>
      <c r="AN119" s="71"/>
      <c r="AO119" s="71"/>
      <c r="AP119" s="71"/>
      <c r="AQ119" s="71"/>
      <c r="AR119" s="215"/>
      <c r="AS119" s="215"/>
      <c r="AT119" s="75">
        <v>7</v>
      </c>
      <c r="AU119" s="42" t="s">
        <v>187</v>
      </c>
      <c r="AY119" s="43">
        <v>34</v>
      </c>
      <c r="AZ119" s="42" t="s">
        <v>25</v>
      </c>
      <c r="BA119" s="191">
        <v>8</v>
      </c>
      <c r="BB119" s="74">
        <v>0</v>
      </c>
      <c r="BC119" s="74">
        <v>0</v>
      </c>
      <c r="BD119" s="50">
        <f t="shared" si="116"/>
        <v>0</v>
      </c>
      <c r="BE119" s="194">
        <v>0</v>
      </c>
      <c r="BF119" s="191">
        <f t="shared" ref="BF119:BJ129" si="118">+BK119+BA119</f>
        <v>28</v>
      </c>
      <c r="BG119" s="74">
        <f t="shared" si="118"/>
        <v>0</v>
      </c>
      <c r="BH119" s="74">
        <f t="shared" si="118"/>
        <v>1</v>
      </c>
      <c r="BI119" s="74">
        <f t="shared" si="118"/>
        <v>1</v>
      </c>
      <c r="BJ119" s="194">
        <f t="shared" si="118"/>
        <v>0</v>
      </c>
      <c r="BK119" s="191">
        <v>20</v>
      </c>
      <c r="BL119" s="74">
        <v>0</v>
      </c>
      <c r="BM119" s="74">
        <v>1</v>
      </c>
      <c r="BN119" s="50">
        <f t="shared" si="117"/>
        <v>1</v>
      </c>
      <c r="BO119" s="194">
        <v>0</v>
      </c>
      <c r="BP119" s="215"/>
      <c r="BQ119" s="215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215"/>
    </row>
    <row r="120" spans="1:92" ht="15.75" customHeight="1" x14ac:dyDescent="0.25">
      <c r="A120" s="116"/>
      <c r="D120" s="65" t="s">
        <v>126</v>
      </c>
      <c r="E120" s="65"/>
      <c r="F120" s="65"/>
      <c r="G120" s="97" t="s">
        <v>19</v>
      </c>
      <c r="H120" s="50"/>
      <c r="I120" s="74">
        <v>27</v>
      </c>
      <c r="J120" s="74">
        <v>37</v>
      </c>
      <c r="K120" s="74">
        <v>22</v>
      </c>
      <c r="L120" s="50">
        <v>59</v>
      </c>
      <c r="M120" s="83">
        <v>6</v>
      </c>
      <c r="Q120" s="215"/>
      <c r="R120" s="215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11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12"/>
        <v>0</v>
      </c>
      <c r="AM120" s="71"/>
      <c r="AN120" s="71"/>
      <c r="AO120" s="71"/>
      <c r="AP120" s="71"/>
      <c r="AQ120" s="71"/>
      <c r="AR120" s="215"/>
      <c r="AS120" s="215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7</v>
      </c>
      <c r="BB120" s="74">
        <v>11</v>
      </c>
      <c r="BC120" s="74">
        <v>1</v>
      </c>
      <c r="BD120" s="50">
        <f t="shared" si="116"/>
        <v>12</v>
      </c>
      <c r="BE120" s="194">
        <v>2</v>
      </c>
      <c r="BF120" s="191">
        <f t="shared" si="118"/>
        <v>26</v>
      </c>
      <c r="BG120" s="74">
        <f t="shared" si="118"/>
        <v>43</v>
      </c>
      <c r="BH120" s="74">
        <f t="shared" si="118"/>
        <v>8</v>
      </c>
      <c r="BI120" s="74">
        <f t="shared" si="118"/>
        <v>51</v>
      </c>
      <c r="BJ120" s="194">
        <f t="shared" si="118"/>
        <v>2</v>
      </c>
      <c r="BK120" s="191">
        <v>19</v>
      </c>
      <c r="BL120" s="74">
        <v>32</v>
      </c>
      <c r="BM120" s="74">
        <v>7</v>
      </c>
      <c r="BN120" s="50">
        <f t="shared" si="117"/>
        <v>39</v>
      </c>
      <c r="BO120" s="194">
        <v>0</v>
      </c>
      <c r="BP120" s="215"/>
      <c r="BQ120" s="215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215"/>
    </row>
    <row r="121" spans="1:92" ht="15.75" customHeight="1" x14ac:dyDescent="0.25">
      <c r="A121" s="116"/>
      <c r="D121" s="42" t="s">
        <v>82</v>
      </c>
      <c r="E121" s="42"/>
      <c r="F121" s="42"/>
      <c r="G121" s="29" t="s">
        <v>23</v>
      </c>
      <c r="H121" s="43"/>
      <c r="I121" s="74">
        <v>29</v>
      </c>
      <c r="J121" s="74">
        <v>54</v>
      </c>
      <c r="K121" s="74">
        <v>19</v>
      </c>
      <c r="L121" s="50">
        <v>73</v>
      </c>
      <c r="M121" s="83">
        <v>6</v>
      </c>
      <c r="Q121" s="215"/>
      <c r="R121" s="215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11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12"/>
        <v>4</v>
      </c>
      <c r="AM121" s="71"/>
      <c r="AN121" s="71"/>
      <c r="AO121" s="71"/>
      <c r="AP121" s="71"/>
      <c r="AQ121" s="71"/>
      <c r="AR121" s="215"/>
      <c r="AS121" s="215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2</v>
      </c>
      <c r="BB121" s="74">
        <v>0</v>
      </c>
      <c r="BC121" s="74">
        <v>1</v>
      </c>
      <c r="BD121" s="50">
        <f t="shared" si="116"/>
        <v>1</v>
      </c>
      <c r="BE121" s="194">
        <v>0</v>
      </c>
      <c r="BF121" s="191">
        <f t="shared" si="118"/>
        <v>23</v>
      </c>
      <c r="BG121" s="74">
        <f t="shared" si="118"/>
        <v>3</v>
      </c>
      <c r="BH121" s="74">
        <f t="shared" si="118"/>
        <v>7</v>
      </c>
      <c r="BI121" s="74">
        <f t="shared" si="118"/>
        <v>10</v>
      </c>
      <c r="BJ121" s="194">
        <f t="shared" si="118"/>
        <v>4</v>
      </c>
      <c r="BK121" s="191">
        <v>21</v>
      </c>
      <c r="BL121" s="74">
        <v>3</v>
      </c>
      <c r="BM121" s="74">
        <v>6</v>
      </c>
      <c r="BN121" s="50">
        <f t="shared" si="117"/>
        <v>9</v>
      </c>
      <c r="BO121" s="194">
        <v>4</v>
      </c>
      <c r="BP121" s="215"/>
      <c r="BQ121" s="215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215"/>
    </row>
    <row r="122" spans="1:92" ht="15.75" customHeight="1" x14ac:dyDescent="0.25">
      <c r="A122" s="116"/>
      <c r="Q122" s="215"/>
      <c r="R122" s="215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11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12"/>
        <v>3.6666666666666665</v>
      </c>
      <c r="AR122" s="215"/>
      <c r="AS122" s="215"/>
      <c r="AT122" s="75">
        <v>8</v>
      </c>
      <c r="AU122" s="42" t="s">
        <v>36</v>
      </c>
      <c r="AY122" s="43">
        <v>11</v>
      </c>
      <c r="AZ122" s="42" t="s">
        <v>25</v>
      </c>
      <c r="BA122" s="191">
        <v>8</v>
      </c>
      <c r="BB122" s="74">
        <v>3</v>
      </c>
      <c r="BC122" s="74">
        <v>3</v>
      </c>
      <c r="BD122" s="50">
        <f t="shared" si="116"/>
        <v>6</v>
      </c>
      <c r="BE122" s="194">
        <v>4</v>
      </c>
      <c r="BF122" s="191">
        <f t="shared" si="118"/>
        <v>27</v>
      </c>
      <c r="BG122" s="74">
        <f t="shared" si="118"/>
        <v>11</v>
      </c>
      <c r="BH122" s="74">
        <f t="shared" si="118"/>
        <v>20</v>
      </c>
      <c r="BI122" s="74">
        <f t="shared" si="118"/>
        <v>31</v>
      </c>
      <c r="BJ122" s="194">
        <f t="shared" si="118"/>
        <v>8</v>
      </c>
      <c r="BK122" s="191">
        <v>19</v>
      </c>
      <c r="BL122" s="74">
        <v>8</v>
      </c>
      <c r="BM122" s="74">
        <v>17</v>
      </c>
      <c r="BN122" s="50">
        <f t="shared" si="117"/>
        <v>25</v>
      </c>
      <c r="BO122" s="194">
        <v>4</v>
      </c>
      <c r="BP122" s="215"/>
      <c r="BQ122" s="215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215"/>
    </row>
    <row r="123" spans="1:92" ht="15.75" customHeight="1" x14ac:dyDescent="0.25">
      <c r="A123" s="116"/>
      <c r="Q123" s="215"/>
      <c r="R123" s="215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11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12"/>
        <v>2</v>
      </c>
      <c r="AR123" s="215"/>
      <c r="AS123" s="215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8</v>
      </c>
      <c r="BB123" s="74">
        <v>3</v>
      </c>
      <c r="BC123" s="74">
        <v>6</v>
      </c>
      <c r="BD123" s="50">
        <f t="shared" si="116"/>
        <v>9</v>
      </c>
      <c r="BE123" s="194">
        <v>0</v>
      </c>
      <c r="BF123" s="191">
        <f t="shared" si="118"/>
        <v>30</v>
      </c>
      <c r="BG123" s="74">
        <f t="shared" si="118"/>
        <v>10</v>
      </c>
      <c r="BH123" s="74">
        <f t="shared" si="118"/>
        <v>12</v>
      </c>
      <c r="BI123" s="74">
        <f t="shared" si="118"/>
        <v>22</v>
      </c>
      <c r="BJ123" s="194">
        <f t="shared" si="118"/>
        <v>0</v>
      </c>
      <c r="BK123" s="191">
        <v>22</v>
      </c>
      <c r="BL123" s="74">
        <v>7</v>
      </c>
      <c r="BM123" s="74">
        <v>6</v>
      </c>
      <c r="BN123" s="50">
        <f t="shared" si="117"/>
        <v>13</v>
      </c>
      <c r="BO123" s="194">
        <v>0</v>
      </c>
      <c r="BP123" s="215"/>
      <c r="BQ123" s="215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215"/>
    </row>
    <row r="124" spans="1:92" ht="15.75" customHeight="1" thickBot="1" x14ac:dyDescent="0.3">
      <c r="A124" s="116"/>
      <c r="Q124" s="215"/>
      <c r="R124" s="215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11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12"/>
        <v>3</v>
      </c>
      <c r="AR124" s="215"/>
      <c r="AS124" s="215"/>
      <c r="AT124" s="75">
        <v>7.5</v>
      </c>
      <c r="AU124" s="42" t="s">
        <v>56</v>
      </c>
      <c r="AY124" s="43">
        <v>4</v>
      </c>
      <c r="AZ124" s="42" t="s">
        <v>25</v>
      </c>
      <c r="BA124" s="191">
        <v>8</v>
      </c>
      <c r="BB124" s="74">
        <v>0</v>
      </c>
      <c r="BC124" s="74">
        <v>2</v>
      </c>
      <c r="BD124" s="50">
        <f t="shared" si="116"/>
        <v>2</v>
      </c>
      <c r="BE124" s="194">
        <v>0</v>
      </c>
      <c r="BF124" s="191">
        <f t="shared" si="118"/>
        <v>27</v>
      </c>
      <c r="BG124" s="74">
        <f t="shared" si="118"/>
        <v>1</v>
      </c>
      <c r="BH124" s="74">
        <f t="shared" si="118"/>
        <v>7</v>
      </c>
      <c r="BI124" s="74">
        <f t="shared" si="118"/>
        <v>8</v>
      </c>
      <c r="BJ124" s="194">
        <f t="shared" si="118"/>
        <v>2</v>
      </c>
      <c r="BK124" s="191">
        <v>19</v>
      </c>
      <c r="BL124" s="74">
        <v>1</v>
      </c>
      <c r="BM124" s="74">
        <v>5</v>
      </c>
      <c r="BN124" s="50">
        <f t="shared" si="117"/>
        <v>6</v>
      </c>
      <c r="BO124" s="194">
        <v>2</v>
      </c>
      <c r="BP124" s="215"/>
      <c r="BQ124" s="215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215"/>
    </row>
    <row r="125" spans="1:92" ht="15.75" customHeight="1" x14ac:dyDescent="0.25">
      <c r="A125" s="116"/>
      <c r="Q125" s="215"/>
      <c r="R125" s="215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19">SUM(AD114:AD124)</f>
        <v>14</v>
      </c>
      <c r="AE125" s="60">
        <f t="shared" si="119"/>
        <v>7</v>
      </c>
      <c r="AF125" s="60">
        <f t="shared" si="119"/>
        <v>5</v>
      </c>
      <c r="AG125" s="265">
        <f>(2*AD125+AF125)/(2*AC125)</f>
        <v>0.63461538461538458</v>
      </c>
      <c r="AH125" s="265"/>
      <c r="AI125" s="60">
        <f t="shared" ref="AI125" si="120">SUM(AI114:AI124)</f>
        <v>51</v>
      </c>
      <c r="AJ125" s="60">
        <f t="shared" ref="AJ125:AK125" si="121">SUM(AJ114:AJ124)</f>
        <v>1</v>
      </c>
      <c r="AK125" s="60">
        <f t="shared" si="121"/>
        <v>5</v>
      </c>
      <c r="AL125" s="70">
        <f>+AI125/AC125</f>
        <v>1.9615384615384615</v>
      </c>
      <c r="AR125" s="215"/>
      <c r="AS125" s="215"/>
      <c r="AT125" s="75">
        <v>7</v>
      </c>
      <c r="AU125" s="42" t="s">
        <v>188</v>
      </c>
      <c r="AY125" s="43">
        <v>10</v>
      </c>
      <c r="AZ125" s="42" t="s">
        <v>25</v>
      </c>
      <c r="BA125" s="191">
        <v>7</v>
      </c>
      <c r="BB125" s="74">
        <v>0</v>
      </c>
      <c r="BC125" s="74">
        <v>5</v>
      </c>
      <c r="BD125" s="50">
        <f t="shared" si="116"/>
        <v>5</v>
      </c>
      <c r="BE125" s="194">
        <v>2</v>
      </c>
      <c r="BF125" s="191">
        <f t="shared" si="118"/>
        <v>26</v>
      </c>
      <c r="BG125" s="74">
        <f t="shared" si="118"/>
        <v>0</v>
      </c>
      <c r="BH125" s="74">
        <f t="shared" si="118"/>
        <v>13</v>
      </c>
      <c r="BI125" s="74">
        <f t="shared" si="118"/>
        <v>13</v>
      </c>
      <c r="BJ125" s="194">
        <f t="shared" si="118"/>
        <v>2</v>
      </c>
      <c r="BK125" s="191">
        <v>19</v>
      </c>
      <c r="BL125" s="74">
        <v>0</v>
      </c>
      <c r="BM125" s="74">
        <v>8</v>
      </c>
      <c r="BN125" s="50">
        <f t="shared" si="117"/>
        <v>8</v>
      </c>
      <c r="BO125" s="194">
        <v>0</v>
      </c>
      <c r="BP125" s="215"/>
      <c r="BQ125" s="215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215"/>
    </row>
    <row r="126" spans="1:92" ht="15.75" customHeight="1" x14ac:dyDescent="0.25">
      <c r="A126" s="116"/>
      <c r="Q126" s="215"/>
      <c r="R126" s="215"/>
      <c r="S126" s="79"/>
      <c r="T126" s="65"/>
      <c r="AR126" s="215"/>
      <c r="AS126" s="215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7</v>
      </c>
      <c r="BB126" s="74">
        <v>0</v>
      </c>
      <c r="BC126" s="74">
        <v>1</v>
      </c>
      <c r="BD126" s="50">
        <f t="shared" si="116"/>
        <v>1</v>
      </c>
      <c r="BE126" s="194">
        <v>0</v>
      </c>
      <c r="BF126" s="191">
        <f t="shared" si="118"/>
        <v>29</v>
      </c>
      <c r="BG126" s="74">
        <f t="shared" si="118"/>
        <v>1</v>
      </c>
      <c r="BH126" s="74">
        <f t="shared" si="118"/>
        <v>6</v>
      </c>
      <c r="BI126" s="74">
        <f t="shared" si="118"/>
        <v>7</v>
      </c>
      <c r="BJ126" s="194">
        <f t="shared" si="118"/>
        <v>0</v>
      </c>
      <c r="BK126" s="191">
        <v>22</v>
      </c>
      <c r="BL126" s="74">
        <v>1</v>
      </c>
      <c r="BM126" s="74">
        <v>5</v>
      </c>
      <c r="BN126" s="50">
        <f t="shared" si="117"/>
        <v>6</v>
      </c>
      <c r="BO126" s="194">
        <v>0</v>
      </c>
      <c r="BP126" s="215"/>
      <c r="BQ126" s="215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215"/>
    </row>
    <row r="127" spans="1:92" ht="15.75" customHeight="1" x14ac:dyDescent="0.25">
      <c r="A127" s="116"/>
      <c r="Q127" s="215"/>
      <c r="R127" s="215"/>
      <c r="AR127" s="215"/>
      <c r="AS127" s="215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6</v>
      </c>
      <c r="BB127" s="74">
        <v>0</v>
      </c>
      <c r="BC127" s="74">
        <v>1</v>
      </c>
      <c r="BD127" s="50">
        <f t="shared" si="116"/>
        <v>1</v>
      </c>
      <c r="BE127" s="194">
        <v>2</v>
      </c>
      <c r="BF127" s="191">
        <f t="shared" si="118"/>
        <v>24</v>
      </c>
      <c r="BG127" s="74">
        <f t="shared" si="118"/>
        <v>2</v>
      </c>
      <c r="BH127" s="74">
        <f t="shared" si="118"/>
        <v>5</v>
      </c>
      <c r="BI127" s="74">
        <f t="shared" si="118"/>
        <v>7</v>
      </c>
      <c r="BJ127" s="194">
        <f t="shared" si="118"/>
        <v>6</v>
      </c>
      <c r="BK127" s="191">
        <v>18</v>
      </c>
      <c r="BL127" s="74">
        <v>2</v>
      </c>
      <c r="BM127" s="74">
        <v>4</v>
      </c>
      <c r="BN127" s="50">
        <f t="shared" si="117"/>
        <v>6</v>
      </c>
      <c r="BO127" s="194">
        <v>4</v>
      </c>
      <c r="BP127" s="215"/>
      <c r="BQ127" s="215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215"/>
    </row>
    <row r="128" spans="1:92" ht="15.75" customHeight="1" x14ac:dyDescent="0.25">
      <c r="A128" s="116"/>
      <c r="Q128" s="215"/>
      <c r="R128" s="215"/>
      <c r="AR128" s="215"/>
      <c r="AS128" s="215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7</v>
      </c>
      <c r="BB128" s="74">
        <v>0</v>
      </c>
      <c r="BC128" s="74">
        <v>2</v>
      </c>
      <c r="BD128" s="50">
        <f t="shared" si="116"/>
        <v>2</v>
      </c>
      <c r="BE128" s="194">
        <v>0</v>
      </c>
      <c r="BF128" s="191">
        <f t="shared" si="118"/>
        <v>29</v>
      </c>
      <c r="BG128" s="74">
        <f t="shared" si="118"/>
        <v>1</v>
      </c>
      <c r="BH128" s="74">
        <f t="shared" si="118"/>
        <v>15</v>
      </c>
      <c r="BI128" s="74">
        <f t="shared" si="118"/>
        <v>16</v>
      </c>
      <c r="BJ128" s="194">
        <f t="shared" si="118"/>
        <v>0</v>
      </c>
      <c r="BK128" s="191">
        <v>22</v>
      </c>
      <c r="BL128" s="74">
        <v>1</v>
      </c>
      <c r="BM128" s="74">
        <v>13</v>
      </c>
      <c r="BN128" s="50">
        <f t="shared" si="117"/>
        <v>14</v>
      </c>
      <c r="BO128" s="194">
        <v>0</v>
      </c>
      <c r="BP128" s="215"/>
      <c r="BQ128" s="215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215"/>
    </row>
    <row r="129" spans="1:92" ht="15.75" customHeight="1" x14ac:dyDescent="0.25">
      <c r="A129" s="116"/>
      <c r="Q129" s="215"/>
      <c r="R129" s="215"/>
      <c r="AR129" s="215"/>
      <c r="AS129" s="215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18"/>
        <v>0</v>
      </c>
      <c r="BG129" s="74">
        <f t="shared" si="118"/>
        <v>0</v>
      </c>
      <c r="BH129" s="74">
        <f t="shared" si="118"/>
        <v>0</v>
      </c>
      <c r="BI129" s="74">
        <f t="shared" si="118"/>
        <v>0</v>
      </c>
      <c r="BJ129" s="194">
        <f t="shared" si="118"/>
        <v>0</v>
      </c>
      <c r="BK129" s="191">
        <v>0</v>
      </c>
      <c r="BL129" s="74">
        <v>0</v>
      </c>
      <c r="BM129" s="74">
        <v>0</v>
      </c>
      <c r="BN129" s="50">
        <f t="shared" si="117"/>
        <v>0</v>
      </c>
      <c r="BO129" s="194">
        <v>0</v>
      </c>
      <c r="BP129" s="215"/>
      <c r="BQ129" s="215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215"/>
    </row>
    <row r="130" spans="1:92" ht="15.75" customHeight="1" thickBot="1" x14ac:dyDescent="0.3">
      <c r="A130" s="116"/>
      <c r="Q130" s="215"/>
      <c r="R130" s="215"/>
      <c r="AR130" s="215"/>
      <c r="AS130" s="215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88</v>
      </c>
      <c r="BB130" s="48">
        <f t="shared" ref="BB130" si="122">SUM(BB118:BB129)</f>
        <v>21</v>
      </c>
      <c r="BC130" s="48">
        <f>SUM(BC118:BC129)</f>
        <v>27</v>
      </c>
      <c r="BD130" s="48">
        <f>+BC130+BB130</f>
        <v>48</v>
      </c>
      <c r="BE130" s="196">
        <f>SUM(BE118:BE129)</f>
        <v>10</v>
      </c>
      <c r="BF130" s="195">
        <f>SUM(BF118:BF129)</f>
        <v>329</v>
      </c>
      <c r="BG130" s="48">
        <f t="shared" ref="BG130" si="123">SUM(BG118:BG129)</f>
        <v>79</v>
      </c>
      <c r="BH130" s="48">
        <f>SUM(BH118:BH129)</f>
        <v>114</v>
      </c>
      <c r="BI130" s="48">
        <f>+BH130+BG130</f>
        <v>193</v>
      </c>
      <c r="BJ130" s="196">
        <f>SUM(BJ118:BJ129)</f>
        <v>26</v>
      </c>
      <c r="BK130" s="195">
        <f>SUM(BK118:BK129)</f>
        <v>241</v>
      </c>
      <c r="BL130" s="48">
        <f t="shared" ref="BL130" si="124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215"/>
      <c r="BQ130" s="215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215"/>
    </row>
    <row r="131" spans="1:92" ht="15.75" customHeight="1" x14ac:dyDescent="0.25">
      <c r="A131" s="116"/>
      <c r="Q131" s="215"/>
      <c r="R131" s="215"/>
      <c r="AR131" s="215"/>
      <c r="AS131" s="215"/>
      <c r="AT131" s="200" t="s">
        <v>715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699</v>
      </c>
      <c r="BB131" s="205">
        <f t="shared" ref="BB131:BE131" si="125">+BB130+BB117+BB104+BB91+BB57+BB44+BB31+BB18</f>
        <v>180</v>
      </c>
      <c r="BC131" s="205">
        <f t="shared" si="125"/>
        <v>270</v>
      </c>
      <c r="BD131" s="205">
        <f t="shared" si="125"/>
        <v>450</v>
      </c>
      <c r="BE131" s="205">
        <f t="shared" si="125"/>
        <v>76</v>
      </c>
      <c r="BF131" s="204">
        <f>+BF130+BF117+BF104+BF91+BF57+BF44+BF31+BF18</f>
        <v>2622</v>
      </c>
      <c r="BG131" s="205">
        <f t="shared" ref="BG131:BJ131" si="126">+BG130+BG117+BG104+BG91+BG57+BG44+BG31+BG18</f>
        <v>662</v>
      </c>
      <c r="BH131" s="205">
        <f t="shared" si="126"/>
        <v>1022</v>
      </c>
      <c r="BI131" s="205">
        <f t="shared" si="126"/>
        <v>1684</v>
      </c>
      <c r="BJ131" s="206">
        <f t="shared" si="126"/>
        <v>272</v>
      </c>
      <c r="BK131" s="205">
        <f>+BK130+BK117+BK104+BK91+BK57+BK44+BK31+BK18</f>
        <v>1923</v>
      </c>
      <c r="BL131" s="205">
        <f t="shared" ref="BL131:BO131" si="127">+BL130+BL117+BL104+BL91+BL57+BL44+BL31+BL18</f>
        <v>482</v>
      </c>
      <c r="BM131" s="205">
        <f t="shared" si="127"/>
        <v>752</v>
      </c>
      <c r="BN131" s="205">
        <f t="shared" si="127"/>
        <v>1234</v>
      </c>
      <c r="BO131" s="206">
        <f t="shared" si="127"/>
        <v>196</v>
      </c>
      <c r="BP131" s="215"/>
      <c r="BQ131" s="215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215"/>
    </row>
    <row r="132" spans="1:92" ht="15.75" customHeight="1" x14ac:dyDescent="0.25">
      <c r="A132" s="116"/>
      <c r="Q132" s="215"/>
      <c r="R132" s="215"/>
      <c r="AR132" s="215"/>
      <c r="AS132" s="215"/>
      <c r="AU132" s="37"/>
      <c r="AV132" s="37"/>
      <c r="AW132" s="37"/>
      <c r="AX132" s="36"/>
      <c r="AY132" s="36"/>
      <c r="AZ132" s="37"/>
      <c r="BA132" s="50"/>
      <c r="BB132" s="50"/>
      <c r="BC132" s="253"/>
      <c r="BD132" s="253"/>
      <c r="BE132" s="50"/>
      <c r="BF132" s="50"/>
      <c r="BG132" s="50"/>
      <c r="BH132" s="253"/>
      <c r="BI132" s="253"/>
      <c r="BJ132" s="50"/>
      <c r="BK132" s="50"/>
      <c r="BL132" s="199"/>
      <c r="BM132" s="199"/>
      <c r="BN132" s="199"/>
      <c r="BO132" s="199"/>
      <c r="BP132" s="215"/>
      <c r="BQ132" s="215"/>
      <c r="BR132" s="71"/>
      <c r="BS132" s="80"/>
      <c r="BT132" s="80"/>
      <c r="BU132" s="80"/>
      <c r="BV132" s="65"/>
      <c r="BW132" s="65"/>
      <c r="BX132" s="80"/>
      <c r="BY132" s="50"/>
      <c r="BZ132" s="50"/>
      <c r="CA132" s="253"/>
      <c r="CB132" s="253"/>
      <c r="CC132" s="50"/>
      <c r="CD132" s="50"/>
      <c r="CE132" s="50"/>
      <c r="CF132" s="253"/>
      <c r="CG132" s="253"/>
      <c r="CH132" s="50"/>
      <c r="CI132" s="50"/>
      <c r="CJ132" s="182"/>
      <c r="CK132" s="182"/>
      <c r="CL132" s="182"/>
      <c r="CM132" s="182"/>
      <c r="CN132" s="215"/>
    </row>
    <row r="133" spans="1:92" ht="15.75" customHeight="1" x14ac:dyDescent="0.25">
      <c r="A133" s="116"/>
      <c r="Q133" s="215"/>
      <c r="R133" s="215"/>
      <c r="AR133" s="215"/>
      <c r="AS133" s="215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215"/>
      <c r="BQ133" s="215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215"/>
    </row>
    <row r="134" spans="1:92" ht="15.75" customHeight="1" x14ac:dyDescent="0.25">
      <c r="A134" s="116"/>
      <c r="Q134" s="215"/>
      <c r="R134" s="215"/>
      <c r="AR134" s="215"/>
      <c r="AS134" s="215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215"/>
      <c r="BQ134" s="215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215"/>
    </row>
    <row r="135" spans="1:92" ht="15.75" customHeight="1" x14ac:dyDescent="0.25">
      <c r="A135" s="116"/>
      <c r="Q135" s="116"/>
      <c r="R135" s="116"/>
      <c r="AR135" s="116"/>
      <c r="AS135" s="116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116"/>
      <c r="BQ135" s="116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116"/>
    </row>
    <row r="136" spans="1:92" ht="15.75" customHeight="1" x14ac:dyDescent="0.25">
      <c r="A136" s="116"/>
      <c r="Q136" s="116"/>
      <c r="R136" s="116"/>
      <c r="AR136" s="116"/>
      <c r="AS136" s="116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116"/>
      <c r="BQ136" s="116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116"/>
    </row>
    <row r="137" spans="1:92" ht="15.75" customHeight="1" x14ac:dyDescent="0.25">
      <c r="A137" s="116"/>
      <c r="Q137" s="116"/>
      <c r="R137" s="116"/>
      <c r="AR137" s="116"/>
      <c r="AS137" s="116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116"/>
      <c r="BQ137" s="116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116"/>
    </row>
    <row r="138" spans="1:92" ht="15.75" customHeight="1" x14ac:dyDescent="0.25">
      <c r="A138" s="116"/>
      <c r="Q138" s="116"/>
      <c r="R138" s="116"/>
      <c r="AR138" s="116"/>
      <c r="AS138" s="116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116"/>
      <c r="BQ138" s="116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116"/>
    </row>
    <row r="139" spans="1:92" ht="15.75" customHeight="1" x14ac:dyDescent="0.25">
      <c r="A139" s="116"/>
      <c r="Q139" s="116"/>
      <c r="R139" s="116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116"/>
      <c r="AS139" s="116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116"/>
      <c r="BQ139" s="116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116"/>
    </row>
    <row r="140" spans="1:92" ht="15.75" customHeight="1" x14ac:dyDescent="0.25">
      <c r="A140" s="116"/>
      <c r="Q140" s="116"/>
      <c r="R140" s="116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116"/>
      <c r="AS140" s="116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116"/>
      <c r="BQ140" s="116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116"/>
    </row>
    <row r="141" spans="1:92" ht="15.75" customHeight="1" x14ac:dyDescent="0.25">
      <c r="A141" s="116"/>
      <c r="Q141" s="213"/>
      <c r="R141" s="213"/>
      <c r="AR141" s="213"/>
      <c r="AS141" s="213"/>
      <c r="BP141" s="213"/>
      <c r="BQ141" s="213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3"/>
    </row>
    <row r="142" spans="1:92" ht="15.75" customHeight="1" x14ac:dyDescent="0.25">
      <c r="A142" s="116"/>
      <c r="Q142" s="213"/>
      <c r="R142" s="213"/>
      <c r="AR142" s="213"/>
      <c r="AS142" s="213"/>
      <c r="BP142" s="213"/>
      <c r="BQ142" s="213"/>
      <c r="CN142" s="213"/>
    </row>
    <row r="143" spans="1:92" ht="15.75" customHeight="1" x14ac:dyDescent="0.25">
      <c r="A143" s="116"/>
      <c r="D143" s="42"/>
      <c r="E143" s="42"/>
      <c r="F143" s="42"/>
      <c r="G143" s="42"/>
      <c r="I143" s="43"/>
      <c r="J143" s="43"/>
      <c r="K143" s="43"/>
      <c r="L143" s="38"/>
      <c r="M143" s="43"/>
      <c r="Q143" s="213"/>
      <c r="R143" s="213"/>
      <c r="AR143" s="213"/>
      <c r="AS143" s="213"/>
      <c r="BP143" s="213"/>
      <c r="BQ143" s="213"/>
      <c r="CN143" s="213"/>
    </row>
    <row r="144" spans="1:92" ht="15.75" customHeight="1" x14ac:dyDescent="0.25">
      <c r="A144" s="116"/>
      <c r="D144" s="42"/>
      <c r="E144" s="42"/>
      <c r="F144" s="42"/>
      <c r="G144" s="42"/>
      <c r="I144" s="43"/>
      <c r="J144" s="43"/>
      <c r="K144" s="43"/>
      <c r="L144" s="38"/>
      <c r="M144" s="43"/>
      <c r="Q144" s="213"/>
      <c r="R144" s="213"/>
      <c r="AR144" s="213"/>
      <c r="AS144" s="213"/>
      <c r="BP144" s="213"/>
      <c r="BQ144" s="213"/>
      <c r="CN144" s="213"/>
    </row>
    <row r="145" spans="1:92" ht="15.95" customHeight="1" x14ac:dyDescent="0.25">
      <c r="A145" s="116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</row>
    <row r="146" spans="1:92" ht="20.25" x14ac:dyDescent="0.3">
      <c r="A146" s="213"/>
      <c r="B146" s="261" t="s">
        <v>702</v>
      </c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13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234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234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234"/>
    </row>
    <row r="147" spans="1:92" ht="15.95" customHeight="1" x14ac:dyDescent="0.2">
      <c r="A147" s="216"/>
      <c r="B147" s="262" t="s">
        <v>837</v>
      </c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92" ht="15.95" customHeight="1" x14ac:dyDescent="0.2">
      <c r="A148" s="177"/>
      <c r="B148" s="155" t="s">
        <v>115</v>
      </c>
      <c r="C148" s="155">
        <f>+C2</f>
        <v>30</v>
      </c>
      <c r="P148" s="156"/>
      <c r="Q148" s="177"/>
    </row>
    <row r="149" spans="1:92" ht="15.95" customHeight="1" thickBot="1" x14ac:dyDescent="0.3">
      <c r="A149" s="177"/>
      <c r="B149" s="157" t="s">
        <v>653</v>
      </c>
      <c r="C149" s="158" t="s">
        <v>121</v>
      </c>
      <c r="D149" s="158"/>
      <c r="E149" s="159"/>
      <c r="F149" s="158"/>
      <c r="G149" s="160" t="s">
        <v>8</v>
      </c>
      <c r="H149" s="160" t="s">
        <v>9</v>
      </c>
      <c r="I149" s="160" t="s">
        <v>10</v>
      </c>
      <c r="J149" s="160" t="s">
        <v>12</v>
      </c>
      <c r="K149" s="160" t="s">
        <v>13</v>
      </c>
      <c r="L149" s="160" t="s">
        <v>11</v>
      </c>
      <c r="M149" s="160" t="s">
        <v>5</v>
      </c>
      <c r="N149" s="160" t="s">
        <v>14</v>
      </c>
      <c r="O149" s="160" t="s">
        <v>3</v>
      </c>
      <c r="P149" s="160" t="str">
        <f>"Week "&amp;TEXT(C148-1,"##")</f>
        <v>Week 29</v>
      </c>
      <c r="Q149" s="177"/>
    </row>
    <row r="150" spans="1:92" ht="15.95" customHeight="1" x14ac:dyDescent="0.25">
      <c r="A150" s="177"/>
      <c r="B150" s="256" t="s">
        <v>654</v>
      </c>
      <c r="C150" s="161" t="s">
        <v>176</v>
      </c>
      <c r="D150" s="171"/>
      <c r="E150" s="161"/>
      <c r="F150" s="162"/>
      <c r="G150" s="256">
        <f t="shared" ref="G150:I157" si="128">SUMIF($C$4:$C$11,$C150,G$4:G$11)+SUMIF($C$176:$C$183,$C150,G$176:G$183)</f>
        <v>20</v>
      </c>
      <c r="H150" s="256">
        <f t="shared" si="128"/>
        <v>9</v>
      </c>
      <c r="I150" s="256">
        <f t="shared" si="128"/>
        <v>1</v>
      </c>
      <c r="J150" s="256">
        <f t="shared" ref="J150:J157" si="129">G150*2+I150*1</f>
        <v>41</v>
      </c>
      <c r="K150" s="165">
        <f t="shared" ref="K150:K157" si="130">+J150/((G150+H150+I150)*2)</f>
        <v>0.68333333333333335</v>
      </c>
      <c r="L150" s="256">
        <f t="shared" ref="L150:O157" si="131">SUMIF($C$4:$C$11,$C150,L$4:L$11)+SUMIF($C$176:$C$183,$C150,L$176:L$183)</f>
        <v>101</v>
      </c>
      <c r="M150" s="256">
        <f t="shared" si="131"/>
        <v>79</v>
      </c>
      <c r="N150" s="256">
        <f t="shared" si="131"/>
        <v>161</v>
      </c>
      <c r="O150" s="256">
        <f t="shared" si="131"/>
        <v>28</v>
      </c>
      <c r="P150" s="256">
        <v>1</v>
      </c>
      <c r="Q150" s="177"/>
    </row>
    <row r="151" spans="1:92" ht="15.95" customHeight="1" x14ac:dyDescent="0.2">
      <c r="A151" s="177"/>
      <c r="B151" s="256" t="s">
        <v>655</v>
      </c>
      <c r="C151" s="163" t="s">
        <v>23</v>
      </c>
      <c r="D151" s="162"/>
      <c r="E151" s="163"/>
      <c r="F151" s="162"/>
      <c r="G151" s="256">
        <f t="shared" si="128"/>
        <v>19</v>
      </c>
      <c r="H151" s="256">
        <f t="shared" si="128"/>
        <v>10</v>
      </c>
      <c r="I151" s="256">
        <f t="shared" si="128"/>
        <v>1</v>
      </c>
      <c r="J151" s="256">
        <f t="shared" si="129"/>
        <v>39</v>
      </c>
      <c r="K151" s="165">
        <f t="shared" si="130"/>
        <v>0.65</v>
      </c>
      <c r="L151" s="256">
        <f t="shared" si="131"/>
        <v>103</v>
      </c>
      <c r="M151" s="256">
        <f t="shared" si="131"/>
        <v>68</v>
      </c>
      <c r="N151" s="256">
        <f t="shared" si="131"/>
        <v>149</v>
      </c>
      <c r="O151" s="256">
        <f t="shared" si="131"/>
        <v>46</v>
      </c>
      <c r="P151" s="256">
        <v>2</v>
      </c>
      <c r="Q151" s="177"/>
    </row>
    <row r="152" spans="1:92" ht="15.95" customHeight="1" x14ac:dyDescent="0.2">
      <c r="A152" s="177"/>
      <c r="B152" s="256" t="s">
        <v>656</v>
      </c>
      <c r="C152" s="163" t="s">
        <v>177</v>
      </c>
      <c r="D152" s="162"/>
      <c r="E152" s="163"/>
      <c r="F152" s="162"/>
      <c r="G152" s="256">
        <f t="shared" si="128"/>
        <v>15</v>
      </c>
      <c r="H152" s="256">
        <f t="shared" si="128"/>
        <v>11</v>
      </c>
      <c r="I152" s="256">
        <f t="shared" si="128"/>
        <v>4</v>
      </c>
      <c r="J152" s="256">
        <f t="shared" si="129"/>
        <v>34</v>
      </c>
      <c r="K152" s="165">
        <f t="shared" si="130"/>
        <v>0.56666666666666665</v>
      </c>
      <c r="L152" s="256">
        <f t="shared" si="131"/>
        <v>82</v>
      </c>
      <c r="M152" s="256">
        <f t="shared" si="131"/>
        <v>70</v>
      </c>
      <c r="N152" s="256">
        <f t="shared" si="131"/>
        <v>132</v>
      </c>
      <c r="O152" s="256">
        <f t="shared" si="131"/>
        <v>36</v>
      </c>
      <c r="P152" s="256">
        <v>3</v>
      </c>
      <c r="Q152" s="177"/>
    </row>
    <row r="153" spans="1:92" ht="15.95" customHeight="1" x14ac:dyDescent="0.25">
      <c r="A153" s="177"/>
      <c r="B153" s="256" t="s">
        <v>657</v>
      </c>
      <c r="C153" s="161" t="s">
        <v>139</v>
      </c>
      <c r="D153" s="162"/>
      <c r="E153" s="162"/>
      <c r="F153" s="162"/>
      <c r="G153" s="256">
        <f t="shared" si="128"/>
        <v>10</v>
      </c>
      <c r="H153" s="256">
        <f t="shared" si="128"/>
        <v>10</v>
      </c>
      <c r="I153" s="256">
        <f t="shared" si="128"/>
        <v>10</v>
      </c>
      <c r="J153" s="256">
        <f t="shared" si="129"/>
        <v>30</v>
      </c>
      <c r="K153" s="165">
        <f t="shared" si="130"/>
        <v>0.5</v>
      </c>
      <c r="L153" s="256">
        <f t="shared" si="131"/>
        <v>82</v>
      </c>
      <c r="M153" s="256">
        <f t="shared" si="131"/>
        <v>89</v>
      </c>
      <c r="N153" s="256">
        <f t="shared" si="131"/>
        <v>138</v>
      </c>
      <c r="O153" s="256">
        <f t="shared" si="131"/>
        <v>52</v>
      </c>
      <c r="P153" s="256">
        <v>4</v>
      </c>
      <c r="Q153" s="177"/>
    </row>
    <row r="154" spans="1:92" ht="15.95" customHeight="1" x14ac:dyDescent="0.25">
      <c r="A154" s="177"/>
      <c r="B154" s="256" t="s">
        <v>660</v>
      </c>
      <c r="C154" s="161" t="s">
        <v>140</v>
      </c>
      <c r="D154" s="162"/>
      <c r="E154" s="163"/>
      <c r="F154" s="162"/>
      <c r="G154" s="256">
        <f>SUMIF($C$4:$C$11,$C154,G$4:G$11)+SUMIF($C$176:$C$183,$C154,G$176:G$183)</f>
        <v>10</v>
      </c>
      <c r="H154" s="256">
        <f>SUMIF($C$4:$C$11,$C154,H$4:H$11)+SUMIF($C$176:$C$183,$C154,H$176:H$183)</f>
        <v>13</v>
      </c>
      <c r="I154" s="256">
        <f>SUMIF($C$4:$C$11,$C154,I$4:I$11)+SUMIF($C$176:$C$183,$C154,I$176:I$183)</f>
        <v>7</v>
      </c>
      <c r="J154" s="256">
        <f>G154*2+I154*1</f>
        <v>27</v>
      </c>
      <c r="K154" s="165">
        <f>+J154/((G154+H154+I154)*2)</f>
        <v>0.45</v>
      </c>
      <c r="L154" s="256">
        <f>SUMIF($C$4:$C$11,$C154,L$4:L$11)+SUMIF($C$176:$C$183,$C154,L$176:L$183)</f>
        <v>65</v>
      </c>
      <c r="M154" s="256">
        <f>SUMIF($C$4:$C$11,$C154,M$4:M$11)+SUMIF($C$176:$C$183,$C154,M$176:M$183)</f>
        <v>73</v>
      </c>
      <c r="N154" s="256">
        <f>SUMIF($C$4:$C$11,$C154,N$4:N$11)+SUMIF($C$176:$C$183,$C154,N$176:N$183)</f>
        <v>94</v>
      </c>
      <c r="O154" s="256">
        <f>SUMIF($C$4:$C$11,$C154,O$4:O$11)+SUMIF($C$176:$C$183,$C154,O$176:O$183)</f>
        <v>24</v>
      </c>
      <c r="P154" s="256">
        <v>7</v>
      </c>
      <c r="Q154" s="177"/>
    </row>
    <row r="155" spans="1:92" ht="15.95" customHeight="1" x14ac:dyDescent="0.2">
      <c r="A155" s="177"/>
      <c r="B155" s="256" t="s">
        <v>658</v>
      </c>
      <c r="C155" s="163" t="s">
        <v>21</v>
      </c>
      <c r="D155" s="162"/>
      <c r="E155" s="162"/>
      <c r="F155" s="162"/>
      <c r="G155" s="256">
        <f>SUMIF($C$4:$C$11,$C155,G$4:G$11)+SUMIF($C$176:$C$183,$C155,G$176:G$183)</f>
        <v>9</v>
      </c>
      <c r="H155" s="256">
        <f>SUMIF($C$4:$C$11,$C155,H$4:H$11)+SUMIF($C$176:$C$183,$C155,H$176:H$183)</f>
        <v>14</v>
      </c>
      <c r="I155" s="256">
        <f>SUMIF($C$4:$C$11,$C155,I$4:I$11)+SUMIF($C$176:$C$183,$C155,I$176:I$183)</f>
        <v>7</v>
      </c>
      <c r="J155" s="256">
        <f>G155*2+I155*1</f>
        <v>25</v>
      </c>
      <c r="K155" s="165">
        <f>+J155/((G155+H155+I155)*2)</f>
        <v>0.41666666666666669</v>
      </c>
      <c r="L155" s="256">
        <f>SUMIF($C$4:$C$11,$C155,L$4:L$11)+SUMIF($C$176:$C$183,$C155,L$176:L$183)</f>
        <v>61</v>
      </c>
      <c r="M155" s="256">
        <f>SUMIF($C$4:$C$11,$C155,M$4:M$11)+SUMIF($C$176:$C$183,$C155,M$176:M$183)</f>
        <v>71</v>
      </c>
      <c r="N155" s="256">
        <f>SUMIF($C$4:$C$11,$C155,N$4:N$11)+SUMIF($C$176:$C$183,$C155,N$176:N$183)</f>
        <v>98</v>
      </c>
      <c r="O155" s="256">
        <f>SUMIF($C$4:$C$11,$C155,O$4:O$11)+SUMIF($C$176:$C$183,$C155,O$176:O$183)</f>
        <v>34</v>
      </c>
      <c r="P155" s="256">
        <v>5</v>
      </c>
      <c r="Q155" s="177"/>
    </row>
    <row r="156" spans="1:92" ht="15.95" customHeight="1" x14ac:dyDescent="0.2">
      <c r="A156" s="177"/>
      <c r="B156" s="256" t="s">
        <v>659</v>
      </c>
      <c r="C156" s="163" t="s">
        <v>50</v>
      </c>
      <c r="D156" s="162"/>
      <c r="E156" s="163"/>
      <c r="F156" s="162"/>
      <c r="G156" s="256">
        <f>SUMIF($C$4:$C$11,$C156,G$4:G$11)+SUMIF($C$176:$C$183,$C156,G$176:G$183)</f>
        <v>9</v>
      </c>
      <c r="H156" s="256">
        <f>SUMIF($C$4:$C$11,$C156,H$4:H$11)+SUMIF($C$176:$C$183,$C156,H$176:H$183)</f>
        <v>15</v>
      </c>
      <c r="I156" s="256">
        <f>SUMIF($C$4:$C$11,$C156,I$4:I$11)+SUMIF($C$176:$C$183,$C156,I$176:I$183)</f>
        <v>6</v>
      </c>
      <c r="J156" s="256">
        <f>G156*2+I156*1</f>
        <v>24</v>
      </c>
      <c r="K156" s="165">
        <f>+J156/((G156+H156+I156)*2)</f>
        <v>0.4</v>
      </c>
      <c r="L156" s="256">
        <f>SUMIF($C$4:$C$11,$C156,L$4:L$11)+SUMIF($C$176:$C$183,$C156,L$176:L$183)</f>
        <v>79</v>
      </c>
      <c r="M156" s="256">
        <f>SUMIF($C$4:$C$11,$C156,M$4:M$11)+SUMIF($C$176:$C$183,$C156,M$176:M$183)</f>
        <v>98</v>
      </c>
      <c r="N156" s="256">
        <f>SUMIF($C$4:$C$11,$C156,N$4:N$11)+SUMIF($C$176:$C$183,$C156,N$176:N$183)</f>
        <v>114</v>
      </c>
      <c r="O156" s="256">
        <f>SUMIF($C$4:$C$11,$C156,O$4:O$11)+SUMIF($C$176:$C$183,$C156,O$176:O$183)</f>
        <v>26</v>
      </c>
      <c r="P156" s="256">
        <v>6</v>
      </c>
      <c r="Q156" s="177"/>
    </row>
    <row r="157" spans="1:92" ht="15.95" customHeight="1" thickBot="1" x14ac:dyDescent="0.25">
      <c r="A157" s="177"/>
      <c r="B157" s="256" t="s">
        <v>662</v>
      </c>
      <c r="C157" s="163" t="s">
        <v>15</v>
      </c>
      <c r="D157" s="162"/>
      <c r="E157" s="163"/>
      <c r="F157" s="162"/>
      <c r="G157" s="256">
        <f t="shared" si="128"/>
        <v>8</v>
      </c>
      <c r="H157" s="256">
        <f t="shared" si="128"/>
        <v>18</v>
      </c>
      <c r="I157" s="256">
        <f t="shared" si="128"/>
        <v>4</v>
      </c>
      <c r="J157" s="256">
        <f t="shared" si="129"/>
        <v>20</v>
      </c>
      <c r="K157" s="165">
        <f t="shared" si="130"/>
        <v>0.33333333333333331</v>
      </c>
      <c r="L157" s="256">
        <f t="shared" si="131"/>
        <v>89</v>
      </c>
      <c r="M157" s="256">
        <f t="shared" si="131"/>
        <v>114</v>
      </c>
      <c r="N157" s="256">
        <f t="shared" si="131"/>
        <v>136</v>
      </c>
      <c r="O157" s="256">
        <f t="shared" si="131"/>
        <v>26</v>
      </c>
      <c r="P157" s="256">
        <v>8</v>
      </c>
      <c r="Q157" s="177"/>
    </row>
    <row r="158" spans="1:92" ht="15.95" customHeight="1" x14ac:dyDescent="0.2">
      <c r="A158" s="177"/>
      <c r="B158" s="166"/>
      <c r="C158" s="166"/>
      <c r="D158" s="166"/>
      <c r="E158" s="167"/>
      <c r="F158" s="166"/>
      <c r="G158" s="168">
        <f>SUM(G150:G157)</f>
        <v>100</v>
      </c>
      <c r="H158" s="168">
        <f>SUM(H150:H157)</f>
        <v>100</v>
      </c>
      <c r="I158" s="168">
        <f>SUM(I150:I157)</f>
        <v>40</v>
      </c>
      <c r="J158" s="168"/>
      <c r="K158" s="168"/>
      <c r="L158" s="168">
        <f>SUM(L150:L157)</f>
        <v>662</v>
      </c>
      <c r="M158" s="168">
        <f>SUM(M150:M157)</f>
        <v>662</v>
      </c>
      <c r="N158" s="168">
        <f>SUM(N150:N157)</f>
        <v>1022</v>
      </c>
      <c r="O158" s="168">
        <f>SUM(O150:O157)</f>
        <v>272</v>
      </c>
      <c r="P158" s="167"/>
      <c r="Q158" s="177"/>
    </row>
    <row r="159" spans="1:92" ht="15.95" customHeight="1" x14ac:dyDescent="0.2">
      <c r="A159" s="177"/>
      <c r="B159" s="256"/>
      <c r="C159" s="163"/>
      <c r="D159" s="162"/>
      <c r="E159" s="162"/>
      <c r="F159" s="162"/>
      <c r="G159" s="256"/>
      <c r="H159" s="256"/>
      <c r="I159" s="256"/>
      <c r="J159" s="256"/>
      <c r="K159" s="165"/>
      <c r="L159" s="256"/>
      <c r="M159" s="256"/>
      <c r="N159" s="256"/>
      <c r="O159" s="256"/>
      <c r="P159" s="256"/>
      <c r="Q159" s="177"/>
    </row>
    <row r="160" spans="1:92" ht="15.95" customHeight="1" x14ac:dyDescent="0.2">
      <c r="A160" s="177"/>
      <c r="B160" s="256"/>
      <c r="C160" s="163"/>
      <c r="D160" s="162"/>
      <c r="E160" s="162"/>
      <c r="F160" s="162"/>
      <c r="G160" s="256"/>
      <c r="H160" s="256"/>
      <c r="I160" s="256"/>
      <c r="J160" s="256"/>
      <c r="K160" s="165"/>
      <c r="L160" s="256"/>
      <c r="M160" s="256"/>
      <c r="N160" s="256"/>
      <c r="O160" s="256"/>
      <c r="P160" s="256"/>
      <c r="Q160" s="177"/>
    </row>
    <row r="161" spans="1:17" ht="15.95" customHeight="1" x14ac:dyDescent="0.2">
      <c r="A161" s="217"/>
      <c r="B161" s="260" t="s">
        <v>783</v>
      </c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17"/>
    </row>
    <row r="162" spans="1:17" ht="15.95" customHeight="1" thickBot="1" x14ac:dyDescent="0.3">
      <c r="A162" s="217"/>
      <c r="B162" s="157" t="s">
        <v>653</v>
      </c>
      <c r="C162" s="158" t="s">
        <v>121</v>
      </c>
      <c r="D162" s="158"/>
      <c r="E162" s="159"/>
      <c r="F162" s="158"/>
      <c r="G162" s="160" t="s">
        <v>8</v>
      </c>
      <c r="H162" s="160" t="s">
        <v>9</v>
      </c>
      <c r="I162" s="160" t="s">
        <v>10</v>
      </c>
      <c r="J162" s="160" t="s">
        <v>12</v>
      </c>
      <c r="K162" s="160" t="s">
        <v>13</v>
      </c>
      <c r="L162" s="160" t="s">
        <v>11</v>
      </c>
      <c r="M162" s="160" t="s">
        <v>5</v>
      </c>
      <c r="N162" s="160" t="s">
        <v>14</v>
      </c>
      <c r="O162" s="160" t="s">
        <v>3</v>
      </c>
      <c r="P162" s="160" t="s">
        <v>817</v>
      </c>
      <c r="Q162" s="217"/>
    </row>
    <row r="163" spans="1:17" ht="15.95" customHeight="1" x14ac:dyDescent="0.25">
      <c r="A163" s="217"/>
      <c r="B163" s="256" t="s">
        <v>655</v>
      </c>
      <c r="C163" s="161" t="s">
        <v>23</v>
      </c>
      <c r="D163" s="171"/>
      <c r="E163" s="161"/>
      <c r="F163" s="162"/>
      <c r="G163" s="256">
        <v>4</v>
      </c>
      <c r="H163" s="256">
        <v>1</v>
      </c>
      <c r="I163" s="256">
        <v>1</v>
      </c>
      <c r="J163" s="256">
        <v>9</v>
      </c>
      <c r="K163" s="165">
        <v>0.75</v>
      </c>
      <c r="L163" s="256">
        <v>18</v>
      </c>
      <c r="M163" s="256">
        <v>11</v>
      </c>
      <c r="N163" s="256">
        <v>25</v>
      </c>
      <c r="O163" s="256">
        <v>12</v>
      </c>
      <c r="P163" s="256" t="s">
        <v>717</v>
      </c>
      <c r="Q163" s="217"/>
    </row>
    <row r="164" spans="1:17" ht="15.95" customHeight="1" x14ac:dyDescent="0.2">
      <c r="A164" s="217"/>
      <c r="B164" s="256" t="s">
        <v>654</v>
      </c>
      <c r="C164" s="163" t="s">
        <v>176</v>
      </c>
      <c r="D164" s="162"/>
      <c r="E164" s="163"/>
      <c r="F164" s="162"/>
      <c r="G164" s="256">
        <v>4</v>
      </c>
      <c r="H164" s="256">
        <v>2</v>
      </c>
      <c r="I164" s="256">
        <v>0</v>
      </c>
      <c r="J164" s="256">
        <v>8</v>
      </c>
      <c r="K164" s="165">
        <v>0.66666666666666663</v>
      </c>
      <c r="L164" s="256">
        <v>26</v>
      </c>
      <c r="M164" s="256">
        <v>19</v>
      </c>
      <c r="N164" s="256">
        <v>37</v>
      </c>
      <c r="O164" s="256">
        <v>6</v>
      </c>
      <c r="P164" s="256" t="s">
        <v>716</v>
      </c>
      <c r="Q164" s="217"/>
    </row>
    <row r="165" spans="1:17" ht="15.95" customHeight="1" x14ac:dyDescent="0.2">
      <c r="A165" s="217"/>
      <c r="B165" s="256" t="s">
        <v>660</v>
      </c>
      <c r="C165" s="163" t="s">
        <v>140</v>
      </c>
      <c r="D165" s="162"/>
      <c r="E165" s="163"/>
      <c r="F165" s="162"/>
      <c r="G165" s="256">
        <v>2</v>
      </c>
      <c r="H165" s="256">
        <v>3</v>
      </c>
      <c r="I165" s="256">
        <v>1</v>
      </c>
      <c r="J165" s="256">
        <v>5</v>
      </c>
      <c r="K165" s="165">
        <v>0.41666666666666669</v>
      </c>
      <c r="L165" s="256">
        <v>11</v>
      </c>
      <c r="M165" s="256">
        <v>13</v>
      </c>
      <c r="N165" s="256">
        <v>17</v>
      </c>
      <c r="O165" s="256">
        <v>4</v>
      </c>
      <c r="P165" s="256" t="s">
        <v>723</v>
      </c>
      <c r="Q165" s="217"/>
    </row>
    <row r="166" spans="1:17" ht="15.95" customHeight="1" thickBot="1" x14ac:dyDescent="0.3">
      <c r="A166" s="217"/>
      <c r="B166" s="256" t="s">
        <v>662</v>
      </c>
      <c r="C166" s="161" t="s">
        <v>15</v>
      </c>
      <c r="D166" s="162"/>
      <c r="E166" s="162"/>
      <c r="F166" s="162"/>
      <c r="G166" s="256">
        <v>1</v>
      </c>
      <c r="H166" s="256">
        <v>5</v>
      </c>
      <c r="I166" s="256">
        <v>0</v>
      </c>
      <c r="J166" s="256">
        <v>2</v>
      </c>
      <c r="K166" s="165">
        <v>0.16666666666666666</v>
      </c>
      <c r="L166" s="256">
        <v>15</v>
      </c>
      <c r="M166" s="256">
        <v>27</v>
      </c>
      <c r="N166" s="256">
        <v>27</v>
      </c>
      <c r="O166" s="256">
        <v>4</v>
      </c>
      <c r="P166" s="256" t="s">
        <v>718</v>
      </c>
      <c r="Q166" s="217"/>
    </row>
    <row r="167" spans="1:17" ht="15.95" customHeight="1" x14ac:dyDescent="0.2">
      <c r="A167" s="217"/>
      <c r="B167" s="168" t="s">
        <v>656</v>
      </c>
      <c r="C167" s="257" t="s">
        <v>177</v>
      </c>
      <c r="D167" s="258"/>
      <c r="E167" s="258"/>
      <c r="F167" s="258"/>
      <c r="G167" s="168">
        <v>3</v>
      </c>
      <c r="H167" s="168">
        <v>1</v>
      </c>
      <c r="I167" s="168">
        <v>2</v>
      </c>
      <c r="J167" s="168">
        <v>8</v>
      </c>
      <c r="K167" s="259">
        <v>0.66666666666666663</v>
      </c>
      <c r="L167" s="168">
        <v>12</v>
      </c>
      <c r="M167" s="168">
        <v>12</v>
      </c>
      <c r="N167" s="168">
        <v>21</v>
      </c>
      <c r="O167" s="168">
        <v>8</v>
      </c>
      <c r="P167" s="168" t="s">
        <v>719</v>
      </c>
      <c r="Q167" s="217"/>
    </row>
    <row r="168" spans="1:17" ht="15.95" customHeight="1" x14ac:dyDescent="0.25">
      <c r="A168" s="217"/>
      <c r="B168" s="256" t="s">
        <v>659</v>
      </c>
      <c r="C168" s="161" t="s">
        <v>50</v>
      </c>
      <c r="D168" s="162"/>
      <c r="E168" s="163"/>
      <c r="F168" s="162"/>
      <c r="G168" s="256">
        <v>2</v>
      </c>
      <c r="H168" s="256">
        <v>2</v>
      </c>
      <c r="I168" s="256">
        <v>2</v>
      </c>
      <c r="J168" s="256">
        <v>6</v>
      </c>
      <c r="K168" s="165">
        <v>0.5</v>
      </c>
      <c r="L168" s="256">
        <v>14</v>
      </c>
      <c r="M168" s="256">
        <v>12</v>
      </c>
      <c r="N168" s="256">
        <v>17</v>
      </c>
      <c r="O168" s="256">
        <v>8</v>
      </c>
      <c r="P168" s="256" t="s">
        <v>724</v>
      </c>
      <c r="Q168" s="217"/>
    </row>
    <row r="169" spans="1:17" ht="15.95" customHeight="1" x14ac:dyDescent="0.2">
      <c r="A169" s="217"/>
      <c r="B169" s="256" t="s">
        <v>657</v>
      </c>
      <c r="C169" s="163" t="s">
        <v>139</v>
      </c>
      <c r="D169" s="162"/>
      <c r="E169" s="163"/>
      <c r="F169" s="162"/>
      <c r="G169" s="256">
        <v>1</v>
      </c>
      <c r="H169" s="256">
        <v>1</v>
      </c>
      <c r="I169" s="256">
        <v>4</v>
      </c>
      <c r="J169" s="256">
        <v>6</v>
      </c>
      <c r="K169" s="165">
        <v>0.5</v>
      </c>
      <c r="L169" s="256">
        <v>16</v>
      </c>
      <c r="M169" s="256">
        <v>14</v>
      </c>
      <c r="N169" s="256">
        <v>28</v>
      </c>
      <c r="O169" s="256">
        <v>14</v>
      </c>
      <c r="P169" s="256" t="s">
        <v>720</v>
      </c>
      <c r="Q169" s="217"/>
    </row>
    <row r="170" spans="1:17" ht="15.95" customHeight="1" thickBot="1" x14ac:dyDescent="0.25">
      <c r="A170" s="217"/>
      <c r="B170" s="256" t="s">
        <v>658</v>
      </c>
      <c r="C170" s="163" t="s">
        <v>21</v>
      </c>
      <c r="D170" s="162"/>
      <c r="E170" s="163"/>
      <c r="F170" s="162"/>
      <c r="G170" s="256">
        <v>0</v>
      </c>
      <c r="H170" s="256">
        <v>2</v>
      </c>
      <c r="I170" s="256">
        <v>4</v>
      </c>
      <c r="J170" s="256">
        <v>4</v>
      </c>
      <c r="K170" s="165">
        <v>0.33333333333333331</v>
      </c>
      <c r="L170" s="256">
        <v>9</v>
      </c>
      <c r="M170" s="256">
        <v>13</v>
      </c>
      <c r="N170" s="256">
        <v>12</v>
      </c>
      <c r="O170" s="256">
        <v>8</v>
      </c>
      <c r="P170" s="256" t="s">
        <v>721</v>
      </c>
      <c r="Q170" s="217"/>
    </row>
    <row r="171" spans="1:17" ht="15.95" customHeight="1" x14ac:dyDescent="0.2">
      <c r="A171" s="217"/>
      <c r="B171" s="166"/>
      <c r="C171" s="166"/>
      <c r="D171" s="166"/>
      <c r="E171" s="167"/>
      <c r="F171" s="166"/>
      <c r="G171" s="168">
        <v>17</v>
      </c>
      <c r="H171" s="168">
        <v>17</v>
      </c>
      <c r="I171" s="168">
        <v>14</v>
      </c>
      <c r="J171" s="168"/>
      <c r="K171" s="168"/>
      <c r="L171" s="168">
        <v>121</v>
      </c>
      <c r="M171" s="168">
        <v>121</v>
      </c>
      <c r="N171" s="168">
        <v>184</v>
      </c>
      <c r="O171" s="168">
        <v>64</v>
      </c>
      <c r="P171" s="167"/>
      <c r="Q171" s="217"/>
    </row>
    <row r="172" spans="1:17" ht="15.95" customHeight="1" x14ac:dyDescent="0.2">
      <c r="A172" s="217"/>
      <c r="Q172" s="217"/>
    </row>
    <row r="173" spans="1:17" ht="15.95" customHeight="1" x14ac:dyDescent="0.2">
      <c r="A173" s="217"/>
      <c r="Q173" s="217"/>
    </row>
    <row r="174" spans="1:17" ht="15.95" customHeight="1" x14ac:dyDescent="0.2">
      <c r="A174" s="217"/>
      <c r="B174" s="260" t="s">
        <v>666</v>
      </c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17"/>
    </row>
    <row r="175" spans="1:17" ht="15.95" customHeight="1" thickBot="1" x14ac:dyDescent="0.3">
      <c r="A175" s="217"/>
      <c r="B175" s="157" t="s">
        <v>653</v>
      </c>
      <c r="C175" s="158" t="s">
        <v>121</v>
      </c>
      <c r="D175" s="158"/>
      <c r="E175" s="159"/>
      <c r="F175" s="158"/>
      <c r="G175" s="160" t="s">
        <v>8</v>
      </c>
      <c r="H175" s="160" t="s">
        <v>9</v>
      </c>
      <c r="I175" s="160" t="s">
        <v>10</v>
      </c>
      <c r="J175" s="160" t="s">
        <v>12</v>
      </c>
      <c r="K175" s="160" t="s">
        <v>13</v>
      </c>
      <c r="L175" s="160" t="s">
        <v>11</v>
      </c>
      <c r="M175" s="160" t="s">
        <v>5</v>
      </c>
      <c r="N175" s="160" t="s">
        <v>14</v>
      </c>
      <c r="O175" s="160" t="s">
        <v>3</v>
      </c>
      <c r="P175" s="160" t="s">
        <v>664</v>
      </c>
      <c r="Q175" s="217"/>
    </row>
    <row r="176" spans="1:17" ht="15.95" customHeight="1" x14ac:dyDescent="0.25">
      <c r="A176" s="217"/>
      <c r="B176" s="256" t="s">
        <v>654</v>
      </c>
      <c r="C176" s="161" t="s">
        <v>176</v>
      </c>
      <c r="D176" s="171"/>
      <c r="E176" s="161"/>
      <c r="F176" s="162"/>
      <c r="G176" s="256">
        <v>15</v>
      </c>
      <c r="H176" s="256">
        <v>6</v>
      </c>
      <c r="I176" s="256">
        <v>1</v>
      </c>
      <c r="J176" s="256">
        <v>31</v>
      </c>
      <c r="K176" s="165">
        <v>0.70454545454545459</v>
      </c>
      <c r="L176" s="256">
        <v>67</v>
      </c>
      <c r="M176" s="256">
        <v>51</v>
      </c>
      <c r="N176" s="256">
        <v>112</v>
      </c>
      <c r="O176" s="256">
        <v>22</v>
      </c>
      <c r="P176" s="256">
        <v>1</v>
      </c>
      <c r="Q176" s="217"/>
    </row>
    <row r="177" spans="1:17" ht="15.95" customHeight="1" x14ac:dyDescent="0.2">
      <c r="A177" s="217"/>
      <c r="B177" s="256" t="s">
        <v>655</v>
      </c>
      <c r="C177" s="163" t="s">
        <v>23</v>
      </c>
      <c r="D177" s="162"/>
      <c r="E177" s="163"/>
      <c r="F177" s="162"/>
      <c r="G177" s="256">
        <v>13</v>
      </c>
      <c r="H177" s="256">
        <v>9</v>
      </c>
      <c r="I177" s="256">
        <v>0</v>
      </c>
      <c r="J177" s="256">
        <v>26</v>
      </c>
      <c r="K177" s="165">
        <v>0.59090909090909094</v>
      </c>
      <c r="L177" s="256">
        <v>75</v>
      </c>
      <c r="M177" s="256">
        <v>55</v>
      </c>
      <c r="N177" s="256">
        <v>112</v>
      </c>
      <c r="O177" s="256">
        <v>30</v>
      </c>
      <c r="P177" s="256">
        <v>2</v>
      </c>
      <c r="Q177" s="217"/>
    </row>
    <row r="178" spans="1:17" ht="15.95" customHeight="1" x14ac:dyDescent="0.2">
      <c r="A178" s="217"/>
      <c r="B178" s="256" t="s">
        <v>656</v>
      </c>
      <c r="C178" s="163" t="s">
        <v>177</v>
      </c>
      <c r="D178" s="162"/>
      <c r="E178" s="163"/>
      <c r="F178" s="162"/>
      <c r="G178" s="256">
        <v>11</v>
      </c>
      <c r="H178" s="256">
        <v>9</v>
      </c>
      <c r="I178" s="256">
        <v>2</v>
      </c>
      <c r="J178" s="256">
        <v>24</v>
      </c>
      <c r="K178" s="165">
        <v>0.54545454545454541</v>
      </c>
      <c r="L178" s="256">
        <v>66</v>
      </c>
      <c r="M178" s="256">
        <v>53</v>
      </c>
      <c r="N178" s="256">
        <v>105</v>
      </c>
      <c r="O178" s="256">
        <v>28</v>
      </c>
      <c r="P178" s="256">
        <v>3</v>
      </c>
      <c r="Q178" s="217"/>
    </row>
    <row r="179" spans="1:17" ht="15.95" customHeight="1" x14ac:dyDescent="0.25">
      <c r="A179" s="217"/>
      <c r="B179" s="256" t="s">
        <v>657</v>
      </c>
      <c r="C179" s="161" t="s">
        <v>139</v>
      </c>
      <c r="D179" s="162"/>
      <c r="E179" s="162"/>
      <c r="F179" s="162"/>
      <c r="G179" s="256">
        <v>8</v>
      </c>
      <c r="H179" s="256">
        <v>8</v>
      </c>
      <c r="I179" s="256">
        <v>6</v>
      </c>
      <c r="J179" s="256">
        <v>22</v>
      </c>
      <c r="K179" s="165">
        <v>0.5</v>
      </c>
      <c r="L179" s="256">
        <v>56</v>
      </c>
      <c r="M179" s="256">
        <v>65</v>
      </c>
      <c r="N179" s="256">
        <v>91</v>
      </c>
      <c r="O179" s="256">
        <v>34</v>
      </c>
      <c r="P179" s="256">
        <v>4</v>
      </c>
      <c r="Q179" s="217"/>
    </row>
    <row r="180" spans="1:17" ht="15.95" customHeight="1" x14ac:dyDescent="0.2">
      <c r="A180" s="217"/>
      <c r="B180" s="256" t="s">
        <v>658</v>
      </c>
      <c r="C180" s="163" t="s">
        <v>21</v>
      </c>
      <c r="D180" s="162"/>
      <c r="E180" s="162"/>
      <c r="F180" s="162"/>
      <c r="G180" s="256">
        <v>9</v>
      </c>
      <c r="H180" s="256">
        <v>10</v>
      </c>
      <c r="I180" s="256">
        <v>3</v>
      </c>
      <c r="J180" s="256">
        <v>21</v>
      </c>
      <c r="K180" s="165">
        <v>0.47727272727272729</v>
      </c>
      <c r="L180" s="256">
        <v>49</v>
      </c>
      <c r="M180" s="256">
        <v>51</v>
      </c>
      <c r="N180" s="256">
        <v>85</v>
      </c>
      <c r="O180" s="256">
        <v>26</v>
      </c>
      <c r="P180" s="256">
        <v>5</v>
      </c>
      <c r="Q180" s="217"/>
    </row>
    <row r="181" spans="1:17" ht="15.95" customHeight="1" x14ac:dyDescent="0.25">
      <c r="A181" s="217"/>
      <c r="B181" s="256" t="s">
        <v>659</v>
      </c>
      <c r="C181" s="161" t="s">
        <v>50</v>
      </c>
      <c r="D181" s="162"/>
      <c r="E181" s="163"/>
      <c r="F181" s="162"/>
      <c r="G181" s="256">
        <v>7</v>
      </c>
      <c r="H181" s="256">
        <v>11</v>
      </c>
      <c r="I181" s="256">
        <v>4</v>
      </c>
      <c r="J181" s="256">
        <v>18</v>
      </c>
      <c r="K181" s="165">
        <v>0.40909090909090912</v>
      </c>
      <c r="L181" s="256">
        <v>58</v>
      </c>
      <c r="M181" s="256">
        <v>73</v>
      </c>
      <c r="N181" s="256">
        <v>87</v>
      </c>
      <c r="O181" s="256">
        <v>16</v>
      </c>
      <c r="P181" s="256">
        <v>6</v>
      </c>
      <c r="Q181" s="217"/>
    </row>
    <row r="182" spans="1:17" ht="15.95" customHeight="1" x14ac:dyDescent="0.2">
      <c r="A182" s="217"/>
      <c r="B182" s="256" t="s">
        <v>660</v>
      </c>
      <c r="C182" s="163" t="s">
        <v>140</v>
      </c>
      <c r="D182" s="162"/>
      <c r="E182" s="163"/>
      <c r="F182" s="162"/>
      <c r="G182" s="256">
        <v>6</v>
      </c>
      <c r="H182" s="256">
        <v>10</v>
      </c>
      <c r="I182" s="256">
        <v>6</v>
      </c>
      <c r="J182" s="256">
        <v>18</v>
      </c>
      <c r="K182" s="165">
        <v>0.40909090909090912</v>
      </c>
      <c r="L182" s="256">
        <v>46</v>
      </c>
      <c r="M182" s="256">
        <v>58</v>
      </c>
      <c r="N182" s="256">
        <v>68</v>
      </c>
      <c r="O182" s="256">
        <v>18</v>
      </c>
      <c r="P182" s="256">
        <v>8</v>
      </c>
      <c r="Q182" s="217"/>
    </row>
    <row r="183" spans="1:17" ht="15.95" customHeight="1" thickBot="1" x14ac:dyDescent="0.25">
      <c r="A183" s="217"/>
      <c r="B183" s="256" t="s">
        <v>662</v>
      </c>
      <c r="C183" s="163" t="s">
        <v>15</v>
      </c>
      <c r="D183" s="162"/>
      <c r="E183" s="163"/>
      <c r="F183" s="162"/>
      <c r="G183" s="256">
        <v>6</v>
      </c>
      <c r="H183" s="256">
        <v>12</v>
      </c>
      <c r="I183" s="256">
        <v>4</v>
      </c>
      <c r="J183" s="256">
        <v>16</v>
      </c>
      <c r="K183" s="165">
        <v>0.36363636363636365</v>
      </c>
      <c r="L183" s="256">
        <v>65</v>
      </c>
      <c r="M183" s="256">
        <v>76</v>
      </c>
      <c r="N183" s="256">
        <v>92</v>
      </c>
      <c r="O183" s="256">
        <v>22</v>
      </c>
      <c r="P183" s="256">
        <v>7</v>
      </c>
      <c r="Q183" s="217"/>
    </row>
    <row r="184" spans="1:17" ht="15.95" customHeight="1" x14ac:dyDescent="0.2">
      <c r="A184" s="217"/>
      <c r="B184" s="166"/>
      <c r="C184" s="166"/>
      <c r="D184" s="166"/>
      <c r="E184" s="167"/>
      <c r="F184" s="166"/>
      <c r="G184" s="168">
        <v>75</v>
      </c>
      <c r="H184" s="168">
        <v>75</v>
      </c>
      <c r="I184" s="168">
        <v>26</v>
      </c>
      <c r="J184" s="168"/>
      <c r="K184" s="168"/>
      <c r="L184" s="168">
        <v>482</v>
      </c>
      <c r="M184" s="168">
        <v>482</v>
      </c>
      <c r="N184" s="168">
        <v>752</v>
      </c>
      <c r="O184" s="168">
        <v>196</v>
      </c>
      <c r="P184" s="167"/>
      <c r="Q184" s="217"/>
    </row>
    <row r="185" spans="1:17" ht="15.95" customHeight="1" x14ac:dyDescent="0.2">
      <c r="A185" s="217"/>
      <c r="Q185" s="217"/>
    </row>
    <row r="186" spans="1:17" ht="15.95" customHeight="1" x14ac:dyDescent="0.2">
      <c r="A186" s="217"/>
      <c r="Q186" s="217"/>
    </row>
    <row r="187" spans="1:17" ht="15.95" customHeight="1" x14ac:dyDescent="0.2">
      <c r="A187" s="217"/>
      <c r="C187" s="260" t="s">
        <v>845</v>
      </c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163"/>
      <c r="O187" s="163"/>
      <c r="P187" s="163"/>
      <c r="Q187" s="217"/>
    </row>
    <row r="188" spans="1:17" ht="15.95" customHeight="1" x14ac:dyDescent="0.2">
      <c r="A188" s="217"/>
      <c r="B188" s="256" t="s">
        <v>115</v>
      </c>
      <c r="C188" s="256">
        <f>+C148</f>
        <v>30</v>
      </c>
      <c r="P188" s="175"/>
      <c r="Q188" s="217"/>
    </row>
    <row r="189" spans="1:17" ht="15.95" customHeight="1" thickBot="1" x14ac:dyDescent="0.25">
      <c r="A189" s="217"/>
      <c r="B189" s="172"/>
      <c r="C189" s="174"/>
      <c r="D189" s="158" t="s">
        <v>103</v>
      </c>
      <c r="E189" s="158"/>
      <c r="F189" s="158"/>
      <c r="G189" s="160" t="s">
        <v>2</v>
      </c>
      <c r="H189" s="160"/>
      <c r="I189" s="160" t="s">
        <v>4</v>
      </c>
      <c r="J189" s="160" t="s">
        <v>29</v>
      </c>
      <c r="K189" s="160" t="s">
        <v>30</v>
      </c>
      <c r="L189" s="176" t="s">
        <v>31</v>
      </c>
      <c r="M189" s="160" t="s">
        <v>3</v>
      </c>
      <c r="N189" s="174"/>
      <c r="O189" s="174"/>
      <c r="P189" s="174"/>
      <c r="Q189" s="217"/>
    </row>
    <row r="190" spans="1:17" ht="15.95" customHeight="1" x14ac:dyDescent="0.25">
      <c r="A190" s="217"/>
      <c r="B190" s="172"/>
      <c r="C190" s="172"/>
      <c r="D190" s="42" t="s">
        <v>82</v>
      </c>
      <c r="E190" s="42"/>
      <c r="F190" s="42"/>
      <c r="G190" s="29" t="s">
        <v>23</v>
      </c>
      <c r="H190" s="43"/>
      <c r="I190" s="173">
        <v>8</v>
      </c>
      <c r="J190" s="173">
        <v>14</v>
      </c>
      <c r="K190" s="173">
        <v>4</v>
      </c>
      <c r="L190" s="177">
        <v>18</v>
      </c>
      <c r="M190" s="235">
        <v>2</v>
      </c>
      <c r="O190" s="172"/>
      <c r="P190" s="172"/>
      <c r="Q190" s="217"/>
    </row>
    <row r="191" spans="1:17" ht="15.95" customHeight="1" x14ac:dyDescent="0.25">
      <c r="A191" s="217"/>
      <c r="B191" s="172"/>
      <c r="C191" s="172"/>
      <c r="D191" s="42" t="s">
        <v>126</v>
      </c>
      <c r="E191" s="42"/>
      <c r="F191" s="42"/>
      <c r="G191" s="29" t="s">
        <v>19</v>
      </c>
      <c r="H191" s="43"/>
      <c r="I191" s="173">
        <v>7</v>
      </c>
      <c r="J191" s="173">
        <v>10</v>
      </c>
      <c r="K191" s="173">
        <v>6</v>
      </c>
      <c r="L191" s="177">
        <v>16</v>
      </c>
      <c r="M191" s="235">
        <v>2</v>
      </c>
      <c r="O191" s="172"/>
      <c r="P191" s="172"/>
      <c r="Q191" s="217"/>
    </row>
    <row r="192" spans="1:17" ht="15.95" customHeight="1" x14ac:dyDescent="0.25">
      <c r="A192" s="217"/>
      <c r="B192" s="173"/>
      <c r="C192" s="174"/>
      <c r="D192" s="65" t="s">
        <v>132</v>
      </c>
      <c r="E192" s="65"/>
      <c r="F192" s="65"/>
      <c r="G192" s="29" t="s">
        <v>15</v>
      </c>
      <c r="H192" s="50"/>
      <c r="I192" s="173">
        <v>8</v>
      </c>
      <c r="J192" s="173">
        <v>10</v>
      </c>
      <c r="K192" s="173">
        <v>6</v>
      </c>
      <c r="L192" s="177">
        <v>16</v>
      </c>
      <c r="M192" s="235">
        <v>0</v>
      </c>
      <c r="O192" s="174"/>
      <c r="P192" s="174"/>
      <c r="Q192" s="217"/>
    </row>
    <row r="193" spans="1:17" ht="15.95" customHeight="1" x14ac:dyDescent="0.25">
      <c r="A193" s="217"/>
      <c r="B193" s="172"/>
      <c r="C193" s="172"/>
      <c r="D193" s="97" t="s">
        <v>119</v>
      </c>
      <c r="E193" s="97"/>
      <c r="F193" s="97"/>
      <c r="G193" s="29" t="s">
        <v>139</v>
      </c>
      <c r="H193" s="74"/>
      <c r="I193" s="173">
        <v>7</v>
      </c>
      <c r="J193" s="173">
        <v>8</v>
      </c>
      <c r="K193" s="173">
        <v>7</v>
      </c>
      <c r="L193" s="177">
        <v>15</v>
      </c>
      <c r="M193" s="235">
        <v>6</v>
      </c>
      <c r="O193" s="174"/>
      <c r="P193" s="174"/>
      <c r="Q193" s="217"/>
    </row>
    <row r="194" spans="1:17" ht="15.95" customHeight="1" x14ac:dyDescent="0.25">
      <c r="A194" s="217"/>
      <c r="B194" s="172"/>
      <c r="C194" s="163"/>
      <c r="D194" s="65" t="s">
        <v>154</v>
      </c>
      <c r="E194" s="65"/>
      <c r="F194" s="65"/>
      <c r="G194" s="29" t="s">
        <v>139</v>
      </c>
      <c r="H194" s="50"/>
      <c r="I194" s="173">
        <v>8</v>
      </c>
      <c r="J194" s="173">
        <v>5</v>
      </c>
      <c r="K194" s="173">
        <v>10</v>
      </c>
      <c r="L194" s="177">
        <v>15</v>
      </c>
      <c r="M194" s="235">
        <v>0</v>
      </c>
      <c r="O194" s="174"/>
      <c r="P194" s="174"/>
      <c r="Q194" s="217"/>
    </row>
    <row r="195" spans="1:17" ht="15.95" customHeight="1" x14ac:dyDescent="0.25">
      <c r="A195" s="217"/>
      <c r="B195" s="173"/>
      <c r="C195" s="174"/>
      <c r="D195" s="97" t="s">
        <v>69</v>
      </c>
      <c r="E195" s="97"/>
      <c r="F195" s="97"/>
      <c r="G195" s="29" t="s">
        <v>19</v>
      </c>
      <c r="H195" s="74"/>
      <c r="I195" s="173">
        <v>8</v>
      </c>
      <c r="J195" s="173">
        <v>1</v>
      </c>
      <c r="K195" s="173">
        <v>14</v>
      </c>
      <c r="L195" s="177">
        <v>15</v>
      </c>
      <c r="M195" s="235">
        <v>0</v>
      </c>
      <c r="O195" s="174"/>
      <c r="P195" s="174"/>
      <c r="Q195" s="217"/>
    </row>
    <row r="196" spans="1:17" ht="15.95" customHeight="1" x14ac:dyDescent="0.25">
      <c r="A196" s="217"/>
      <c r="B196" s="173"/>
      <c r="C196" s="174"/>
      <c r="D196" s="36" t="s">
        <v>65</v>
      </c>
      <c r="E196" s="36"/>
      <c r="F196" s="36"/>
      <c r="G196" s="29" t="s">
        <v>17</v>
      </c>
      <c r="H196" s="38"/>
      <c r="I196" s="173">
        <v>8</v>
      </c>
      <c r="J196" s="173">
        <v>9</v>
      </c>
      <c r="K196" s="173">
        <v>4</v>
      </c>
      <c r="L196" s="177">
        <v>13</v>
      </c>
      <c r="M196" s="235">
        <v>2</v>
      </c>
      <c r="O196" s="162"/>
      <c r="P196" s="162"/>
      <c r="Q196" s="217"/>
    </row>
    <row r="197" spans="1:17" ht="15.95" customHeight="1" x14ac:dyDescent="0.25">
      <c r="A197" s="217"/>
      <c r="B197" s="256"/>
      <c r="C197" s="163"/>
      <c r="D197" s="36" t="s">
        <v>133</v>
      </c>
      <c r="E197" s="36"/>
      <c r="F197" s="36"/>
      <c r="G197" s="29" t="s">
        <v>25</v>
      </c>
      <c r="H197" s="38"/>
      <c r="I197" s="173">
        <v>7</v>
      </c>
      <c r="J197" s="173">
        <v>11</v>
      </c>
      <c r="K197" s="173">
        <v>1</v>
      </c>
      <c r="L197" s="177">
        <v>12</v>
      </c>
      <c r="M197" s="235">
        <v>2</v>
      </c>
      <c r="O197" s="174"/>
      <c r="P197" s="174"/>
      <c r="Q197" s="217"/>
    </row>
    <row r="198" spans="1:17" ht="15.95" customHeight="1" x14ac:dyDescent="0.25">
      <c r="A198" s="217"/>
      <c r="B198" s="173"/>
      <c r="C198" s="174"/>
      <c r="D198" s="42" t="s">
        <v>67</v>
      </c>
      <c r="E198" s="42"/>
      <c r="F198" s="42"/>
      <c r="G198" s="29" t="s">
        <v>15</v>
      </c>
      <c r="H198" s="43"/>
      <c r="I198" s="173">
        <v>5</v>
      </c>
      <c r="J198" s="173">
        <v>3</v>
      </c>
      <c r="K198" s="173">
        <v>9</v>
      </c>
      <c r="L198" s="177">
        <v>12</v>
      </c>
      <c r="M198" s="235">
        <v>0</v>
      </c>
      <c r="O198" s="174"/>
      <c r="P198" s="174"/>
      <c r="Q198" s="217"/>
    </row>
    <row r="199" spans="1:17" ht="15.95" customHeight="1" x14ac:dyDescent="0.25">
      <c r="A199" s="217"/>
      <c r="B199" s="172"/>
      <c r="C199" s="172"/>
      <c r="D199" s="42" t="s">
        <v>39</v>
      </c>
      <c r="E199" s="42"/>
      <c r="F199" s="42"/>
      <c r="G199" s="29" t="s">
        <v>17</v>
      </c>
      <c r="H199" s="43"/>
      <c r="I199" s="173">
        <v>8</v>
      </c>
      <c r="J199" s="173">
        <v>0</v>
      </c>
      <c r="K199" s="173">
        <v>12</v>
      </c>
      <c r="L199" s="177">
        <v>12</v>
      </c>
      <c r="M199" s="235">
        <v>0</v>
      </c>
      <c r="O199" s="174"/>
      <c r="P199" s="174"/>
      <c r="Q199" s="217"/>
    </row>
    <row r="200" spans="1:17" ht="15.95" customHeight="1" x14ac:dyDescent="0.25">
      <c r="A200" s="217"/>
      <c r="B200" s="172"/>
      <c r="C200" s="172"/>
      <c r="D200" s="97" t="s">
        <v>130</v>
      </c>
      <c r="E200" s="97"/>
      <c r="F200" s="97"/>
      <c r="G200" s="29" t="s">
        <v>23</v>
      </c>
      <c r="H200" s="74"/>
      <c r="I200" s="173">
        <v>7</v>
      </c>
      <c r="J200" s="173">
        <v>5</v>
      </c>
      <c r="K200" s="173">
        <v>5</v>
      </c>
      <c r="L200" s="177">
        <v>10</v>
      </c>
      <c r="M200" s="235">
        <v>0</v>
      </c>
      <c r="O200" s="174"/>
      <c r="P200" s="174"/>
      <c r="Q200" s="217"/>
    </row>
    <row r="201" spans="1:17" ht="15.95" customHeight="1" x14ac:dyDescent="0.25">
      <c r="A201" s="217"/>
      <c r="B201" s="172"/>
      <c r="C201" s="172"/>
      <c r="D201" s="97" t="s">
        <v>110</v>
      </c>
      <c r="E201" s="61"/>
      <c r="F201" s="61"/>
      <c r="G201" s="29" t="s">
        <v>146</v>
      </c>
      <c r="H201" s="74"/>
      <c r="I201" s="173">
        <v>8</v>
      </c>
      <c r="J201" s="173">
        <v>3</v>
      </c>
      <c r="K201" s="173">
        <v>7</v>
      </c>
      <c r="L201" s="177">
        <v>10</v>
      </c>
      <c r="M201" s="235">
        <v>0</v>
      </c>
      <c r="O201" s="174"/>
      <c r="P201" s="174"/>
      <c r="Q201" s="217"/>
    </row>
    <row r="202" spans="1:17" ht="15.95" customHeight="1" x14ac:dyDescent="0.25">
      <c r="A202" s="217"/>
      <c r="B202" s="172"/>
      <c r="C202" s="172"/>
      <c r="D202" s="42" t="s">
        <v>94</v>
      </c>
      <c r="E202" s="42"/>
      <c r="F202" s="42"/>
      <c r="G202" s="29" t="s">
        <v>146</v>
      </c>
      <c r="H202" s="43"/>
      <c r="I202" s="173">
        <v>5</v>
      </c>
      <c r="J202" s="173">
        <v>6</v>
      </c>
      <c r="K202" s="173">
        <v>3</v>
      </c>
      <c r="L202" s="177">
        <v>9</v>
      </c>
      <c r="M202" s="235">
        <v>0</v>
      </c>
      <c r="O202" s="174"/>
      <c r="P202" s="174"/>
      <c r="Q202" s="217"/>
    </row>
    <row r="203" spans="1:17" ht="15.95" customHeight="1" x14ac:dyDescent="0.25">
      <c r="A203" s="217"/>
      <c r="B203" s="172"/>
      <c r="C203" s="172"/>
      <c r="D203" s="97" t="s">
        <v>184</v>
      </c>
      <c r="E203" s="97"/>
      <c r="F203" s="97"/>
      <c r="G203" s="29" t="s">
        <v>17</v>
      </c>
      <c r="H203" s="74"/>
      <c r="I203" s="173">
        <v>8</v>
      </c>
      <c r="J203" s="173">
        <v>4</v>
      </c>
      <c r="K203" s="173">
        <v>5</v>
      </c>
      <c r="L203" s="177">
        <v>9</v>
      </c>
      <c r="M203" s="235">
        <v>0</v>
      </c>
      <c r="O203" s="174"/>
      <c r="P203" s="174"/>
      <c r="Q203" s="217"/>
    </row>
    <row r="204" spans="1:17" ht="15.95" customHeight="1" x14ac:dyDescent="0.25">
      <c r="A204" s="217"/>
      <c r="B204" s="172"/>
      <c r="C204" s="172"/>
      <c r="D204" s="42" t="s">
        <v>165</v>
      </c>
      <c r="E204" s="42"/>
      <c r="F204" s="42"/>
      <c r="G204" s="29" t="s">
        <v>25</v>
      </c>
      <c r="H204" s="43"/>
      <c r="I204" s="173">
        <v>8</v>
      </c>
      <c r="J204" s="173">
        <v>3</v>
      </c>
      <c r="K204" s="173">
        <v>6</v>
      </c>
      <c r="L204" s="177">
        <v>9</v>
      </c>
      <c r="M204" s="235">
        <v>0</v>
      </c>
      <c r="O204" s="174"/>
      <c r="P204" s="174"/>
      <c r="Q204" s="217"/>
    </row>
    <row r="205" spans="1:17" ht="15.95" customHeight="1" x14ac:dyDescent="0.25">
      <c r="A205" s="217"/>
      <c r="B205" s="172"/>
      <c r="C205" s="172"/>
      <c r="D205" s="36" t="s">
        <v>34</v>
      </c>
      <c r="E205" s="36"/>
      <c r="F205" s="36"/>
      <c r="G205" s="29" t="s">
        <v>139</v>
      </c>
      <c r="H205" s="38"/>
      <c r="I205" s="173">
        <v>6</v>
      </c>
      <c r="J205" s="173">
        <v>2</v>
      </c>
      <c r="K205" s="173">
        <v>7</v>
      </c>
      <c r="L205" s="177">
        <v>9</v>
      </c>
      <c r="M205" s="235">
        <v>0</v>
      </c>
      <c r="N205" s="174"/>
      <c r="O205" s="174"/>
      <c r="P205" s="174"/>
      <c r="Q205" s="217"/>
    </row>
    <row r="206" spans="1:17" ht="15.95" customHeight="1" x14ac:dyDescent="0.25">
      <c r="A206" s="217"/>
      <c r="B206" s="172"/>
      <c r="C206" s="172"/>
      <c r="D206" s="42" t="s">
        <v>95</v>
      </c>
      <c r="E206" s="42"/>
      <c r="F206" s="42"/>
      <c r="G206" s="29" t="s">
        <v>23</v>
      </c>
      <c r="H206" s="43"/>
      <c r="I206" s="173">
        <v>6</v>
      </c>
      <c r="J206" s="173">
        <v>3</v>
      </c>
      <c r="K206" s="173">
        <v>5</v>
      </c>
      <c r="L206" s="177">
        <v>8</v>
      </c>
      <c r="M206" s="235">
        <v>2</v>
      </c>
      <c r="N206" s="174"/>
      <c r="O206" s="174"/>
      <c r="P206" s="174"/>
      <c r="Q206" s="217"/>
    </row>
    <row r="207" spans="1:17" ht="15.95" customHeight="1" x14ac:dyDescent="0.25">
      <c r="A207" s="217"/>
      <c r="B207" s="172"/>
      <c r="C207" s="172"/>
      <c r="D207" s="42" t="s">
        <v>38</v>
      </c>
      <c r="E207" s="42"/>
      <c r="F207" s="42"/>
      <c r="G207" s="29" t="s">
        <v>23</v>
      </c>
      <c r="H207" s="43"/>
      <c r="I207" s="173">
        <v>8</v>
      </c>
      <c r="J207" s="173">
        <v>1</v>
      </c>
      <c r="K207" s="173">
        <v>7</v>
      </c>
      <c r="L207" s="177">
        <v>8</v>
      </c>
      <c r="M207" s="235">
        <v>0</v>
      </c>
      <c r="N207" s="174"/>
      <c r="O207" s="174"/>
      <c r="P207" s="174"/>
      <c r="Q207" s="217"/>
    </row>
    <row r="208" spans="1:17" ht="15.95" customHeight="1" x14ac:dyDescent="0.25">
      <c r="A208" s="217"/>
      <c r="B208" s="172"/>
      <c r="C208" s="172"/>
      <c r="D208" s="42" t="s">
        <v>44</v>
      </c>
      <c r="E208" s="42"/>
      <c r="F208" s="42"/>
      <c r="G208" s="29" t="s">
        <v>139</v>
      </c>
      <c r="H208" s="43"/>
      <c r="I208" s="173">
        <v>8</v>
      </c>
      <c r="J208" s="173">
        <v>3</v>
      </c>
      <c r="K208" s="173">
        <v>4</v>
      </c>
      <c r="L208" s="177">
        <v>7</v>
      </c>
      <c r="M208" s="235">
        <v>4</v>
      </c>
      <c r="N208" s="174"/>
      <c r="O208" s="174"/>
      <c r="P208" s="174"/>
      <c r="Q208" s="217"/>
    </row>
    <row r="209" spans="1:17" ht="15.95" customHeight="1" x14ac:dyDescent="0.25">
      <c r="A209" s="217"/>
      <c r="B209" s="172"/>
      <c r="C209" s="172"/>
      <c r="D209" s="42" t="s">
        <v>58</v>
      </c>
      <c r="G209" s="29" t="s">
        <v>15</v>
      </c>
      <c r="I209" s="173">
        <v>8</v>
      </c>
      <c r="J209" s="173">
        <v>2</v>
      </c>
      <c r="K209" s="173">
        <v>5</v>
      </c>
      <c r="L209" s="177">
        <v>7</v>
      </c>
      <c r="M209" s="235">
        <v>2</v>
      </c>
      <c r="O209" s="174"/>
      <c r="P209" s="174"/>
      <c r="Q209" s="217"/>
    </row>
    <row r="210" spans="1:17" ht="15.95" customHeight="1" x14ac:dyDescent="0.2">
      <c r="A210" s="217"/>
      <c r="B210" s="172"/>
      <c r="C210" s="172"/>
      <c r="O210" s="174"/>
      <c r="P210" s="174"/>
      <c r="Q210" s="217"/>
    </row>
    <row r="211" spans="1:17" ht="15.95" customHeight="1" x14ac:dyDescent="0.2">
      <c r="A211" s="217"/>
      <c r="B211" s="172"/>
      <c r="C211" s="172"/>
      <c r="O211" s="174"/>
      <c r="P211" s="174"/>
      <c r="Q211" s="217"/>
    </row>
    <row r="212" spans="1:17" ht="15.95" customHeight="1" thickBot="1" x14ac:dyDescent="0.25">
      <c r="A212" s="217"/>
      <c r="B212" s="172"/>
      <c r="C212" s="172"/>
      <c r="D212" s="158" t="s">
        <v>116</v>
      </c>
      <c r="E212" s="158"/>
      <c r="F212" s="158"/>
      <c r="G212" s="160" t="s">
        <v>2</v>
      </c>
      <c r="H212" s="160"/>
      <c r="I212" s="160" t="s">
        <v>4</v>
      </c>
      <c r="J212" s="160" t="s">
        <v>29</v>
      </c>
      <c r="K212" s="160" t="s">
        <v>30</v>
      </c>
      <c r="L212" s="160" t="s">
        <v>31</v>
      </c>
      <c r="M212" s="176" t="s">
        <v>3</v>
      </c>
      <c r="O212" s="174"/>
      <c r="P212" s="174"/>
      <c r="Q212" s="217"/>
    </row>
    <row r="213" spans="1:17" ht="15.95" customHeight="1" x14ac:dyDescent="0.25">
      <c r="A213" s="217"/>
      <c r="B213" s="172"/>
      <c r="C213" s="172"/>
      <c r="D213" s="42" t="s">
        <v>72</v>
      </c>
      <c r="E213" s="42"/>
      <c r="F213" s="42"/>
      <c r="G213" s="29" t="s">
        <v>23</v>
      </c>
      <c r="H213" s="43"/>
      <c r="I213" s="173">
        <v>7</v>
      </c>
      <c r="J213" s="173">
        <v>1</v>
      </c>
      <c r="K213" s="173">
        <v>4</v>
      </c>
      <c r="L213" s="173">
        <f>+K213+J213</f>
        <v>5</v>
      </c>
      <c r="M213" s="177">
        <v>8</v>
      </c>
      <c r="O213" s="172"/>
      <c r="P213" s="172"/>
      <c r="Q213" s="217"/>
    </row>
    <row r="214" spans="1:17" ht="15.95" customHeight="1" x14ac:dyDescent="0.25">
      <c r="A214" s="217"/>
      <c r="D214" s="36" t="s">
        <v>119</v>
      </c>
      <c r="E214" s="36"/>
      <c r="F214" s="36"/>
      <c r="G214" s="42" t="s">
        <v>139</v>
      </c>
      <c r="H214" s="38"/>
      <c r="I214" s="173">
        <v>7</v>
      </c>
      <c r="J214" s="173">
        <v>8</v>
      </c>
      <c r="K214" s="173">
        <v>7</v>
      </c>
      <c r="L214" s="173">
        <f>+K214+J214</f>
        <v>15</v>
      </c>
      <c r="M214" s="177">
        <v>6</v>
      </c>
      <c r="Q214" s="217"/>
    </row>
    <row r="215" spans="1:17" ht="15.95" customHeight="1" x14ac:dyDescent="0.25">
      <c r="A215" s="217"/>
      <c r="D215" s="36" t="s">
        <v>44</v>
      </c>
      <c r="E215" s="36"/>
      <c r="F215" s="36"/>
      <c r="G215" s="42" t="s">
        <v>139</v>
      </c>
      <c r="H215" s="38"/>
      <c r="I215" s="173">
        <v>8</v>
      </c>
      <c r="J215" s="173">
        <v>3</v>
      </c>
      <c r="K215" s="173">
        <v>4</v>
      </c>
      <c r="L215" s="173">
        <f>+K215+J215</f>
        <v>7</v>
      </c>
      <c r="M215" s="177">
        <v>4</v>
      </c>
      <c r="Q215" s="217"/>
    </row>
    <row r="216" spans="1:17" ht="15.95" customHeight="1" x14ac:dyDescent="0.25">
      <c r="A216" s="217"/>
      <c r="D216" s="42" t="s">
        <v>36</v>
      </c>
      <c r="G216" s="42" t="s">
        <v>25</v>
      </c>
      <c r="H216" s="43"/>
      <c r="I216" s="173">
        <v>8</v>
      </c>
      <c r="J216" s="173">
        <v>3</v>
      </c>
      <c r="K216" s="173">
        <v>3</v>
      </c>
      <c r="L216" s="173">
        <f>+K216+J216</f>
        <v>6</v>
      </c>
      <c r="M216" s="177">
        <v>4</v>
      </c>
      <c r="Q216" s="217"/>
    </row>
    <row r="217" spans="1:17" ht="15.95" customHeight="1" x14ac:dyDescent="0.25">
      <c r="A217" s="217"/>
      <c r="B217" s="172"/>
      <c r="C217" s="174"/>
      <c r="D217" s="97" t="s">
        <v>75</v>
      </c>
      <c r="E217" s="97"/>
      <c r="F217" s="97"/>
      <c r="G217" s="97" t="s">
        <v>17</v>
      </c>
      <c r="H217" s="74"/>
      <c r="I217" s="173">
        <v>8</v>
      </c>
      <c r="J217" s="173">
        <v>0</v>
      </c>
      <c r="K217" s="173">
        <v>1</v>
      </c>
      <c r="L217" s="173">
        <f>+K217+J217</f>
        <v>1</v>
      </c>
      <c r="M217" s="177">
        <v>4</v>
      </c>
      <c r="N217" s="174"/>
      <c r="O217" s="174"/>
      <c r="P217" s="172"/>
      <c r="Q217" s="217"/>
    </row>
    <row r="218" spans="1:17" ht="15.95" customHeight="1" x14ac:dyDescent="0.2">
      <c r="A218" s="217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</row>
    <row r="219" spans="1:17" ht="15.95" customHeight="1" x14ac:dyDescent="0.2"/>
  </sheetData>
  <mergeCells count="114">
    <mergeCell ref="C187:M187"/>
    <mergeCell ref="B146:P146"/>
    <mergeCell ref="B147:P147"/>
    <mergeCell ref="B161:P161"/>
    <mergeCell ref="B174:P174"/>
    <mergeCell ref="AG98:AH98"/>
    <mergeCell ref="AG91:AH91"/>
    <mergeCell ref="BH134:BI134"/>
    <mergeCell ref="CF134:CG134"/>
    <mergeCell ref="BH135:BI135"/>
    <mergeCell ref="CF135:CG135"/>
    <mergeCell ref="BH136:BI136"/>
    <mergeCell ref="CF136:CG136"/>
    <mergeCell ref="AG122:AH122"/>
    <mergeCell ref="AG123:AH123"/>
    <mergeCell ref="AG124:AH124"/>
    <mergeCell ref="AG125:AH125"/>
    <mergeCell ref="BH133:BI133"/>
    <mergeCell ref="CF133:CG133"/>
    <mergeCell ref="AG116:AH116"/>
    <mergeCell ref="AG117:AH117"/>
    <mergeCell ref="AG118:AH118"/>
    <mergeCell ref="AG119:AH119"/>
    <mergeCell ref="AG120:AH120"/>
    <mergeCell ref="AG121:AH121"/>
    <mergeCell ref="AG105:AH105"/>
    <mergeCell ref="AG106:AH106"/>
    <mergeCell ref="AG107:AH107"/>
    <mergeCell ref="U111:AL111"/>
    <mergeCell ref="AG114:AH114"/>
    <mergeCell ref="AG115:AH115"/>
    <mergeCell ref="AG99:AH99"/>
    <mergeCell ref="AG100:AH100"/>
    <mergeCell ref="AG101:AH101"/>
    <mergeCell ref="AG102:AH102"/>
    <mergeCell ref="AG103:AH103"/>
    <mergeCell ref="AG104:AH104"/>
    <mergeCell ref="AG90:AH90"/>
    <mergeCell ref="AG92:AH92"/>
    <mergeCell ref="U95:AL95"/>
    <mergeCell ref="AG84:AH84"/>
    <mergeCell ref="AG85:AH85"/>
    <mergeCell ref="AG86:AH86"/>
    <mergeCell ref="AG87:AH87"/>
    <mergeCell ref="AG88:AH88"/>
    <mergeCell ref="AG89:AH89"/>
    <mergeCell ref="CI77:CM77"/>
    <mergeCell ref="AG79:AH79"/>
    <mergeCell ref="AG80:AH80"/>
    <mergeCell ref="AG81:AH81"/>
    <mergeCell ref="AG82:AH82"/>
    <mergeCell ref="AG83:AH83"/>
    <mergeCell ref="U77:AL77"/>
    <mergeCell ref="BA77:BE77"/>
    <mergeCell ref="BF77:BJ77"/>
    <mergeCell ref="BK77:BO77"/>
    <mergeCell ref="BY77:CC77"/>
    <mergeCell ref="CD77:CH77"/>
    <mergeCell ref="AT73:BO73"/>
    <mergeCell ref="BR73:CM73"/>
    <mergeCell ref="D74:N74"/>
    <mergeCell ref="S74:AQ74"/>
    <mergeCell ref="AT74:BO74"/>
    <mergeCell ref="BR74:CM74"/>
    <mergeCell ref="AG43:AH43"/>
    <mergeCell ref="AG44:AH44"/>
    <mergeCell ref="AG45:AH45"/>
    <mergeCell ref="AG46:AH46"/>
    <mergeCell ref="B73:P73"/>
    <mergeCell ref="S73:AQ73"/>
    <mergeCell ref="AG37:AH37"/>
    <mergeCell ref="AG38:AH38"/>
    <mergeCell ref="AG39:AH39"/>
    <mergeCell ref="AG40:AH40"/>
    <mergeCell ref="AG41:AH41"/>
    <mergeCell ref="AG42:AH42"/>
    <mergeCell ref="AG27:AH27"/>
    <mergeCell ref="AG28:AH28"/>
    <mergeCell ref="AG29:AH29"/>
    <mergeCell ref="AG30:AH30"/>
    <mergeCell ref="AG31:AH31"/>
    <mergeCell ref="U35:AL35"/>
    <mergeCell ref="U20:AL20"/>
    <mergeCell ref="AG22:AH22"/>
    <mergeCell ref="AG23:AH23"/>
    <mergeCell ref="AG24:AH24"/>
    <mergeCell ref="AG25:AH25"/>
    <mergeCell ref="AG26:AH26"/>
    <mergeCell ref="AG12:AH12"/>
    <mergeCell ref="AG13:AH13"/>
    <mergeCell ref="E14:F14"/>
    <mergeCell ref="AG14:AH14"/>
    <mergeCell ref="AG15:AH15"/>
    <mergeCell ref="AG16:AH16"/>
    <mergeCell ref="U5:AL5"/>
    <mergeCell ref="AG7:AH7"/>
    <mergeCell ref="AG8:AH8"/>
    <mergeCell ref="AG9:AH9"/>
    <mergeCell ref="AG10:AH10"/>
    <mergeCell ref="AG11:AH11"/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E77E-0DB6-40F7-9EB2-8E5449408797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21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47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47" t="s">
        <v>4</v>
      </c>
      <c r="AD2" s="147" t="s">
        <v>8</v>
      </c>
      <c r="AE2" s="147" t="s">
        <v>9</v>
      </c>
      <c r="AF2" s="147" t="s">
        <v>10</v>
      </c>
      <c r="AG2" s="263" t="s">
        <v>107</v>
      </c>
      <c r="AH2" s="263"/>
      <c r="AI2" s="147" t="s">
        <v>5</v>
      </c>
      <c r="AJ2" s="147" t="s">
        <v>7</v>
      </c>
      <c r="AK2" s="147" t="s">
        <v>6</v>
      </c>
      <c r="AL2" s="147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20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17</v>
      </c>
      <c r="AD3" s="50">
        <v>12</v>
      </c>
      <c r="AE3" s="50">
        <v>4</v>
      </c>
      <c r="AF3" s="50">
        <v>1</v>
      </c>
      <c r="AG3" s="265">
        <f t="shared" ref="AG3:AG8" si="0">+(AD3*2+AF3)/(2*AC3)</f>
        <v>0.73529411764705888</v>
      </c>
      <c r="AH3" s="265"/>
      <c r="AI3" s="50">
        <v>31</v>
      </c>
      <c r="AJ3" s="50">
        <v>0</v>
      </c>
      <c r="AK3" s="50">
        <v>2</v>
      </c>
      <c r="AL3" s="66">
        <f t="shared" ref="AL3:AL8" si="1">+AI3/AC3</f>
        <v>1.8235294117647058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15</v>
      </c>
      <c r="H4" s="90">
        <v>5</v>
      </c>
      <c r="I4" s="90">
        <v>1</v>
      </c>
      <c r="J4" s="90">
        <f t="shared" ref="J4:J11" si="2">2*G4+I4</f>
        <v>31</v>
      </c>
      <c r="K4" s="133">
        <f t="shared" ref="K4:K11" si="3">+J4/((G4+H4+I4)*2)</f>
        <v>0.73809523809523814</v>
      </c>
      <c r="L4" s="90">
        <f>+$AA$27</f>
        <v>66</v>
      </c>
      <c r="M4" s="90">
        <v>43</v>
      </c>
      <c r="N4" s="90">
        <f>+$AB$27</f>
        <v>110</v>
      </c>
      <c r="O4" s="90">
        <f>+$AD$27</f>
        <v>18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13</v>
      </c>
      <c r="AD4" s="50">
        <v>5</v>
      </c>
      <c r="AE4" s="50">
        <v>7</v>
      </c>
      <c r="AF4" s="50">
        <v>1</v>
      </c>
      <c r="AG4" s="264">
        <f t="shared" si="0"/>
        <v>0.42307692307692307</v>
      </c>
      <c r="AH4" s="264"/>
      <c r="AI4" s="50">
        <v>29</v>
      </c>
      <c r="AJ4" s="50">
        <v>2</v>
      </c>
      <c r="AK4" s="50">
        <v>1</v>
      </c>
      <c r="AL4" s="66">
        <f t="shared" si="1"/>
        <v>2.2307692307692308</v>
      </c>
      <c r="AM4" s="16"/>
      <c r="AN4" s="16"/>
      <c r="AQ4" s="38"/>
      <c r="AR4" s="40"/>
    </row>
    <row r="5" spans="1:44" ht="18" x14ac:dyDescent="0.25">
      <c r="A5" s="41"/>
      <c r="B5" s="90">
        <v>6</v>
      </c>
      <c r="C5" s="18" t="s">
        <v>23</v>
      </c>
      <c r="D5" s="37"/>
      <c r="E5" s="18"/>
      <c r="F5" s="37"/>
      <c r="G5" s="90">
        <v>12</v>
      </c>
      <c r="H5" s="90">
        <v>9</v>
      </c>
      <c r="I5" s="90">
        <v>0</v>
      </c>
      <c r="J5" s="90">
        <f t="shared" si="2"/>
        <v>24</v>
      </c>
      <c r="K5" s="133">
        <f t="shared" si="3"/>
        <v>0.5714285714285714</v>
      </c>
      <c r="L5" s="90">
        <f>+$AN$40</f>
        <v>67</v>
      </c>
      <c r="M5" s="90">
        <v>54</v>
      </c>
      <c r="N5" s="90">
        <f>+$AO$40</f>
        <v>99</v>
      </c>
      <c r="O5" s="90">
        <f>+$AQ$40</f>
        <v>26</v>
      </c>
      <c r="P5" s="90">
        <v>2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17</v>
      </c>
      <c r="AD5" s="50">
        <v>5</v>
      </c>
      <c r="AE5" s="50">
        <v>7</v>
      </c>
      <c r="AF5" s="50">
        <v>5</v>
      </c>
      <c r="AG5" s="264">
        <f t="shared" si="0"/>
        <v>0.44117647058823528</v>
      </c>
      <c r="AH5" s="264"/>
      <c r="AI5" s="50">
        <v>43</v>
      </c>
      <c r="AJ5" s="50">
        <v>2</v>
      </c>
      <c r="AK5" s="50">
        <v>1</v>
      </c>
      <c r="AL5" s="66">
        <f t="shared" si="1"/>
        <v>2.5294117647058822</v>
      </c>
      <c r="AM5" s="16"/>
      <c r="AN5" s="16"/>
      <c r="AQ5" s="38"/>
      <c r="AR5" s="40"/>
    </row>
    <row r="6" spans="1:44" ht="18" x14ac:dyDescent="0.25">
      <c r="A6" s="41"/>
      <c r="B6" s="90">
        <v>4</v>
      </c>
      <c r="C6" s="18" t="s">
        <v>177</v>
      </c>
      <c r="D6" s="37"/>
      <c r="E6" s="18"/>
      <c r="F6" s="37"/>
      <c r="G6" s="90">
        <v>10</v>
      </c>
      <c r="H6" s="90">
        <v>9</v>
      </c>
      <c r="I6" s="90">
        <v>2</v>
      </c>
      <c r="J6" s="90">
        <f t="shared" si="2"/>
        <v>22</v>
      </c>
      <c r="K6" s="133">
        <f t="shared" si="3"/>
        <v>0.52380952380952384</v>
      </c>
      <c r="L6" s="90">
        <f>+$AA$66</f>
        <v>61</v>
      </c>
      <c r="M6" s="90">
        <v>53</v>
      </c>
      <c r="N6" s="90">
        <f>+$AB$66</f>
        <v>98</v>
      </c>
      <c r="O6" s="90">
        <f>+$AD$66</f>
        <v>26</v>
      </c>
      <c r="P6" s="90">
        <v>3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20</v>
      </c>
      <c r="AD6" s="50">
        <v>9</v>
      </c>
      <c r="AE6" s="50">
        <v>9</v>
      </c>
      <c r="AF6" s="50">
        <v>2</v>
      </c>
      <c r="AG6" s="264">
        <f t="shared" si="0"/>
        <v>0.5</v>
      </c>
      <c r="AH6" s="264"/>
      <c r="AI6" s="50">
        <v>53</v>
      </c>
      <c r="AJ6" s="50">
        <v>0</v>
      </c>
      <c r="AK6" s="50">
        <v>1</v>
      </c>
      <c r="AL6" s="66">
        <f t="shared" si="1"/>
        <v>2.65</v>
      </c>
      <c r="AM6" s="16"/>
      <c r="AN6" s="16"/>
      <c r="AQ6" s="38"/>
      <c r="AR6" s="40"/>
    </row>
    <row r="7" spans="1:44" ht="18" x14ac:dyDescent="0.25">
      <c r="A7" s="41"/>
      <c r="B7" s="90">
        <v>5</v>
      </c>
      <c r="C7" s="18" t="s">
        <v>139</v>
      </c>
      <c r="D7" s="37"/>
      <c r="E7" s="18"/>
      <c r="F7" s="37"/>
      <c r="G7" s="90">
        <v>8</v>
      </c>
      <c r="H7" s="90">
        <v>7</v>
      </c>
      <c r="I7" s="90">
        <v>6</v>
      </c>
      <c r="J7" s="90">
        <f t="shared" si="2"/>
        <v>22</v>
      </c>
      <c r="K7" s="133">
        <f t="shared" si="3"/>
        <v>0.52380952380952384</v>
      </c>
      <c r="L7" s="90">
        <f>+$AN$27</f>
        <v>56</v>
      </c>
      <c r="M7" s="90">
        <v>60</v>
      </c>
      <c r="N7" s="90">
        <f>+$AO$27</f>
        <v>91</v>
      </c>
      <c r="O7" s="90">
        <f>+$AQ$27</f>
        <v>30</v>
      </c>
      <c r="P7" s="90">
        <v>4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18</v>
      </c>
      <c r="AD7" s="50">
        <v>9</v>
      </c>
      <c r="AE7" s="50">
        <v>9</v>
      </c>
      <c r="AF7" s="50">
        <v>0</v>
      </c>
      <c r="AG7" s="264">
        <f t="shared" si="0"/>
        <v>0.5</v>
      </c>
      <c r="AH7" s="264"/>
      <c r="AI7" s="50">
        <v>48</v>
      </c>
      <c r="AJ7" s="50">
        <v>3</v>
      </c>
      <c r="AK7" s="50">
        <v>1</v>
      </c>
      <c r="AL7" s="66">
        <f t="shared" si="1"/>
        <v>2.6666666666666665</v>
      </c>
      <c r="AM7" s="16"/>
      <c r="AN7" s="16"/>
      <c r="AQ7" s="38"/>
      <c r="AR7" s="40"/>
    </row>
    <row r="8" spans="1:44" ht="18" x14ac:dyDescent="0.25">
      <c r="A8" s="41"/>
      <c r="B8" s="90">
        <v>3</v>
      </c>
      <c r="C8" s="18" t="s">
        <v>21</v>
      </c>
      <c r="D8" s="37"/>
      <c r="E8" s="18"/>
      <c r="F8" s="37"/>
      <c r="G8" s="90">
        <v>9</v>
      </c>
      <c r="H8" s="90">
        <v>9</v>
      </c>
      <c r="I8" s="90">
        <v>3</v>
      </c>
      <c r="J8" s="90">
        <f t="shared" si="2"/>
        <v>21</v>
      </c>
      <c r="K8" s="133">
        <f t="shared" si="3"/>
        <v>0.5</v>
      </c>
      <c r="L8" s="90">
        <f>+$AA$53</f>
        <v>47</v>
      </c>
      <c r="M8" s="90">
        <v>48</v>
      </c>
      <c r="N8" s="90">
        <f>+$AB$53</f>
        <v>82</v>
      </c>
      <c r="O8" s="90">
        <f>+$AD$53</f>
        <v>22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18</v>
      </c>
      <c r="AD8" s="50">
        <v>6</v>
      </c>
      <c r="AE8" s="50">
        <v>7</v>
      </c>
      <c r="AF8" s="50">
        <v>5</v>
      </c>
      <c r="AG8" s="264">
        <f t="shared" si="0"/>
        <v>0.47222222222222221</v>
      </c>
      <c r="AH8" s="264"/>
      <c r="AI8" s="50">
        <v>55</v>
      </c>
      <c r="AJ8" s="50">
        <v>2</v>
      </c>
      <c r="AK8" s="50">
        <v>0</v>
      </c>
      <c r="AL8" s="66">
        <f t="shared" si="1"/>
        <v>3.0555555555555554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6</v>
      </c>
      <c r="H9" s="90">
        <v>11</v>
      </c>
      <c r="I9" s="90">
        <v>4</v>
      </c>
      <c r="J9" s="90">
        <f t="shared" si="2"/>
        <v>16</v>
      </c>
      <c r="K9" s="133">
        <f t="shared" si="3"/>
        <v>0.38095238095238093</v>
      </c>
      <c r="L9" s="90">
        <f>+$AN$66</f>
        <v>55</v>
      </c>
      <c r="M9" s="90">
        <v>71</v>
      </c>
      <c r="N9" s="90">
        <f>+$AO$66</f>
        <v>82</v>
      </c>
      <c r="O9" s="90">
        <f>+$AQ$66</f>
        <v>16</v>
      </c>
      <c r="P9" s="90">
        <v>6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A9" s="16"/>
      <c r="AB9" s="50"/>
      <c r="AC9" s="50">
        <v>20</v>
      </c>
      <c r="AD9" s="50">
        <v>6</v>
      </c>
      <c r="AE9" s="50">
        <v>11</v>
      </c>
      <c r="AF9" s="50">
        <v>3</v>
      </c>
      <c r="AG9" s="264">
        <f>+(AD9*2+AF9)/(2*AC9)</f>
        <v>0.375</v>
      </c>
      <c r="AH9" s="264"/>
      <c r="AI9" s="50">
        <v>66</v>
      </c>
      <c r="AJ9" s="50">
        <v>4</v>
      </c>
      <c r="AK9" s="50">
        <v>0</v>
      </c>
      <c r="AL9" s="66">
        <f>+AI9/AC9</f>
        <v>3.3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6</v>
      </c>
      <c r="H10" s="90">
        <v>11</v>
      </c>
      <c r="I10" s="90">
        <v>4</v>
      </c>
      <c r="J10" s="90">
        <f t="shared" si="2"/>
        <v>16</v>
      </c>
      <c r="K10" s="133">
        <f t="shared" si="3"/>
        <v>0.38095238095238093</v>
      </c>
      <c r="L10" s="90">
        <f>+$AN$53</f>
        <v>63</v>
      </c>
      <c r="M10" s="90">
        <v>73</v>
      </c>
      <c r="N10" s="90">
        <f>+$AO$53</f>
        <v>88</v>
      </c>
      <c r="O10" s="90">
        <f>+$AQ$53</f>
        <v>22</v>
      </c>
      <c r="P10" s="90">
        <v>6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A10" s="16"/>
      <c r="AB10" s="50"/>
      <c r="AC10" s="50">
        <v>19</v>
      </c>
      <c r="AD10" s="50">
        <v>5</v>
      </c>
      <c r="AE10" s="50">
        <v>10</v>
      </c>
      <c r="AF10" s="50">
        <v>4</v>
      </c>
      <c r="AG10" s="264">
        <f>+(AD10*2+AF10)/(2*AC10)</f>
        <v>0.36842105263157893</v>
      </c>
      <c r="AH10" s="264"/>
      <c r="AI10" s="50">
        <v>68</v>
      </c>
      <c r="AJ10" s="50">
        <v>0</v>
      </c>
      <c r="AK10" s="50">
        <v>1</v>
      </c>
      <c r="AL10" s="66">
        <f>+AI10/AC10</f>
        <v>3.5789473684210527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5</v>
      </c>
      <c r="H11" s="90">
        <v>10</v>
      </c>
      <c r="I11" s="90">
        <v>6</v>
      </c>
      <c r="J11" s="90">
        <f t="shared" si="2"/>
        <v>16</v>
      </c>
      <c r="K11" s="133">
        <f t="shared" si="3"/>
        <v>0.38095238095238093</v>
      </c>
      <c r="L11" s="90">
        <f>+$AA$40</f>
        <v>43</v>
      </c>
      <c r="M11" s="90">
        <v>56</v>
      </c>
      <c r="N11" s="90">
        <f>+$AB$40</f>
        <v>64</v>
      </c>
      <c r="O11" s="90">
        <f>+$AD$40</f>
        <v>18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+AC136</f>
        <v>26</v>
      </c>
      <c r="AD11" s="38">
        <f>+AD136</f>
        <v>14</v>
      </c>
      <c r="AE11" s="38">
        <f>+AE136</f>
        <v>7</v>
      </c>
      <c r="AF11" s="38">
        <f>+AF136</f>
        <v>5</v>
      </c>
      <c r="AG11" s="281">
        <f>+AG136</f>
        <v>0.63461538461538458</v>
      </c>
      <c r="AH11" s="281"/>
      <c r="AI11" s="38">
        <f>+AI136</f>
        <v>51</v>
      </c>
      <c r="AJ11" s="38">
        <f>+AJ136</f>
        <v>1</v>
      </c>
      <c r="AK11" s="38">
        <f>+AK136</f>
        <v>5</v>
      </c>
      <c r="AL11" s="49">
        <f>+AL136</f>
        <v>1.9615384615384615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71</v>
      </c>
      <c r="H12" s="21">
        <f>SUM(H4:H11)</f>
        <v>71</v>
      </c>
      <c r="I12" s="21">
        <f>SUM(I4:I11)</f>
        <v>26</v>
      </c>
      <c r="J12" s="21"/>
      <c r="K12" s="21"/>
      <c r="L12" s="21">
        <f>SUM(L4:L11)</f>
        <v>458</v>
      </c>
      <c r="M12" s="21">
        <f>SUM(M4:M11)</f>
        <v>458</v>
      </c>
      <c r="N12" s="21">
        <f>SUM(N4:N11)</f>
        <v>714</v>
      </c>
      <c r="O12" s="21">
        <f>SUM(O4:O11)</f>
        <v>178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168</v>
      </c>
      <c r="AD12" s="60">
        <f t="shared" si="4"/>
        <v>71</v>
      </c>
      <c r="AE12" s="60">
        <f t="shared" si="4"/>
        <v>71</v>
      </c>
      <c r="AF12" s="60">
        <f t="shared" si="4"/>
        <v>26</v>
      </c>
      <c r="AG12" s="60"/>
      <c r="AH12" s="60"/>
      <c r="AI12" s="60">
        <f t="shared" ref="AI12:AK12" si="5">SUM(AI3:AI11)</f>
        <v>444</v>
      </c>
      <c r="AJ12" s="60">
        <f t="shared" si="5"/>
        <v>14</v>
      </c>
      <c r="AK12" s="60">
        <f t="shared" si="5"/>
        <v>12</v>
      </c>
      <c r="AL12" s="70">
        <f>+AI12/AC12</f>
        <v>2.6428571428571428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21 Summary:</v>
      </c>
      <c r="C14" s="2"/>
      <c r="D14" s="2"/>
      <c r="E14" s="277">
        <v>44592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199</v>
      </c>
      <c r="D15" s="37"/>
      <c r="E15" s="36"/>
      <c r="F15" s="36"/>
      <c r="G15" s="90">
        <v>8</v>
      </c>
      <c r="H15" s="38">
        <v>1</v>
      </c>
      <c r="I15" s="36" t="s">
        <v>152</v>
      </c>
      <c r="J15" s="36"/>
      <c r="K15" s="36"/>
      <c r="L15" s="36" t="s">
        <v>623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31</v>
      </c>
      <c r="AA15" s="28">
        <v>16</v>
      </c>
      <c r="AB15" s="28">
        <v>11</v>
      </c>
      <c r="AC15" s="60">
        <f t="shared" ref="AC15:AC26" si="6">+AA15+AB15</f>
        <v>27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30</v>
      </c>
      <c r="AN15" s="74">
        <v>6</v>
      </c>
      <c r="AO15" s="74">
        <v>7</v>
      </c>
      <c r="AP15" s="50">
        <f t="shared" ref="AP15:AP26" si="7">+AN15+AO15</f>
        <v>13</v>
      </c>
      <c r="AQ15" s="74">
        <v>2</v>
      </c>
      <c r="AR15" s="40"/>
    </row>
    <row r="16" spans="1:44" ht="15.95" customHeight="1" x14ac:dyDescent="0.25">
      <c r="A16" s="47"/>
      <c r="B16" s="38" t="s">
        <v>35</v>
      </c>
      <c r="C16" s="36" t="s">
        <v>630</v>
      </c>
      <c r="D16" s="38"/>
      <c r="E16" s="36"/>
      <c r="F16" s="36"/>
      <c r="G16" s="90"/>
      <c r="H16" s="38">
        <v>1</v>
      </c>
      <c r="I16" s="36" t="s">
        <v>81</v>
      </c>
      <c r="J16" s="36"/>
      <c r="K16" s="36"/>
      <c r="L16" s="36" t="s">
        <v>628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17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18</v>
      </c>
      <c r="AN16" s="74">
        <v>0</v>
      </c>
      <c r="AO16" s="74">
        <v>1</v>
      </c>
      <c r="AP16" s="50">
        <f t="shared" si="7"/>
        <v>1</v>
      </c>
      <c r="AQ16" s="74">
        <v>0</v>
      </c>
      <c r="AR16" s="40"/>
    </row>
    <row r="17" spans="1:44" ht="15.95" customHeight="1" x14ac:dyDescent="0.25">
      <c r="A17" s="47"/>
      <c r="B17" s="38"/>
      <c r="C17" s="36" t="s">
        <v>622</v>
      </c>
      <c r="D17" s="38"/>
      <c r="E17" s="36"/>
      <c r="F17" s="36"/>
      <c r="G17" s="90"/>
      <c r="H17" s="38">
        <v>1</v>
      </c>
      <c r="I17" s="36" t="s">
        <v>94</v>
      </c>
      <c r="J17" s="36"/>
      <c r="K17" s="36"/>
      <c r="L17" s="36" t="s">
        <v>624</v>
      </c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19</v>
      </c>
      <c r="AA17" s="74">
        <v>26</v>
      </c>
      <c r="AB17" s="74">
        <v>16</v>
      </c>
      <c r="AC17" s="50">
        <f t="shared" si="6"/>
        <v>42</v>
      </c>
      <c r="AD17" s="74">
        <v>4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19</v>
      </c>
      <c r="AN17" s="74">
        <v>20</v>
      </c>
      <c r="AO17" s="74">
        <v>15</v>
      </c>
      <c r="AP17" s="50">
        <f t="shared" si="7"/>
        <v>35</v>
      </c>
      <c r="AQ17" s="74">
        <v>6</v>
      </c>
      <c r="AR17" s="40"/>
    </row>
    <row r="18" spans="1:44" ht="15.95" customHeight="1" x14ac:dyDescent="0.25">
      <c r="A18" s="47"/>
      <c r="C18" s="16"/>
      <c r="D18" s="16"/>
      <c r="E18" s="16"/>
      <c r="F18" s="16"/>
      <c r="G18" s="16"/>
      <c r="H18" s="38">
        <v>1</v>
      </c>
      <c r="I18" s="36" t="s">
        <v>110</v>
      </c>
      <c r="J18" s="16"/>
      <c r="K18" s="16"/>
      <c r="L18" s="36" t="s">
        <v>625</v>
      </c>
      <c r="M18" s="16"/>
      <c r="N18" s="16"/>
      <c r="O18" s="1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6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18</v>
      </c>
      <c r="AN18" s="74">
        <v>10</v>
      </c>
      <c r="AO18" s="74">
        <v>10</v>
      </c>
      <c r="AP18" s="50">
        <f t="shared" si="7"/>
        <v>20</v>
      </c>
      <c r="AQ18" s="74">
        <v>0</v>
      </c>
      <c r="AR18" s="40"/>
    </row>
    <row r="19" spans="1:44" ht="15.95" customHeight="1" x14ac:dyDescent="0.25">
      <c r="A19" s="47"/>
      <c r="C19" s="16"/>
      <c r="D19" s="16"/>
      <c r="E19" s="16"/>
      <c r="F19" s="16"/>
      <c r="G19" s="16"/>
      <c r="H19" s="38">
        <v>2</v>
      </c>
      <c r="I19" s="36" t="s">
        <v>81</v>
      </c>
      <c r="J19" s="16"/>
      <c r="K19" s="16"/>
      <c r="L19" s="36" t="s">
        <v>626</v>
      </c>
      <c r="M19" s="16"/>
      <c r="N19" s="16"/>
      <c r="O19" s="1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19</v>
      </c>
      <c r="AA19" s="74">
        <v>8</v>
      </c>
      <c r="AB19" s="74">
        <v>16</v>
      </c>
      <c r="AC19" s="50">
        <f t="shared" si="6"/>
        <v>24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21</v>
      </c>
      <c r="AN19" s="74">
        <v>0</v>
      </c>
      <c r="AO19" s="74">
        <v>17</v>
      </c>
      <c r="AP19" s="50">
        <f t="shared" si="7"/>
        <v>17</v>
      </c>
      <c r="AQ19" s="74">
        <v>0</v>
      </c>
      <c r="AR19" s="40"/>
    </row>
    <row r="20" spans="1:44" ht="15.95" customHeight="1" x14ac:dyDescent="0.25">
      <c r="A20" s="47"/>
      <c r="C20" s="16"/>
      <c r="D20" s="16"/>
      <c r="E20" s="16"/>
      <c r="F20" s="16"/>
      <c r="G20" s="16"/>
      <c r="H20" s="38">
        <v>2</v>
      </c>
      <c r="I20" s="36" t="s">
        <v>94</v>
      </c>
      <c r="J20" s="16"/>
      <c r="K20" s="16"/>
      <c r="L20" s="36" t="s">
        <v>259</v>
      </c>
      <c r="M20" s="16"/>
      <c r="N20" s="16"/>
      <c r="O20" s="1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19</v>
      </c>
      <c r="AA20" s="74">
        <v>1</v>
      </c>
      <c r="AB20" s="74">
        <v>5</v>
      </c>
      <c r="AC20" s="50">
        <f t="shared" si="6"/>
        <v>6</v>
      </c>
      <c r="AD20" s="74">
        <v>2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19</v>
      </c>
      <c r="AN20" s="74">
        <v>5</v>
      </c>
      <c r="AO20" s="74">
        <v>5</v>
      </c>
      <c r="AP20" s="50">
        <f t="shared" si="7"/>
        <v>10</v>
      </c>
      <c r="AQ20" s="74">
        <v>8</v>
      </c>
      <c r="AR20" s="40"/>
    </row>
    <row r="21" spans="1:44" ht="15.95" customHeight="1" x14ac:dyDescent="0.25">
      <c r="A21" s="47"/>
      <c r="C21" s="16"/>
      <c r="D21" s="16"/>
      <c r="E21" s="16"/>
      <c r="F21" s="16"/>
      <c r="G21" s="16"/>
      <c r="H21" s="38">
        <v>2</v>
      </c>
      <c r="I21" s="36" t="s">
        <v>152</v>
      </c>
      <c r="J21" s="16"/>
      <c r="K21" s="16"/>
      <c r="L21" s="36" t="s">
        <v>276</v>
      </c>
      <c r="M21" s="16"/>
      <c r="N21" s="16"/>
      <c r="O21" s="1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14</v>
      </c>
      <c r="AA21" s="74">
        <v>1</v>
      </c>
      <c r="AB21" s="74">
        <v>7</v>
      </c>
      <c r="AC21" s="50">
        <f t="shared" si="6"/>
        <v>8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19</v>
      </c>
      <c r="AN21" s="74">
        <v>5</v>
      </c>
      <c r="AO21" s="74">
        <v>13</v>
      </c>
      <c r="AP21" s="50">
        <f t="shared" si="7"/>
        <v>18</v>
      </c>
      <c r="AQ21" s="74">
        <v>0</v>
      </c>
      <c r="AR21" s="40"/>
    </row>
    <row r="22" spans="1:44" ht="15.95" customHeight="1" x14ac:dyDescent="0.25">
      <c r="A22" s="47"/>
      <c r="C22" s="16"/>
      <c r="D22" s="16"/>
      <c r="E22" s="16"/>
      <c r="F22" s="16"/>
      <c r="G22" s="16"/>
      <c r="H22" s="38">
        <v>2</v>
      </c>
      <c r="I22" s="36" t="s">
        <v>110</v>
      </c>
      <c r="J22" s="16"/>
      <c r="K22" s="16"/>
      <c r="L22" s="36" t="s">
        <v>629</v>
      </c>
      <c r="M22" s="16"/>
      <c r="N22" s="16"/>
      <c r="O22" s="1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19</v>
      </c>
      <c r="AA22" s="74">
        <v>1</v>
      </c>
      <c r="AB22" s="74">
        <v>7</v>
      </c>
      <c r="AC22" s="50">
        <f t="shared" si="6"/>
        <v>8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19</v>
      </c>
      <c r="AN22" s="74">
        <v>2</v>
      </c>
      <c r="AO22" s="74">
        <v>1</v>
      </c>
      <c r="AP22" s="50">
        <f t="shared" si="7"/>
        <v>3</v>
      </c>
      <c r="AQ22" s="74">
        <v>2</v>
      </c>
      <c r="AR22" s="40"/>
    </row>
    <row r="23" spans="1:44" ht="15.95" customHeight="1" x14ac:dyDescent="0.25">
      <c r="A23" s="47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21</v>
      </c>
      <c r="AA23" s="74">
        <v>7</v>
      </c>
      <c r="AB23" s="74">
        <v>11</v>
      </c>
      <c r="AC23" s="50">
        <f t="shared" si="6"/>
        <v>18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19</v>
      </c>
      <c r="AN23" s="74">
        <v>5</v>
      </c>
      <c r="AO23" s="74">
        <v>6</v>
      </c>
      <c r="AP23" s="50">
        <f t="shared" si="7"/>
        <v>11</v>
      </c>
      <c r="AQ23" s="74">
        <v>6</v>
      </c>
      <c r="AR23" s="5"/>
    </row>
    <row r="24" spans="1:44" ht="15.95" customHeight="1" x14ac:dyDescent="0.25">
      <c r="A24" s="47"/>
      <c r="B24" s="38" t="s">
        <v>57</v>
      </c>
      <c r="C24" s="18" t="s">
        <v>196</v>
      </c>
      <c r="D24" s="141"/>
      <c r="E24" s="36"/>
      <c r="F24" s="36"/>
      <c r="G24" s="90">
        <v>5</v>
      </c>
      <c r="H24" s="38">
        <v>2</v>
      </c>
      <c r="I24" s="36" t="s">
        <v>133</v>
      </c>
      <c r="J24" s="36"/>
      <c r="K24" s="36"/>
      <c r="L24" s="36"/>
      <c r="M24" s="38" t="s">
        <v>229</v>
      </c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21</v>
      </c>
      <c r="AA24" s="74">
        <v>3</v>
      </c>
      <c r="AB24" s="74">
        <v>13</v>
      </c>
      <c r="AC24" s="50">
        <f t="shared" si="6"/>
        <v>16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20</v>
      </c>
      <c r="AN24" s="74">
        <v>1</v>
      </c>
      <c r="AO24" s="74">
        <v>7</v>
      </c>
      <c r="AP24" s="50">
        <f t="shared" si="7"/>
        <v>8</v>
      </c>
      <c r="AQ24" s="74">
        <v>0</v>
      </c>
      <c r="AR24" s="41"/>
    </row>
    <row r="25" spans="1:44" ht="15.95" customHeight="1" x14ac:dyDescent="0.25">
      <c r="A25" s="47"/>
      <c r="B25" s="38" t="s">
        <v>35</v>
      </c>
      <c r="C25" s="36" t="s">
        <v>633</v>
      </c>
      <c r="D25" s="38"/>
      <c r="E25" s="36"/>
      <c r="F25" s="36"/>
      <c r="G25" s="90"/>
      <c r="H25" s="38">
        <v>2</v>
      </c>
      <c r="I25" s="36" t="s">
        <v>36</v>
      </c>
      <c r="J25" s="16"/>
      <c r="K25" s="16"/>
      <c r="L25" s="36" t="s">
        <v>188</v>
      </c>
      <c r="M25" s="38"/>
      <c r="N25" s="16"/>
      <c r="O25" s="1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17</v>
      </c>
      <c r="AA25" s="74">
        <v>0</v>
      </c>
      <c r="AB25" s="74">
        <v>9</v>
      </c>
      <c r="AC25" s="50">
        <f t="shared" si="6"/>
        <v>9</v>
      </c>
      <c r="AD25" s="74">
        <v>4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13</v>
      </c>
      <c r="AN25" s="74">
        <v>1</v>
      </c>
      <c r="AO25" s="74">
        <v>3</v>
      </c>
      <c r="AP25" s="50">
        <f t="shared" si="7"/>
        <v>4</v>
      </c>
      <c r="AQ25" s="74">
        <v>4</v>
      </c>
      <c r="AR25" s="41"/>
    </row>
    <row r="26" spans="1:44" ht="15.95" customHeight="1" x14ac:dyDescent="0.25">
      <c r="A26" s="47"/>
      <c r="C26" s="16"/>
      <c r="D26" s="16"/>
      <c r="E26" s="16"/>
      <c r="F26" s="16"/>
      <c r="G26" s="16"/>
      <c r="H26" s="38">
        <v>2</v>
      </c>
      <c r="I26" s="36" t="s">
        <v>170</v>
      </c>
      <c r="J26" s="16"/>
      <c r="K26" s="16"/>
      <c r="L26" s="36" t="s">
        <v>133</v>
      </c>
      <c r="M26" s="16"/>
      <c r="N26" s="16"/>
      <c r="O26" s="1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21</v>
      </c>
      <c r="AA26" s="74">
        <v>0</v>
      </c>
      <c r="AB26" s="74">
        <v>5</v>
      </c>
      <c r="AC26" s="50">
        <f t="shared" si="6"/>
        <v>5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16</v>
      </c>
      <c r="AN26" s="74">
        <v>1</v>
      </c>
      <c r="AO26" s="74">
        <v>6</v>
      </c>
      <c r="AP26" s="50">
        <f t="shared" si="7"/>
        <v>7</v>
      </c>
      <c r="AQ26" s="74">
        <v>2</v>
      </c>
      <c r="AR26" s="41"/>
    </row>
    <row r="27" spans="1:44" ht="15.95" customHeight="1" thickBot="1" x14ac:dyDescent="0.3">
      <c r="A27" s="47"/>
      <c r="C27" s="16"/>
      <c r="D27" s="16"/>
      <c r="E27" s="16"/>
      <c r="F27" s="16"/>
      <c r="G27" s="16"/>
      <c r="H27" s="38">
        <v>2</v>
      </c>
      <c r="I27" s="36" t="s">
        <v>133</v>
      </c>
      <c r="J27" s="16"/>
      <c r="K27" s="16"/>
      <c r="L27" s="36" t="s">
        <v>627</v>
      </c>
      <c r="M27" s="16"/>
      <c r="N27" s="16"/>
      <c r="O27" s="1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231</v>
      </c>
      <c r="AA27" s="48">
        <f t="shared" ref="AA27" si="8">SUM(AA15:AA26)</f>
        <v>66</v>
      </c>
      <c r="AB27" s="48">
        <f>SUM(AB15:AB26)</f>
        <v>110</v>
      </c>
      <c r="AC27" s="48">
        <f>+AB27+AA27</f>
        <v>176</v>
      </c>
      <c r="AD27" s="48">
        <f>SUM(AD15:AD26)</f>
        <v>18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231</v>
      </c>
      <c r="AN27" s="48">
        <f t="shared" ref="AN27" si="9">SUM(AN15:AN26)</f>
        <v>56</v>
      </c>
      <c r="AO27" s="48">
        <f>SUM(AO15:AO26)</f>
        <v>91</v>
      </c>
      <c r="AP27" s="48">
        <f>+AO27+AN27</f>
        <v>147</v>
      </c>
      <c r="AQ27" s="48">
        <f>SUM(AQ15:AQ26)</f>
        <v>30</v>
      </c>
      <c r="AR27" s="41"/>
    </row>
    <row r="28" spans="1:44" ht="15.95" customHeight="1" x14ac:dyDescent="0.25">
      <c r="A28" s="47"/>
      <c r="C28" s="16"/>
      <c r="D28" s="16"/>
      <c r="E28" s="16"/>
      <c r="F28" s="16"/>
      <c r="G28" s="16"/>
      <c r="H28" s="38">
        <v>2</v>
      </c>
      <c r="I28" s="36" t="s">
        <v>133</v>
      </c>
      <c r="J28" s="16"/>
      <c r="K28" s="16"/>
      <c r="L28" s="36" t="s">
        <v>188</v>
      </c>
      <c r="M28" s="16"/>
      <c r="N28" s="16"/>
      <c r="O28" s="1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34</v>
      </c>
      <c r="AA28" s="28">
        <v>3</v>
      </c>
      <c r="AB28" s="28">
        <v>11</v>
      </c>
      <c r="AC28" s="60">
        <f t="shared" ref="AC28:AC39" si="10">+AA28+AB28</f>
        <v>14</v>
      </c>
      <c r="AD28" s="28">
        <v>6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22</v>
      </c>
      <c r="AN28" s="28">
        <v>6</v>
      </c>
      <c r="AO28" s="28">
        <v>5</v>
      </c>
      <c r="AP28" s="60">
        <f t="shared" ref="AP28:AP39" si="11">+AN28+AO28</f>
        <v>11</v>
      </c>
      <c r="AQ28" s="28">
        <v>2</v>
      </c>
      <c r="AR28" s="41"/>
    </row>
    <row r="29" spans="1:44" ht="15.95" customHeight="1" x14ac:dyDescent="0.25">
      <c r="A29" s="47"/>
      <c r="B29" s="4"/>
      <c r="C29" s="4"/>
      <c r="D29" s="7"/>
      <c r="E29" s="4"/>
      <c r="F29" s="4"/>
      <c r="G29" s="4"/>
      <c r="H29" s="4"/>
      <c r="I29" s="6"/>
      <c r="J29" s="6"/>
      <c r="K29" s="6"/>
      <c r="L29" s="6"/>
      <c r="M29" s="6"/>
      <c r="N29" s="6"/>
      <c r="O29" s="6"/>
      <c r="P29" s="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17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18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B30" s="45" t="s">
        <v>62</v>
      </c>
      <c r="C30" s="18" t="s">
        <v>202</v>
      </c>
      <c r="D30" s="142"/>
      <c r="E30" s="36"/>
      <c r="F30" s="36"/>
      <c r="G30" s="90">
        <v>3</v>
      </c>
      <c r="H30" s="38">
        <v>1</v>
      </c>
      <c r="I30" s="36" t="s">
        <v>52</v>
      </c>
      <c r="J30" s="36"/>
      <c r="K30" s="36"/>
      <c r="L30" s="36" t="s">
        <v>40</v>
      </c>
      <c r="M30" s="16"/>
      <c r="N30" s="16"/>
      <c r="O30" s="1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20</v>
      </c>
      <c r="AA30" s="74">
        <v>9</v>
      </c>
      <c r="AB30" s="74">
        <v>14</v>
      </c>
      <c r="AC30" s="50">
        <f t="shared" si="10"/>
        <v>23</v>
      </c>
      <c r="AD30" s="74">
        <v>2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20</v>
      </c>
      <c r="AN30" s="74">
        <v>36</v>
      </c>
      <c r="AO30" s="74">
        <v>11</v>
      </c>
      <c r="AP30" s="50">
        <f t="shared" si="11"/>
        <v>47</v>
      </c>
      <c r="AQ30" s="74">
        <v>4</v>
      </c>
      <c r="AR30" s="41"/>
    </row>
    <row r="31" spans="1:44" ht="15.95" customHeight="1" x14ac:dyDescent="0.25">
      <c r="A31" s="47"/>
      <c r="B31" s="43" t="s">
        <v>35</v>
      </c>
      <c r="C31" s="57"/>
      <c r="D31" s="38" t="s">
        <v>149</v>
      </c>
      <c r="E31" s="16"/>
      <c r="F31" s="16"/>
      <c r="G31" s="16"/>
      <c r="H31" s="38">
        <v>1</v>
      </c>
      <c r="I31" s="36" t="s">
        <v>66</v>
      </c>
      <c r="J31" s="36"/>
      <c r="K31" s="36"/>
      <c r="L31" s="36" t="s">
        <v>257</v>
      </c>
      <c r="M31" s="38"/>
      <c r="N31" s="16"/>
      <c r="O31" s="1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18</v>
      </c>
      <c r="AA31" s="74">
        <v>15</v>
      </c>
      <c r="AB31" s="74">
        <v>4</v>
      </c>
      <c r="AC31" s="50">
        <f t="shared" si="10"/>
        <v>19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19</v>
      </c>
      <c r="AN31" s="74">
        <v>5</v>
      </c>
      <c r="AO31" s="74">
        <v>12</v>
      </c>
      <c r="AP31" s="50">
        <f t="shared" si="11"/>
        <v>17</v>
      </c>
      <c r="AQ31" s="74">
        <v>2</v>
      </c>
      <c r="AR31" s="41"/>
    </row>
    <row r="32" spans="1:44" ht="15.95" customHeight="1" x14ac:dyDescent="0.25">
      <c r="A32" s="47"/>
      <c r="C32" s="16"/>
      <c r="D32" s="38"/>
      <c r="E32" s="36"/>
      <c r="F32" s="16"/>
      <c r="G32" s="16"/>
      <c r="H32" s="38">
        <v>2</v>
      </c>
      <c r="I32" s="36" t="s">
        <v>52</v>
      </c>
      <c r="J32" s="16"/>
      <c r="K32" s="16"/>
      <c r="L32" s="36" t="s">
        <v>181</v>
      </c>
      <c r="M32" s="36"/>
      <c r="N32" s="36"/>
      <c r="O32" s="16"/>
      <c r="P32" s="1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19</v>
      </c>
      <c r="AA32" s="74">
        <v>7</v>
      </c>
      <c r="AB32" s="74">
        <v>7</v>
      </c>
      <c r="AC32" s="50">
        <f t="shared" si="10"/>
        <v>14</v>
      </c>
      <c r="AD32" s="74">
        <v>2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19</v>
      </c>
      <c r="AN32" s="74">
        <v>10</v>
      </c>
      <c r="AO32" s="74">
        <v>15</v>
      </c>
      <c r="AP32" s="50">
        <f t="shared" si="11"/>
        <v>25</v>
      </c>
      <c r="AQ32" s="74">
        <v>2</v>
      </c>
      <c r="AR32" s="41"/>
    </row>
    <row r="33" spans="1:44" ht="15.95" customHeight="1" x14ac:dyDescent="0.25">
      <c r="A33" s="47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20</v>
      </c>
      <c r="AA33" s="74">
        <v>1</v>
      </c>
      <c r="AB33" s="74">
        <v>11</v>
      </c>
      <c r="AC33" s="50">
        <f t="shared" si="10"/>
        <v>12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15</v>
      </c>
      <c r="AN33" s="74">
        <v>1</v>
      </c>
      <c r="AO33" s="74">
        <v>10</v>
      </c>
      <c r="AP33" s="50">
        <f t="shared" si="11"/>
        <v>11</v>
      </c>
      <c r="AQ33" s="74">
        <v>6</v>
      </c>
      <c r="AR33" s="41"/>
    </row>
    <row r="34" spans="1:44" ht="15.95" customHeight="1" x14ac:dyDescent="0.25">
      <c r="A34" s="47"/>
      <c r="B34" s="16"/>
      <c r="C34" s="18" t="s">
        <v>195</v>
      </c>
      <c r="D34" s="142"/>
      <c r="E34" s="16"/>
      <c r="F34" s="16"/>
      <c r="G34" s="90">
        <v>2</v>
      </c>
      <c r="H34" s="38">
        <v>1</v>
      </c>
      <c r="I34" s="36" t="s">
        <v>132</v>
      </c>
      <c r="J34" s="36"/>
      <c r="K34" s="36"/>
      <c r="L34" s="36" t="s">
        <v>621</v>
      </c>
      <c r="M34" s="38"/>
      <c r="N34" s="36"/>
      <c r="O34" s="36"/>
      <c r="P34" s="1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0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19</v>
      </c>
      <c r="AN34" s="74">
        <v>1</v>
      </c>
      <c r="AO34" s="74">
        <v>12</v>
      </c>
      <c r="AP34" s="50">
        <f t="shared" si="11"/>
        <v>13</v>
      </c>
      <c r="AQ34" s="74">
        <v>0</v>
      </c>
      <c r="AR34" s="41"/>
    </row>
    <row r="35" spans="1:44" ht="15.95" customHeight="1" x14ac:dyDescent="0.25">
      <c r="A35" s="47" t="s">
        <v>68</v>
      </c>
      <c r="B35" s="38" t="s">
        <v>35</v>
      </c>
      <c r="C35" s="57"/>
      <c r="D35" s="38" t="s">
        <v>149</v>
      </c>
      <c r="E35" s="16"/>
      <c r="F35" s="16"/>
      <c r="G35" s="16"/>
      <c r="H35" s="38">
        <v>1</v>
      </c>
      <c r="I35" s="36" t="s">
        <v>132</v>
      </c>
      <c r="J35" s="36"/>
      <c r="K35" s="36"/>
      <c r="L35" s="36" t="s">
        <v>524</v>
      </c>
      <c r="M35" s="38"/>
      <c r="N35" s="36"/>
      <c r="O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19</v>
      </c>
      <c r="AA35" s="74">
        <v>0</v>
      </c>
      <c r="AB35" s="74">
        <v>5</v>
      </c>
      <c r="AC35" s="50">
        <f t="shared" si="10"/>
        <v>5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20</v>
      </c>
      <c r="AN35" s="74">
        <v>2</v>
      </c>
      <c r="AO35" s="74">
        <v>2</v>
      </c>
      <c r="AP35" s="50">
        <f t="shared" si="11"/>
        <v>4</v>
      </c>
      <c r="AQ35" s="74">
        <v>0</v>
      </c>
      <c r="AR35" s="41"/>
    </row>
    <row r="36" spans="1:44" ht="15.95" customHeight="1" x14ac:dyDescent="0.25">
      <c r="A36" s="47"/>
      <c r="B36" s="4"/>
      <c r="C36" s="4"/>
      <c r="D36" s="7"/>
      <c r="E36" s="4"/>
      <c r="F36" s="4"/>
      <c r="G36" s="4"/>
      <c r="H36" s="4"/>
      <c r="I36" s="6"/>
      <c r="J36" s="6"/>
      <c r="K36" s="6"/>
      <c r="L36" s="6"/>
      <c r="M36" s="6"/>
      <c r="N36" s="6"/>
      <c r="O36" s="6"/>
      <c r="P36" s="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14</v>
      </c>
      <c r="AA36" s="74">
        <v>2</v>
      </c>
      <c r="AB36" s="74">
        <v>4</v>
      </c>
      <c r="AC36" s="50">
        <f t="shared" si="10"/>
        <v>6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20</v>
      </c>
      <c r="AN36" s="74">
        <v>2</v>
      </c>
      <c r="AO36" s="74">
        <v>16</v>
      </c>
      <c r="AP36" s="50">
        <f t="shared" si="11"/>
        <v>18</v>
      </c>
      <c r="AQ36" s="74">
        <v>0</v>
      </c>
      <c r="AR36" s="41"/>
    </row>
    <row r="37" spans="1:44" ht="15.95" customHeight="1" x14ac:dyDescent="0.25">
      <c r="A37" s="47"/>
      <c r="B37" s="45" t="s">
        <v>71</v>
      </c>
      <c r="C37" s="18" t="s">
        <v>198</v>
      </c>
      <c r="D37" s="142"/>
      <c r="E37" s="16"/>
      <c r="F37" s="53"/>
      <c r="G37" s="90">
        <v>3</v>
      </c>
      <c r="H37" s="38">
        <v>1</v>
      </c>
      <c r="I37" s="36" t="s">
        <v>111</v>
      </c>
      <c r="J37" s="36"/>
      <c r="K37" s="36"/>
      <c r="L37" s="36" t="s">
        <v>255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18</v>
      </c>
      <c r="AA37" s="74">
        <v>1</v>
      </c>
      <c r="AB37" s="74">
        <v>2</v>
      </c>
      <c r="AC37" s="50">
        <f t="shared" si="10"/>
        <v>3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20</v>
      </c>
      <c r="AN37" s="74">
        <v>4</v>
      </c>
      <c r="AO37" s="74">
        <v>4</v>
      </c>
      <c r="AP37" s="50">
        <f t="shared" si="11"/>
        <v>8</v>
      </c>
      <c r="AQ37" s="74">
        <v>2</v>
      </c>
      <c r="AR37" s="41"/>
    </row>
    <row r="38" spans="1:44" ht="15.95" customHeight="1" x14ac:dyDescent="0.25">
      <c r="A38" s="47"/>
      <c r="B38" s="43" t="s">
        <v>35</v>
      </c>
      <c r="C38" s="36" t="s">
        <v>617</v>
      </c>
      <c r="D38" s="38"/>
      <c r="E38" s="36"/>
      <c r="F38" s="16"/>
      <c r="G38" s="16"/>
      <c r="H38" s="38">
        <v>2</v>
      </c>
      <c r="I38" s="36" t="s">
        <v>126</v>
      </c>
      <c r="J38" s="16"/>
      <c r="K38" s="16"/>
      <c r="L38" s="36" t="s">
        <v>69</v>
      </c>
      <c r="M38" s="38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17</v>
      </c>
      <c r="AA38" s="74">
        <v>2</v>
      </c>
      <c r="AB38" s="74">
        <v>4</v>
      </c>
      <c r="AC38" s="50">
        <f t="shared" si="10"/>
        <v>6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20</v>
      </c>
      <c r="AN38" s="74">
        <v>0</v>
      </c>
      <c r="AO38" s="74">
        <v>5</v>
      </c>
      <c r="AP38" s="50">
        <f t="shared" si="11"/>
        <v>5</v>
      </c>
      <c r="AQ38" s="74">
        <v>4</v>
      </c>
      <c r="AR38" s="41"/>
    </row>
    <row r="39" spans="1:44" ht="15.95" customHeight="1" x14ac:dyDescent="0.25">
      <c r="A39" s="47"/>
      <c r="B39" s="16"/>
      <c r="C39" s="16"/>
      <c r="D39" s="142"/>
      <c r="E39" s="16"/>
      <c r="F39" s="16"/>
      <c r="G39" s="16"/>
      <c r="H39" s="38">
        <v>2</v>
      </c>
      <c r="I39" s="36" t="s">
        <v>230</v>
      </c>
      <c r="J39" s="16"/>
      <c r="K39" s="16"/>
      <c r="L39" s="36"/>
      <c r="M39" s="38" t="s">
        <v>229</v>
      </c>
      <c r="N39" s="36"/>
      <c r="O39" s="16"/>
      <c r="P39" s="36" t="s">
        <v>314</v>
      </c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20</v>
      </c>
      <c r="AA39" s="74">
        <v>0</v>
      </c>
      <c r="AB39" s="74">
        <v>0</v>
      </c>
      <c r="AC39" s="50">
        <f t="shared" si="10"/>
        <v>0</v>
      </c>
      <c r="AD39" s="74">
        <v>2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18</v>
      </c>
      <c r="AN39" s="74">
        <v>0</v>
      </c>
      <c r="AO39" s="74">
        <v>6</v>
      </c>
      <c r="AP39" s="50">
        <f t="shared" si="11"/>
        <v>6</v>
      </c>
      <c r="AQ39" s="74">
        <v>2</v>
      </c>
      <c r="AR39" s="41"/>
    </row>
    <row r="40" spans="1:44" ht="15.95" customHeight="1" thickBot="1" x14ac:dyDescent="0.3">
      <c r="A40" s="47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229</v>
      </c>
      <c r="AA40" s="48">
        <f t="shared" ref="AA40" si="12">SUM(AA28:AA39)</f>
        <v>43</v>
      </c>
      <c r="AB40" s="48">
        <f>SUM(AB28:AB39)</f>
        <v>64</v>
      </c>
      <c r="AC40" s="48">
        <f>+AB40+AA40</f>
        <v>107</v>
      </c>
      <c r="AD40" s="48">
        <f>SUM(AD28:AD39)</f>
        <v>18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230</v>
      </c>
      <c r="AN40" s="48">
        <f t="shared" ref="AN40" si="13">SUM(AN28:AN39)</f>
        <v>67</v>
      </c>
      <c r="AO40" s="48">
        <f>SUM(AO28:AO39)</f>
        <v>99</v>
      </c>
      <c r="AP40" s="48">
        <f>+AO40+AN40</f>
        <v>166</v>
      </c>
      <c r="AQ40" s="48">
        <f>SUM(AQ28:AQ39)</f>
        <v>26</v>
      </c>
      <c r="AR40" s="41"/>
    </row>
    <row r="41" spans="1:44" ht="15.95" customHeight="1" x14ac:dyDescent="0.25">
      <c r="A41" s="47"/>
      <c r="B41" s="16"/>
      <c r="C41" s="18" t="s">
        <v>190</v>
      </c>
      <c r="D41" s="144"/>
      <c r="E41" s="36"/>
      <c r="F41" s="36"/>
      <c r="G41" s="90">
        <v>1</v>
      </c>
      <c r="H41" s="38">
        <v>1</v>
      </c>
      <c r="I41" s="36" t="s">
        <v>34</v>
      </c>
      <c r="J41" s="16"/>
      <c r="K41" s="16"/>
      <c r="L41" s="36" t="s">
        <v>618</v>
      </c>
      <c r="M41" s="16"/>
      <c r="N41" s="16"/>
      <c r="O41" s="16"/>
      <c r="P41" s="1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43</v>
      </c>
      <c r="AA41" s="28">
        <v>11</v>
      </c>
      <c r="AB41" s="28">
        <v>17</v>
      </c>
      <c r="AC41" s="60">
        <f t="shared" ref="AC41:AC52" si="14">+AA41+AB41</f>
        <v>28</v>
      </c>
      <c r="AD41" s="28">
        <v>6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60</v>
      </c>
      <c r="AN41" s="28">
        <v>21</v>
      </c>
      <c r="AO41" s="28">
        <v>18</v>
      </c>
      <c r="AP41" s="60">
        <f t="shared" ref="AP41:AP52" si="15">+AN41+AO41</f>
        <v>39</v>
      </c>
      <c r="AQ41" s="28">
        <v>14</v>
      </c>
      <c r="AR41" s="41"/>
    </row>
    <row r="42" spans="1:44" ht="15.95" customHeight="1" x14ac:dyDescent="0.25">
      <c r="A42" s="47"/>
      <c r="B42" s="38" t="s">
        <v>35</v>
      </c>
      <c r="C42" s="57"/>
      <c r="D42" s="38" t="s">
        <v>149</v>
      </c>
      <c r="E42" s="16"/>
      <c r="F42" s="16"/>
      <c r="G42" s="16"/>
      <c r="H42" s="38"/>
      <c r="I42" s="36"/>
      <c r="J42" s="16"/>
      <c r="K42" s="16"/>
      <c r="L42" s="36"/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13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20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7"/>
      <c r="C43" s="4"/>
      <c r="D43" s="7"/>
      <c r="E43" s="4"/>
      <c r="F43" s="4"/>
      <c r="G43" s="4"/>
      <c r="H43" s="4"/>
      <c r="I43" s="4"/>
      <c r="J43" s="6"/>
      <c r="K43" s="6"/>
      <c r="L43" s="6"/>
      <c r="M43" s="6"/>
      <c r="N43" s="6"/>
      <c r="O43" s="6"/>
      <c r="P43" s="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15</v>
      </c>
      <c r="AA43" s="74">
        <v>9</v>
      </c>
      <c r="AB43" s="74">
        <v>7</v>
      </c>
      <c r="AC43" s="50">
        <f t="shared" si="14"/>
        <v>16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19</v>
      </c>
      <c r="AN43" s="74">
        <v>19</v>
      </c>
      <c r="AO43" s="74">
        <v>14</v>
      </c>
      <c r="AP43" s="50">
        <f t="shared" si="15"/>
        <v>33</v>
      </c>
      <c r="AQ43" s="74">
        <v>2</v>
      </c>
      <c r="AR43" s="41"/>
    </row>
    <row r="44" spans="1:44" ht="15.95" customHeight="1" x14ac:dyDescent="0.25">
      <c r="A44" s="47"/>
      <c r="B44" s="45" t="s">
        <v>84</v>
      </c>
      <c r="C44" s="18" t="s">
        <v>203</v>
      </c>
      <c r="D44" s="142"/>
      <c r="E44" s="37"/>
      <c r="F44" s="37"/>
      <c r="G44" s="90">
        <v>2</v>
      </c>
      <c r="H44" s="38">
        <v>1</v>
      </c>
      <c r="I44" s="36" t="s">
        <v>39</v>
      </c>
      <c r="J44" s="16"/>
      <c r="K44" s="16"/>
      <c r="L44" s="36" t="s">
        <v>508</v>
      </c>
      <c r="M44" s="16"/>
      <c r="N44" s="16"/>
      <c r="O44" s="1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16</v>
      </c>
      <c r="AA44" s="74">
        <v>12</v>
      </c>
      <c r="AB44" s="74">
        <v>4</v>
      </c>
      <c r="AC44" s="50">
        <f t="shared" si="14"/>
        <v>16</v>
      </c>
      <c r="AD44" s="74">
        <v>4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13</v>
      </c>
      <c r="AN44" s="74">
        <v>10</v>
      </c>
      <c r="AO44" s="74">
        <v>8</v>
      </c>
      <c r="AP44" s="50">
        <f t="shared" si="15"/>
        <v>18</v>
      </c>
      <c r="AQ44" s="74">
        <v>0</v>
      </c>
      <c r="AR44" s="41"/>
    </row>
    <row r="45" spans="1:44" ht="15.95" customHeight="1" x14ac:dyDescent="0.25">
      <c r="A45" s="47"/>
      <c r="B45" s="43" t="s">
        <v>35</v>
      </c>
      <c r="C45" s="36"/>
      <c r="D45" s="38" t="s">
        <v>149</v>
      </c>
      <c r="E45" s="16"/>
      <c r="F45" s="16"/>
      <c r="G45" s="16"/>
      <c r="H45" s="38">
        <v>2</v>
      </c>
      <c r="I45" s="36" t="s">
        <v>619</v>
      </c>
      <c r="J45" s="16"/>
      <c r="K45" s="16"/>
      <c r="L45" s="36" t="s">
        <v>65</v>
      </c>
      <c r="M45" s="36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20</v>
      </c>
      <c r="AA45" s="74">
        <v>9</v>
      </c>
      <c r="AB45" s="74">
        <v>7</v>
      </c>
      <c r="AC45" s="50">
        <f t="shared" si="14"/>
        <v>16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7</v>
      </c>
      <c r="AN45" s="74">
        <v>0</v>
      </c>
      <c r="AO45" s="74">
        <v>5</v>
      </c>
      <c r="AP45" s="50">
        <f t="shared" si="15"/>
        <v>5</v>
      </c>
      <c r="AQ45" s="74">
        <v>0</v>
      </c>
      <c r="AR45" s="41"/>
    </row>
    <row r="46" spans="1:44" ht="15.95" customHeight="1" x14ac:dyDescent="0.25">
      <c r="A46" s="47"/>
      <c r="C46" s="16"/>
      <c r="D46" s="142"/>
      <c r="E46" s="16"/>
      <c r="F46" s="16"/>
      <c r="G46" s="16"/>
      <c r="H46" s="38"/>
      <c r="I46" s="36"/>
      <c r="J46" s="16"/>
      <c r="K46" s="16"/>
      <c r="L46" s="36"/>
      <c r="M46" s="36"/>
      <c r="N46" s="36"/>
      <c r="O46" s="36"/>
      <c r="P46" s="3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15</v>
      </c>
      <c r="AA46" s="74">
        <v>0</v>
      </c>
      <c r="AB46" s="74">
        <v>5</v>
      </c>
      <c r="AC46" s="50">
        <f t="shared" si="14"/>
        <v>5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20</v>
      </c>
      <c r="AN46" s="74">
        <v>6</v>
      </c>
      <c r="AO46" s="74">
        <v>13</v>
      </c>
      <c r="AP46" s="50">
        <f t="shared" si="15"/>
        <v>19</v>
      </c>
      <c r="AQ46" s="74">
        <v>0</v>
      </c>
      <c r="AR46" s="41"/>
    </row>
    <row r="47" spans="1:44" ht="15.95" customHeight="1" x14ac:dyDescent="0.25">
      <c r="A47" s="47"/>
      <c r="B47" s="23"/>
      <c r="C47" s="18" t="s">
        <v>189</v>
      </c>
      <c r="D47" s="38"/>
      <c r="E47" s="16"/>
      <c r="F47" s="37"/>
      <c r="G47" s="90">
        <v>5</v>
      </c>
      <c r="H47" s="38">
        <v>1</v>
      </c>
      <c r="I47" s="36" t="s">
        <v>38</v>
      </c>
      <c r="J47" s="16"/>
      <c r="K47" s="16"/>
      <c r="L47" s="36"/>
      <c r="M47" s="36" t="s">
        <v>229</v>
      </c>
      <c r="N47" s="36"/>
      <c r="O47" s="36"/>
      <c r="P47" s="3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21</v>
      </c>
      <c r="AA47" s="74">
        <v>1</v>
      </c>
      <c r="AB47" s="74">
        <v>10</v>
      </c>
      <c r="AC47" s="50">
        <f t="shared" si="14"/>
        <v>11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20</v>
      </c>
      <c r="AN47" s="74">
        <v>0</v>
      </c>
      <c r="AO47" s="74">
        <v>9</v>
      </c>
      <c r="AP47" s="50">
        <f t="shared" si="15"/>
        <v>9</v>
      </c>
      <c r="AQ47" s="74">
        <v>4</v>
      </c>
      <c r="AR47" s="41"/>
    </row>
    <row r="48" spans="1:44" ht="15.95" customHeight="1" x14ac:dyDescent="0.25">
      <c r="A48" s="47"/>
      <c r="B48" s="43" t="s">
        <v>35</v>
      </c>
      <c r="C48" s="36" t="s">
        <v>503</v>
      </c>
      <c r="D48" s="38"/>
      <c r="E48" s="36"/>
      <c r="F48" s="36"/>
      <c r="G48" s="90"/>
      <c r="H48" s="38">
        <v>1</v>
      </c>
      <c r="I48" s="36" t="s">
        <v>38</v>
      </c>
      <c r="J48" s="16"/>
      <c r="K48" s="16"/>
      <c r="L48" s="36" t="s">
        <v>82</v>
      </c>
      <c r="M48" s="36"/>
      <c r="N48" s="36"/>
      <c r="O48" s="36"/>
      <c r="P48" s="3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12</v>
      </c>
      <c r="AA48" s="74">
        <v>0</v>
      </c>
      <c r="AB48" s="74">
        <v>3</v>
      </c>
      <c r="AC48" s="50">
        <f t="shared" si="14"/>
        <v>3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18</v>
      </c>
      <c r="AN48" s="74">
        <v>2</v>
      </c>
      <c r="AO48" s="74">
        <v>6</v>
      </c>
      <c r="AP48" s="50">
        <f t="shared" si="15"/>
        <v>8</v>
      </c>
      <c r="AQ48" s="74">
        <v>0</v>
      </c>
      <c r="AR48" s="41"/>
    </row>
    <row r="49" spans="1:44" ht="15.95" customHeight="1" x14ac:dyDescent="0.25">
      <c r="A49" s="47"/>
      <c r="C49" s="16"/>
      <c r="D49" s="142"/>
      <c r="E49" s="16"/>
      <c r="F49" s="16"/>
      <c r="G49" s="16"/>
      <c r="H49" s="38">
        <v>1</v>
      </c>
      <c r="I49" s="36" t="s">
        <v>130</v>
      </c>
      <c r="J49" s="16"/>
      <c r="K49" s="16"/>
      <c r="L49" s="36" t="s">
        <v>225</v>
      </c>
      <c r="M49" s="36"/>
      <c r="N49" s="36"/>
      <c r="O49" s="36"/>
      <c r="P49" s="3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19</v>
      </c>
      <c r="AA49" s="74">
        <v>0</v>
      </c>
      <c r="AB49" s="74">
        <v>7</v>
      </c>
      <c r="AC49" s="50">
        <f t="shared" si="14"/>
        <v>7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C50" s="16"/>
      <c r="D50" s="142"/>
      <c r="E50" s="16"/>
      <c r="F50" s="16"/>
      <c r="G50" s="16"/>
      <c r="H50" s="38">
        <v>1</v>
      </c>
      <c r="I50" s="36" t="s">
        <v>88</v>
      </c>
      <c r="J50" s="16"/>
      <c r="K50" s="16"/>
      <c r="L50" s="36" t="s">
        <v>620</v>
      </c>
      <c r="M50" s="36"/>
      <c r="N50" s="36"/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19</v>
      </c>
      <c r="AA50" s="74">
        <v>0</v>
      </c>
      <c r="AB50" s="74">
        <v>9</v>
      </c>
      <c r="AC50" s="50">
        <f t="shared" si="14"/>
        <v>9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18</v>
      </c>
      <c r="AN50" s="74">
        <v>3</v>
      </c>
      <c r="AO50" s="74">
        <v>7</v>
      </c>
      <c r="AP50" s="50">
        <f t="shared" si="15"/>
        <v>10</v>
      </c>
      <c r="AQ50" s="74">
        <v>0</v>
      </c>
      <c r="AR50" s="41"/>
    </row>
    <row r="51" spans="1:44" ht="15.95" customHeight="1" x14ac:dyDescent="0.25">
      <c r="A51" s="47"/>
      <c r="C51" s="16"/>
      <c r="D51" s="16"/>
      <c r="E51" s="16"/>
      <c r="F51" s="16"/>
      <c r="G51" s="16"/>
      <c r="H51" s="38">
        <v>2</v>
      </c>
      <c r="I51" s="36" t="s">
        <v>130</v>
      </c>
      <c r="J51" s="16"/>
      <c r="K51" s="16"/>
      <c r="L51" s="36" t="s">
        <v>125</v>
      </c>
      <c r="M51" s="16"/>
      <c r="N51" s="16"/>
      <c r="O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14</v>
      </c>
      <c r="AA51" s="74">
        <v>2</v>
      </c>
      <c r="AB51" s="74">
        <v>7</v>
      </c>
      <c r="AC51" s="50">
        <f t="shared" si="14"/>
        <v>9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15</v>
      </c>
      <c r="AN51" s="74">
        <v>1</v>
      </c>
      <c r="AO51" s="74">
        <v>4</v>
      </c>
      <c r="AP51" s="50">
        <f t="shared" si="15"/>
        <v>5</v>
      </c>
      <c r="AQ51" s="74">
        <v>0</v>
      </c>
      <c r="AR51" s="41"/>
    </row>
    <row r="52" spans="1:44" ht="15.95" customHeight="1" x14ac:dyDescent="0.25">
      <c r="A52" s="47"/>
      <c r="B52" s="8"/>
      <c r="C52" s="9"/>
      <c r="D52" s="9"/>
      <c r="E52" s="9"/>
      <c r="F52" s="9"/>
      <c r="G52" s="10"/>
      <c r="H52" s="11"/>
      <c r="I52" s="9"/>
      <c r="J52" s="9"/>
      <c r="K52" s="11"/>
      <c r="L52" s="11"/>
      <c r="M52" s="11"/>
      <c r="N52" s="11"/>
      <c r="O52" s="11"/>
      <c r="P52" s="11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19</v>
      </c>
      <c r="AA52" s="74">
        <v>3</v>
      </c>
      <c r="AB52" s="74">
        <v>6</v>
      </c>
      <c r="AC52" s="50">
        <f t="shared" si="14"/>
        <v>9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16</v>
      </c>
      <c r="AN52" s="74">
        <v>1</v>
      </c>
      <c r="AO52" s="74">
        <v>4</v>
      </c>
      <c r="AP52" s="50">
        <f t="shared" si="15"/>
        <v>5</v>
      </c>
      <c r="AQ52" s="74">
        <v>2</v>
      </c>
      <c r="AR52" s="41"/>
    </row>
    <row r="53" spans="1:44" ht="15.95" customHeight="1" thickBot="1" x14ac:dyDescent="0.3">
      <c r="A53" s="47"/>
      <c r="B53" s="18" t="s">
        <v>124</v>
      </c>
      <c r="C53" s="23"/>
      <c r="D53" s="23"/>
      <c r="E53" s="42" t="s">
        <v>151</v>
      </c>
      <c r="F53" s="42"/>
      <c r="G53" s="44">
        <f>SUM(G14:G52)</f>
        <v>29</v>
      </c>
      <c r="H53" s="44"/>
      <c r="I53" s="33"/>
      <c r="J53" s="42" t="s">
        <v>90</v>
      </c>
      <c r="K53" s="33"/>
      <c r="L53" s="44">
        <f>COUNTA(C14:C52)-8</f>
        <v>5</v>
      </c>
      <c r="N53" s="42" t="s">
        <v>109</v>
      </c>
      <c r="O53" s="44">
        <f>2*L53</f>
        <v>10</v>
      </c>
      <c r="P53" s="23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226</v>
      </c>
      <c r="AA53" s="48">
        <f t="shared" ref="AA53" si="16">SUM(AA41:AA52)</f>
        <v>47</v>
      </c>
      <c r="AB53" s="48">
        <f>SUM(AB41:AB52)</f>
        <v>82</v>
      </c>
      <c r="AC53" s="48">
        <f>+AB53+AA53</f>
        <v>129</v>
      </c>
      <c r="AD53" s="48">
        <f>SUM(AD41:AD52)</f>
        <v>22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228</v>
      </c>
      <c r="AN53" s="48">
        <f t="shared" ref="AN53" si="17">SUM(AN41:AN52)</f>
        <v>63</v>
      </c>
      <c r="AO53" s="48">
        <f>SUM(AO41:AO52)</f>
        <v>88</v>
      </c>
      <c r="AP53" s="48">
        <f>+AO53+AN53</f>
        <v>151</v>
      </c>
      <c r="AQ53" s="48">
        <f>SUM(AQ41:AQ52)</f>
        <v>22</v>
      </c>
      <c r="AR53" s="41"/>
    </row>
    <row r="54" spans="1:44" ht="15.95" customHeight="1" x14ac:dyDescent="0.25">
      <c r="A54" s="47"/>
      <c r="B54" s="16"/>
      <c r="E54" s="42" t="s">
        <v>150</v>
      </c>
      <c r="F54" s="42"/>
      <c r="G54" s="44">
        <f>COUNTA(L15:L52)+COUNTIF(L15:L52,"*&amp;*")</f>
        <v>40</v>
      </c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24</v>
      </c>
      <c r="AA54" s="28">
        <v>6</v>
      </c>
      <c r="AB54" s="28">
        <v>7</v>
      </c>
      <c r="AC54" s="60">
        <f t="shared" ref="AC54:AC65" si="18">+AA54+AB54</f>
        <v>13</v>
      </c>
      <c r="AD54" s="28">
        <v>4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38</v>
      </c>
      <c r="AN54" s="28">
        <v>3</v>
      </c>
      <c r="AO54" s="28">
        <v>15</v>
      </c>
      <c r="AP54" s="60">
        <f t="shared" ref="AP54:AP65" si="19">+AN54+AO54</f>
        <v>18</v>
      </c>
      <c r="AQ54" s="28">
        <v>2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20</v>
      </c>
      <c r="AA55" s="74">
        <v>0</v>
      </c>
      <c r="AB55" s="74">
        <v>1</v>
      </c>
      <c r="AC55" s="50">
        <f t="shared" si="18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19</v>
      </c>
      <c r="AN55" s="74">
        <v>0</v>
      </c>
      <c r="AO55" s="74">
        <v>1</v>
      </c>
      <c r="AP55" s="50">
        <f t="shared" si="19"/>
        <v>1</v>
      </c>
      <c r="AQ55" s="74">
        <v>0</v>
      </c>
      <c r="AR55" s="41"/>
    </row>
    <row r="56" spans="1:44" ht="15.95" customHeight="1" x14ac:dyDescent="0.25">
      <c r="A56" s="47"/>
      <c r="B56" s="36"/>
      <c r="C56" s="18"/>
      <c r="N56" s="18"/>
      <c r="O56" s="18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19</v>
      </c>
      <c r="AA56" s="74">
        <v>22</v>
      </c>
      <c r="AB56" s="74">
        <v>22</v>
      </c>
      <c r="AC56" s="50">
        <f t="shared" si="18"/>
        <v>44</v>
      </c>
      <c r="AD56" s="74">
        <v>2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19</v>
      </c>
      <c r="AN56" s="74">
        <v>32</v>
      </c>
      <c r="AO56" s="74">
        <v>7</v>
      </c>
      <c r="AP56" s="50">
        <f t="shared" si="19"/>
        <v>39</v>
      </c>
      <c r="AQ56" s="74">
        <v>0</v>
      </c>
      <c r="AR56" s="41"/>
    </row>
    <row r="57" spans="1:44" ht="15.95" customHeight="1" x14ac:dyDescent="0.25">
      <c r="A57" s="47"/>
      <c r="B57" s="18" t="s">
        <v>92</v>
      </c>
      <c r="H57" s="18" t="s">
        <v>100</v>
      </c>
      <c r="M57" s="18" t="s">
        <v>101</v>
      </c>
      <c r="O57" s="16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17</v>
      </c>
      <c r="AA57" s="74">
        <v>9</v>
      </c>
      <c r="AB57" s="74">
        <v>20</v>
      </c>
      <c r="AC57" s="50">
        <f t="shared" si="18"/>
        <v>29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20</v>
      </c>
      <c r="AN57" s="74">
        <v>2</v>
      </c>
      <c r="AO57" s="74">
        <v>6</v>
      </c>
      <c r="AP57" s="50">
        <f t="shared" si="19"/>
        <v>8</v>
      </c>
      <c r="AQ57" s="74">
        <v>4</v>
      </c>
      <c r="AR57" s="41"/>
    </row>
    <row r="58" spans="1:44" ht="15.95" customHeight="1" x14ac:dyDescent="0.25">
      <c r="A58" s="47"/>
      <c r="B58" s="36" t="s">
        <v>149</v>
      </c>
      <c r="C58" s="36"/>
      <c r="D58" s="36"/>
      <c r="E58" s="36"/>
      <c r="F58" s="36"/>
      <c r="G58" s="36"/>
      <c r="H58" s="36" t="s">
        <v>313</v>
      </c>
      <c r="I58" s="36"/>
      <c r="J58" s="36"/>
      <c r="K58" s="36"/>
      <c r="L58" s="36"/>
      <c r="M58" s="36" t="s">
        <v>631</v>
      </c>
      <c r="N58" s="36"/>
      <c r="O58" s="36"/>
      <c r="P58" s="36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18</v>
      </c>
      <c r="AA58" s="74">
        <v>13</v>
      </c>
      <c r="AB58" s="74">
        <v>11</v>
      </c>
      <c r="AC58" s="50">
        <f t="shared" si="18"/>
        <v>24</v>
      </c>
      <c r="AD58" s="74">
        <v>4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18</v>
      </c>
      <c r="AN58" s="74">
        <v>8</v>
      </c>
      <c r="AO58" s="74">
        <v>16</v>
      </c>
      <c r="AP58" s="50">
        <f t="shared" si="19"/>
        <v>24</v>
      </c>
      <c r="AQ58" s="74">
        <v>4</v>
      </c>
      <c r="AR58" s="41"/>
    </row>
    <row r="59" spans="1:44" ht="15.95" customHeight="1" x14ac:dyDescent="0.25">
      <c r="A59" s="47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 t="s">
        <v>632</v>
      </c>
      <c r="N59" s="36"/>
      <c r="O59" s="36"/>
      <c r="P59" s="3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21</v>
      </c>
      <c r="AA59" s="74">
        <v>3</v>
      </c>
      <c r="AB59" s="74">
        <v>5</v>
      </c>
      <c r="AC59" s="50">
        <f t="shared" si="18"/>
        <v>8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21</v>
      </c>
      <c r="AN59" s="74">
        <v>6</v>
      </c>
      <c r="AO59" s="74">
        <v>5</v>
      </c>
      <c r="AP59" s="50">
        <f t="shared" si="19"/>
        <v>11</v>
      </c>
      <c r="AQ59" s="74">
        <v>0</v>
      </c>
      <c r="AR59" s="41"/>
    </row>
    <row r="60" spans="1:44" ht="15.95" customHeight="1" x14ac:dyDescent="0.25">
      <c r="A60" s="47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15</v>
      </c>
      <c r="AA60" s="74">
        <v>2</v>
      </c>
      <c r="AB60" s="74">
        <v>6</v>
      </c>
      <c r="AC60" s="50">
        <f t="shared" si="18"/>
        <v>8</v>
      </c>
      <c r="AD60" s="74">
        <v>6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18</v>
      </c>
      <c r="AN60" s="74">
        <v>0</v>
      </c>
      <c r="AO60" s="74">
        <v>5</v>
      </c>
      <c r="AP60" s="50">
        <f t="shared" si="19"/>
        <v>5</v>
      </c>
      <c r="AQ60" s="74">
        <v>2</v>
      </c>
      <c r="AR60" s="41"/>
    </row>
    <row r="61" spans="1:44" ht="15.95" customHeight="1" x14ac:dyDescent="0.25">
      <c r="A61" s="47"/>
      <c r="O61" s="16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17</v>
      </c>
      <c r="AA61" s="74">
        <v>1</v>
      </c>
      <c r="AB61" s="74">
        <v>2</v>
      </c>
      <c r="AC61" s="50">
        <f t="shared" si="18"/>
        <v>3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18</v>
      </c>
      <c r="AN61" s="74">
        <v>0</v>
      </c>
      <c r="AO61" s="74">
        <v>6</v>
      </c>
      <c r="AP61" s="50">
        <f t="shared" si="19"/>
        <v>6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18</v>
      </c>
      <c r="AA62" s="74">
        <v>0</v>
      </c>
      <c r="AB62" s="74">
        <v>5</v>
      </c>
      <c r="AC62" s="50">
        <f t="shared" si="18"/>
        <v>5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21</v>
      </c>
      <c r="AN62" s="74">
        <v>1</v>
      </c>
      <c r="AO62" s="74">
        <v>5</v>
      </c>
      <c r="AP62" s="50">
        <f t="shared" si="19"/>
        <v>6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21</v>
      </c>
      <c r="AA63" s="74">
        <v>2</v>
      </c>
      <c r="AB63" s="74">
        <v>8</v>
      </c>
      <c r="AC63" s="50">
        <f t="shared" si="18"/>
        <v>10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17</v>
      </c>
      <c r="AN63" s="74">
        <v>2</v>
      </c>
      <c r="AO63" s="74">
        <v>3</v>
      </c>
      <c r="AP63" s="50">
        <f t="shared" si="19"/>
        <v>5</v>
      </c>
      <c r="AQ63" s="74">
        <v>4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21</v>
      </c>
      <c r="AA64" s="74">
        <v>0</v>
      </c>
      <c r="AB64" s="74">
        <v>4</v>
      </c>
      <c r="AC64" s="50">
        <f t="shared" si="18"/>
        <v>4</v>
      </c>
      <c r="AD64" s="74">
        <v>4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21</v>
      </c>
      <c r="AN64" s="74">
        <v>1</v>
      </c>
      <c r="AO64" s="74">
        <v>13</v>
      </c>
      <c r="AP64" s="50">
        <f t="shared" si="19"/>
        <v>14</v>
      </c>
      <c r="AQ64" s="74">
        <v>0</v>
      </c>
      <c r="AR64" s="41"/>
    </row>
    <row r="65" spans="1:44" ht="15.95" customHeight="1" x14ac:dyDescent="0.25">
      <c r="A65" s="41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20</v>
      </c>
      <c r="AA65" s="74">
        <v>3</v>
      </c>
      <c r="AB65" s="74">
        <v>7</v>
      </c>
      <c r="AC65" s="50">
        <f t="shared" si="18"/>
        <v>10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231</v>
      </c>
      <c r="AA66" s="48">
        <f t="shared" ref="AA66" si="20">SUM(AA54:AA65)</f>
        <v>61</v>
      </c>
      <c r="AB66" s="48">
        <f>SUM(AB54:AB65)</f>
        <v>98</v>
      </c>
      <c r="AC66" s="48">
        <f>+AB66+AA66</f>
        <v>159</v>
      </c>
      <c r="AD66" s="48">
        <f>SUM(AD54:AD65)</f>
        <v>26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230</v>
      </c>
      <c r="AN66" s="48">
        <f t="shared" ref="AN66" si="21">SUM(AN54:AN65)</f>
        <v>55</v>
      </c>
      <c r="AO66" s="48">
        <f>SUM(AO54:AO65)</f>
        <v>82</v>
      </c>
      <c r="AP66" s="48">
        <f>+AO66+AN66</f>
        <v>137</v>
      </c>
      <c r="AQ66" s="48">
        <f>SUM(AQ54:AQ65)</f>
        <v>16</v>
      </c>
      <c r="AR66" s="41"/>
    </row>
    <row r="67" spans="1:44" ht="15.95" customHeight="1" thickBot="1" x14ac:dyDescent="0.3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917</v>
      </c>
      <c r="AA67" s="82">
        <f t="shared" ref="AA67:AD67" si="22">+AA66+AA53+AA40+AA27</f>
        <v>217</v>
      </c>
      <c r="AB67" s="82">
        <f t="shared" si="22"/>
        <v>354</v>
      </c>
      <c r="AC67" s="82">
        <f t="shared" si="22"/>
        <v>571</v>
      </c>
      <c r="AD67" s="82">
        <f t="shared" si="22"/>
        <v>84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919</v>
      </c>
      <c r="AN67" s="82">
        <f t="shared" ref="AN67:AQ67" si="23">+AN66+AN53+AN40+AN27</f>
        <v>241</v>
      </c>
      <c r="AO67" s="82">
        <f t="shared" si="23"/>
        <v>360</v>
      </c>
      <c r="AP67" s="82">
        <f t="shared" si="23"/>
        <v>601</v>
      </c>
      <c r="AQ67" s="82">
        <f t="shared" si="23"/>
        <v>94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145">
        <f>Z67+AM67</f>
        <v>1836</v>
      </c>
      <c r="AN68" s="145">
        <f>AA67+AN67</f>
        <v>458</v>
      </c>
      <c r="AO68" s="145">
        <f>AB67+AO67</f>
        <v>714</v>
      </c>
      <c r="AP68" s="145">
        <f>AC67+AP67</f>
        <v>1172</v>
      </c>
      <c r="AQ68" s="145">
        <f>AD67+AQ67</f>
        <v>178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21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10</v>
      </c>
      <c r="AA78" s="38">
        <v>1</v>
      </c>
      <c r="AB78" s="38">
        <v>0</v>
      </c>
      <c r="AC78" s="38">
        <f>+AA78+AB78</f>
        <v>1</v>
      </c>
      <c r="AD78" s="38">
        <v>2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I79" s="50">
        <v>20</v>
      </c>
      <c r="J79" s="74">
        <v>36</v>
      </c>
      <c r="K79" s="74">
        <v>11</v>
      </c>
      <c r="L79" s="83">
        <f t="shared" ref="L79:L105" si="25">+J79+K79</f>
        <v>47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2</v>
      </c>
      <c r="AA79" s="38">
        <v>1</v>
      </c>
      <c r="AB79" s="38">
        <v>0</v>
      </c>
      <c r="AC79" s="38">
        <f>+AA79+AB79</f>
        <v>1</v>
      </c>
      <c r="AD79" s="38">
        <v>0</v>
      </c>
      <c r="AF79" s="58">
        <v>7.5</v>
      </c>
      <c r="AG79" s="36" t="s">
        <v>609</v>
      </c>
      <c r="AM79" s="38">
        <v>1</v>
      </c>
      <c r="AN79" s="38">
        <v>0</v>
      </c>
      <c r="AO79" s="38">
        <v>0</v>
      </c>
      <c r="AP79" s="38">
        <f t="shared" ref="AP79" si="26">+AN79+AO79</f>
        <v>0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I80" s="50">
        <v>19</v>
      </c>
      <c r="J80" s="74">
        <v>22</v>
      </c>
      <c r="K80" s="74">
        <v>22</v>
      </c>
      <c r="L80" s="83">
        <f t="shared" si="25"/>
        <v>44</v>
      </c>
      <c r="M80" s="74">
        <v>2</v>
      </c>
      <c r="O80" s="16"/>
      <c r="P80" s="16"/>
      <c r="Q80" s="41"/>
      <c r="R80" s="41"/>
      <c r="S80" s="58">
        <v>8</v>
      </c>
      <c r="T80" s="36" t="s">
        <v>402</v>
      </c>
      <c r="Z80" s="38">
        <v>6</v>
      </c>
      <c r="AA80" s="38">
        <v>1</v>
      </c>
      <c r="AB80" s="38">
        <v>2</v>
      </c>
      <c r="AC80" s="38">
        <f>+AA80+AB80</f>
        <v>3</v>
      </c>
      <c r="AD80" s="38">
        <v>2</v>
      </c>
      <c r="AF80" s="58">
        <v>8</v>
      </c>
      <c r="AG80" s="36" t="s">
        <v>471</v>
      </c>
      <c r="AM80" s="38">
        <v>4</v>
      </c>
      <c r="AN80" s="38">
        <v>1</v>
      </c>
      <c r="AO80" s="38">
        <v>0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I81" s="50">
        <v>19</v>
      </c>
      <c r="J81" s="74">
        <v>26</v>
      </c>
      <c r="K81" s="74">
        <v>16</v>
      </c>
      <c r="L81" s="83">
        <f t="shared" si="25"/>
        <v>42</v>
      </c>
      <c r="M81" s="74">
        <v>4</v>
      </c>
      <c r="O81" s="16"/>
      <c r="P81" s="16"/>
      <c r="Q81" s="41"/>
      <c r="R81" s="41"/>
      <c r="S81" s="58">
        <v>8</v>
      </c>
      <c r="T81" s="36" t="s">
        <v>610</v>
      </c>
      <c r="Z81" s="38">
        <v>1</v>
      </c>
      <c r="AA81" s="38">
        <v>0</v>
      </c>
      <c r="AB81" s="38">
        <v>0</v>
      </c>
      <c r="AC81" s="38">
        <f t="shared" ref="AC81:AC82" si="27">+AA81+AB81</f>
        <v>0</v>
      </c>
      <c r="AD81" s="38">
        <v>0</v>
      </c>
      <c r="AF81" s="58">
        <v>9</v>
      </c>
      <c r="AG81" s="36" t="s">
        <v>238</v>
      </c>
      <c r="AM81" s="38">
        <v>3</v>
      </c>
      <c r="AN81" s="38">
        <v>0</v>
      </c>
      <c r="AO81" s="38">
        <v>2</v>
      </c>
      <c r="AP81" s="38">
        <f>+AN81+AO81</f>
        <v>2</v>
      </c>
      <c r="AQ81" s="38">
        <v>2</v>
      </c>
      <c r="AR81" s="41"/>
    </row>
    <row r="82" spans="1:44" ht="15.75" customHeight="1" x14ac:dyDescent="0.25">
      <c r="A82" s="41"/>
      <c r="B82" s="16"/>
      <c r="C82" s="16"/>
      <c r="D82" s="42" t="s">
        <v>133</v>
      </c>
      <c r="E82" s="42"/>
      <c r="F82" s="42"/>
      <c r="G82" s="42" t="s">
        <v>158</v>
      </c>
      <c r="I82" s="50">
        <v>19</v>
      </c>
      <c r="J82" s="74">
        <v>32</v>
      </c>
      <c r="K82" s="74">
        <v>7</v>
      </c>
      <c r="L82" s="83">
        <f t="shared" si="25"/>
        <v>39</v>
      </c>
      <c r="M82" s="74">
        <v>0</v>
      </c>
      <c r="O82" s="16"/>
      <c r="P82" s="16"/>
      <c r="Q82" s="41"/>
      <c r="R82" s="41"/>
      <c r="S82" s="58">
        <v>7.5</v>
      </c>
      <c r="T82" s="36" t="s">
        <v>370</v>
      </c>
      <c r="Z82" s="38">
        <v>2</v>
      </c>
      <c r="AA82" s="38">
        <v>1</v>
      </c>
      <c r="AB82" s="38">
        <v>2</v>
      </c>
      <c r="AC82" s="38">
        <f t="shared" si="27"/>
        <v>3</v>
      </c>
      <c r="AD82" s="38">
        <v>0</v>
      </c>
      <c r="AF82" s="58">
        <v>8.5</v>
      </c>
      <c r="AG82" s="36" t="s">
        <v>254</v>
      </c>
      <c r="AM82" s="38">
        <v>6</v>
      </c>
      <c r="AN82" s="38">
        <v>5</v>
      </c>
      <c r="AO82" s="38">
        <v>8</v>
      </c>
      <c r="AP82" s="38">
        <f t="shared" ref="AP82:AP83" si="28">+AN82+AO82</f>
        <v>13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I83" s="50">
        <v>19</v>
      </c>
      <c r="J83" s="74">
        <v>20</v>
      </c>
      <c r="K83" s="74">
        <v>15</v>
      </c>
      <c r="L83" s="83">
        <f t="shared" si="25"/>
        <v>35</v>
      </c>
      <c r="M83" s="74">
        <v>6</v>
      </c>
      <c r="Q83" s="41"/>
      <c r="R83" s="41"/>
      <c r="S83" s="58">
        <v>6</v>
      </c>
      <c r="T83" s="36" t="s">
        <v>345</v>
      </c>
      <c r="Z83" s="38">
        <v>1</v>
      </c>
      <c r="AA83" s="38">
        <v>0</v>
      </c>
      <c r="AB83" s="38">
        <v>0</v>
      </c>
      <c r="AC83" s="38">
        <f>+AA83+AB83</f>
        <v>0</v>
      </c>
      <c r="AD83" s="38">
        <v>0</v>
      </c>
      <c r="AF83" s="58">
        <v>7.5</v>
      </c>
      <c r="AG83" s="36" t="s">
        <v>430</v>
      </c>
      <c r="AM83" s="38">
        <v>1</v>
      </c>
      <c r="AN83" s="38">
        <v>0</v>
      </c>
      <c r="AO83" s="38">
        <v>0</v>
      </c>
      <c r="AP83" s="38">
        <f t="shared" si="28"/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I84" s="50">
        <v>19</v>
      </c>
      <c r="J84" s="74">
        <v>19</v>
      </c>
      <c r="K84" s="74">
        <v>14</v>
      </c>
      <c r="L84" s="83">
        <f t="shared" si="25"/>
        <v>33</v>
      </c>
      <c r="M84" s="74">
        <v>2</v>
      </c>
      <c r="Q84" s="41"/>
      <c r="R84" s="41"/>
      <c r="S84" s="58">
        <v>6.5</v>
      </c>
      <c r="T84" s="36" t="s">
        <v>278</v>
      </c>
      <c r="Z84" s="38">
        <v>21</v>
      </c>
      <c r="AA84" s="38">
        <v>1</v>
      </c>
      <c r="AB84" s="38">
        <v>4</v>
      </c>
      <c r="AC84" s="38">
        <f>+AA84+AB84</f>
        <v>5</v>
      </c>
      <c r="AD84" s="38">
        <v>2</v>
      </c>
      <c r="AF84" s="58">
        <v>7</v>
      </c>
      <c r="AG84" s="36" t="s">
        <v>404</v>
      </c>
      <c r="AM84" s="38">
        <v>1</v>
      </c>
      <c r="AN84" s="38">
        <v>0</v>
      </c>
      <c r="AO84" s="38">
        <v>0</v>
      </c>
      <c r="AP84" s="38">
        <f>+AN84+AO84</f>
        <v>0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39</v>
      </c>
      <c r="E85" s="42"/>
      <c r="F85" s="42"/>
      <c r="G85" s="42" t="s">
        <v>17</v>
      </c>
      <c r="I85" s="50">
        <v>17</v>
      </c>
      <c r="J85" s="74">
        <v>9</v>
      </c>
      <c r="K85" s="74">
        <v>20</v>
      </c>
      <c r="L85" s="83">
        <f t="shared" si="25"/>
        <v>29</v>
      </c>
      <c r="M85" s="74">
        <v>6</v>
      </c>
      <c r="Q85" s="41"/>
      <c r="R85" s="41"/>
      <c r="S85" s="58">
        <v>7.5</v>
      </c>
      <c r="T85" s="36" t="s">
        <v>390</v>
      </c>
      <c r="Z85" s="38">
        <v>11</v>
      </c>
      <c r="AA85" s="38">
        <v>5</v>
      </c>
      <c r="AB85" s="38">
        <v>5</v>
      </c>
      <c r="AC85" s="38">
        <f>+AA85+AB85</f>
        <v>10</v>
      </c>
      <c r="AD85" s="38">
        <v>2</v>
      </c>
      <c r="AF85" s="58">
        <v>8.5</v>
      </c>
      <c r="AG85" s="36" t="s">
        <v>405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130</v>
      </c>
      <c r="E86" s="42"/>
      <c r="F86" s="42"/>
      <c r="G86" s="42" t="s">
        <v>160</v>
      </c>
      <c r="I86" s="50">
        <v>19</v>
      </c>
      <c r="J86" s="74">
        <v>10</v>
      </c>
      <c r="K86" s="74">
        <v>15</v>
      </c>
      <c r="L86" s="83">
        <f t="shared" si="25"/>
        <v>25</v>
      </c>
      <c r="M86" s="74">
        <v>2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29">+AA86+AB86</f>
        <v>0</v>
      </c>
      <c r="AD86" s="38">
        <v>0</v>
      </c>
      <c r="AF86" s="58">
        <v>9</v>
      </c>
      <c r="AG86" s="36" t="s">
        <v>344</v>
      </c>
      <c r="AM86" s="38">
        <v>1</v>
      </c>
      <c r="AN86" s="38">
        <v>1</v>
      </c>
      <c r="AO86" s="38">
        <v>0</v>
      </c>
      <c r="AP86" s="38">
        <f>+AN86+AO86</f>
        <v>1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184</v>
      </c>
      <c r="G87" s="42" t="s">
        <v>17</v>
      </c>
      <c r="I87" s="50">
        <v>18</v>
      </c>
      <c r="J87" s="74">
        <v>13</v>
      </c>
      <c r="K87" s="74">
        <v>11</v>
      </c>
      <c r="L87" s="83">
        <f t="shared" si="25"/>
        <v>24</v>
      </c>
      <c r="M87" s="74">
        <v>4</v>
      </c>
      <c r="Q87" s="46"/>
      <c r="R87" s="46"/>
      <c r="S87" s="58">
        <v>8</v>
      </c>
      <c r="T87" s="36" t="s">
        <v>169</v>
      </c>
      <c r="Z87" s="38">
        <v>10</v>
      </c>
      <c r="AA87" s="38">
        <v>1</v>
      </c>
      <c r="AB87" s="38">
        <v>2</v>
      </c>
      <c r="AC87" s="38">
        <f>+AA87+AB87</f>
        <v>3</v>
      </c>
      <c r="AD87" s="38">
        <v>2</v>
      </c>
      <c r="AF87" s="58">
        <v>8</v>
      </c>
      <c r="AG87" s="36" t="s">
        <v>312</v>
      </c>
      <c r="AM87" s="38">
        <v>1</v>
      </c>
      <c r="AN87" s="38">
        <v>0</v>
      </c>
      <c r="AO87" s="38">
        <v>0</v>
      </c>
      <c r="AP87" s="38">
        <f>+AN87+AO87</f>
        <v>0</v>
      </c>
      <c r="AQ87" s="38">
        <v>0</v>
      </c>
      <c r="AR87" s="46"/>
    </row>
    <row r="88" spans="1:44" ht="15.75" customHeight="1" x14ac:dyDescent="0.25">
      <c r="A88" s="41"/>
      <c r="C88" s="16"/>
      <c r="D88" s="36" t="s">
        <v>111</v>
      </c>
      <c r="E88" s="36"/>
      <c r="F88" s="36"/>
      <c r="G88" s="42" t="s">
        <v>157</v>
      </c>
      <c r="I88" s="50">
        <v>19</v>
      </c>
      <c r="J88" s="74">
        <v>8</v>
      </c>
      <c r="K88" s="74">
        <v>16</v>
      </c>
      <c r="L88" s="83">
        <f t="shared" si="25"/>
        <v>24</v>
      </c>
      <c r="M88" s="74">
        <v>2</v>
      </c>
      <c r="Q88" s="46"/>
      <c r="R88" s="46"/>
      <c r="S88" s="58">
        <v>7</v>
      </c>
      <c r="T88" s="36" t="s">
        <v>237</v>
      </c>
      <c r="Z88" s="38">
        <v>6</v>
      </c>
      <c r="AA88" s="38">
        <v>0</v>
      </c>
      <c r="AB88" s="38">
        <v>2</v>
      </c>
      <c r="AC88" s="38">
        <f>+AA88+AB88</f>
        <v>2</v>
      </c>
      <c r="AD88" s="38">
        <v>0</v>
      </c>
      <c r="AF88" s="58">
        <v>8.5</v>
      </c>
      <c r="AG88" s="36" t="s">
        <v>403</v>
      </c>
      <c r="AM88" s="38">
        <v>3</v>
      </c>
      <c r="AN88" s="38">
        <v>2</v>
      </c>
      <c r="AO88" s="38">
        <v>2</v>
      </c>
      <c r="AP88" s="38">
        <f>+AN88+AO88</f>
        <v>4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36</v>
      </c>
      <c r="E89" s="42"/>
      <c r="F89" s="42"/>
      <c r="G89" s="42" t="s">
        <v>158</v>
      </c>
      <c r="I89" s="50">
        <v>18</v>
      </c>
      <c r="J89" s="74">
        <v>8</v>
      </c>
      <c r="K89" s="74">
        <v>16</v>
      </c>
      <c r="L89" s="83">
        <f t="shared" si="25"/>
        <v>24</v>
      </c>
      <c r="M89" s="74">
        <v>4</v>
      </c>
      <c r="Q89" s="47"/>
      <c r="R89" s="47"/>
      <c r="S89" s="58">
        <v>8</v>
      </c>
      <c r="T89" s="36" t="s">
        <v>567</v>
      </c>
      <c r="Z89" s="38">
        <v>3</v>
      </c>
      <c r="AA89" s="38">
        <v>0</v>
      </c>
      <c r="AB89" s="38">
        <v>3</v>
      </c>
      <c r="AC89" s="38">
        <f>+AA89+AB89</f>
        <v>3</v>
      </c>
      <c r="AD89" s="38">
        <v>0</v>
      </c>
      <c r="AF89" s="58">
        <v>8</v>
      </c>
      <c r="AG89" s="36" t="s">
        <v>424</v>
      </c>
      <c r="AM89" s="38">
        <v>4</v>
      </c>
      <c r="AN89" s="38">
        <v>1</v>
      </c>
      <c r="AO89" s="38">
        <v>3</v>
      </c>
      <c r="AP89" s="38">
        <f t="shared" ref="AP89" si="30">+AN89+AO89</f>
        <v>4</v>
      </c>
      <c r="AQ89" s="38">
        <v>0</v>
      </c>
      <c r="AR89" s="47"/>
    </row>
    <row r="90" spans="1:44" ht="15.75" customHeight="1" x14ac:dyDescent="0.25">
      <c r="A90" s="41"/>
      <c r="C90" s="16"/>
      <c r="D90" s="42" t="s">
        <v>110</v>
      </c>
      <c r="E90" s="42"/>
      <c r="F90" s="42"/>
      <c r="G90" s="29" t="s">
        <v>146</v>
      </c>
      <c r="I90" s="50">
        <v>20</v>
      </c>
      <c r="J90" s="74">
        <v>9</v>
      </c>
      <c r="K90" s="74">
        <v>14</v>
      </c>
      <c r="L90" s="83">
        <f t="shared" si="25"/>
        <v>23</v>
      </c>
      <c r="M90" s="74">
        <v>2</v>
      </c>
      <c r="O90" s="16"/>
      <c r="Q90" s="47"/>
      <c r="R90" s="47"/>
      <c r="S90" s="58">
        <v>7</v>
      </c>
      <c r="T90" s="36" t="s">
        <v>577</v>
      </c>
      <c r="Z90" s="38">
        <v>1</v>
      </c>
      <c r="AA90" s="38">
        <v>0</v>
      </c>
      <c r="AB90" s="38">
        <v>1</v>
      </c>
      <c r="AC90" s="38">
        <f>+AA90+AB90</f>
        <v>1</v>
      </c>
      <c r="AD90" s="38">
        <v>0</v>
      </c>
      <c r="AF90" s="58">
        <v>8.5</v>
      </c>
      <c r="AG90" s="36" t="s">
        <v>447</v>
      </c>
      <c r="AM90" s="38">
        <v>1</v>
      </c>
      <c r="AN90" s="38">
        <v>0</v>
      </c>
      <c r="AO90" s="38">
        <v>0</v>
      </c>
      <c r="AP90" s="38">
        <f>+AN90+AO90</f>
        <v>0</v>
      </c>
      <c r="AQ90" s="38">
        <v>2</v>
      </c>
      <c r="AR90" s="47"/>
    </row>
    <row r="91" spans="1:44" ht="15.75" customHeight="1" x14ac:dyDescent="0.25">
      <c r="A91" s="41"/>
      <c r="C91" s="16"/>
      <c r="D91" s="36" t="s">
        <v>34</v>
      </c>
      <c r="E91" s="36"/>
      <c r="F91" s="36"/>
      <c r="G91" s="36" t="s">
        <v>144</v>
      </c>
      <c r="I91" s="50">
        <v>18</v>
      </c>
      <c r="J91" s="74">
        <v>10</v>
      </c>
      <c r="K91" s="74">
        <v>10</v>
      </c>
      <c r="L91" s="83">
        <f t="shared" si="25"/>
        <v>20</v>
      </c>
      <c r="M91" s="74">
        <v>0</v>
      </c>
      <c r="O91" s="16"/>
      <c r="Q91" s="47"/>
      <c r="R91" s="47"/>
      <c r="S91" s="58">
        <v>7.5</v>
      </c>
      <c r="T91" s="36" t="s">
        <v>274</v>
      </c>
      <c r="Z91" s="38">
        <v>8</v>
      </c>
      <c r="AA91" s="38">
        <v>2</v>
      </c>
      <c r="AB91" s="38">
        <v>3</v>
      </c>
      <c r="AC91" s="38">
        <f>+AA91+AB91</f>
        <v>5</v>
      </c>
      <c r="AD91" s="38">
        <v>4</v>
      </c>
      <c r="AF91" s="58">
        <v>7</v>
      </c>
      <c r="AG91" s="36" t="s">
        <v>168</v>
      </c>
      <c r="AM91" s="38">
        <v>5</v>
      </c>
      <c r="AN91" s="38">
        <v>1</v>
      </c>
      <c r="AO91" s="38">
        <v>4</v>
      </c>
      <c r="AP91" s="38">
        <f>+AN91+AO91</f>
        <v>5</v>
      </c>
      <c r="AQ91" s="38">
        <v>0</v>
      </c>
      <c r="AR91" s="47"/>
    </row>
    <row r="92" spans="1:44" ht="15.75" customHeight="1" x14ac:dyDescent="0.25">
      <c r="A92" s="41"/>
      <c r="C92" s="16"/>
      <c r="D92" s="42" t="s">
        <v>94</v>
      </c>
      <c r="E92" s="42"/>
      <c r="F92" s="42"/>
      <c r="G92" s="29" t="s">
        <v>146</v>
      </c>
      <c r="I92" s="50">
        <v>18</v>
      </c>
      <c r="J92" s="74">
        <v>15</v>
      </c>
      <c r="K92" s="74">
        <v>4</v>
      </c>
      <c r="L92" s="83">
        <f t="shared" si="25"/>
        <v>19</v>
      </c>
      <c r="M92" s="74">
        <v>4</v>
      </c>
      <c r="O92" s="16"/>
      <c r="Q92" s="47"/>
      <c r="R92" s="47"/>
      <c r="S92" s="58">
        <v>8</v>
      </c>
      <c r="T92" s="36" t="s">
        <v>343</v>
      </c>
      <c r="Z92" s="38">
        <v>5</v>
      </c>
      <c r="AA92" s="38">
        <v>2</v>
      </c>
      <c r="AB92" s="38">
        <v>4</v>
      </c>
      <c r="AC92" s="38">
        <f t="shared" ref="AC92" si="31">+AA92+AB92</f>
        <v>6</v>
      </c>
      <c r="AD92" s="38">
        <v>0</v>
      </c>
      <c r="AF92" s="58">
        <v>7</v>
      </c>
      <c r="AG92" s="36" t="s">
        <v>236</v>
      </c>
      <c r="AM92" s="38">
        <v>26</v>
      </c>
      <c r="AN92" s="38">
        <v>10</v>
      </c>
      <c r="AO92" s="38">
        <v>7</v>
      </c>
      <c r="AP92" s="38">
        <f>+AN92+AO92</f>
        <v>17</v>
      </c>
      <c r="AQ92" s="38">
        <v>2</v>
      </c>
      <c r="AR92" s="47"/>
    </row>
    <row r="93" spans="1:44" ht="15.75" customHeight="1" x14ac:dyDescent="0.25">
      <c r="A93" s="41"/>
      <c r="C93" s="16"/>
      <c r="D93" s="42" t="s">
        <v>86</v>
      </c>
      <c r="G93" s="42" t="s">
        <v>159</v>
      </c>
      <c r="I93" s="50">
        <v>20</v>
      </c>
      <c r="J93" s="74">
        <v>6</v>
      </c>
      <c r="K93" s="74">
        <v>13</v>
      </c>
      <c r="L93" s="83">
        <f t="shared" si="25"/>
        <v>19</v>
      </c>
      <c r="M93" s="74">
        <v>0</v>
      </c>
      <c r="O93" s="16"/>
      <c r="Q93" s="47"/>
      <c r="R93" s="47"/>
      <c r="S93" s="58">
        <v>8.5</v>
      </c>
      <c r="T93" s="36" t="s">
        <v>173</v>
      </c>
      <c r="Z93" s="38">
        <v>3</v>
      </c>
      <c r="AA93" s="38">
        <v>3</v>
      </c>
      <c r="AB93" s="38">
        <v>0</v>
      </c>
      <c r="AC93" s="38">
        <f>+AA93+AB93</f>
        <v>3</v>
      </c>
      <c r="AD93" s="38">
        <v>0</v>
      </c>
      <c r="AF93" s="58">
        <v>8.5</v>
      </c>
      <c r="AG93" s="36" t="s">
        <v>566</v>
      </c>
      <c r="AM93" s="38">
        <v>1</v>
      </c>
      <c r="AN93" s="38">
        <v>1</v>
      </c>
      <c r="AO93" s="38">
        <v>0</v>
      </c>
      <c r="AP93" s="38">
        <f>+AN93+AO93</f>
        <v>1</v>
      </c>
      <c r="AQ93" s="38">
        <v>2</v>
      </c>
      <c r="AR93" s="47"/>
    </row>
    <row r="94" spans="1:44" ht="15.75" customHeight="1" x14ac:dyDescent="0.25">
      <c r="A94" s="41"/>
      <c r="C94" s="16"/>
      <c r="D94" s="42" t="s">
        <v>67</v>
      </c>
      <c r="E94" s="42"/>
      <c r="F94" s="42"/>
      <c r="G94" s="42" t="s">
        <v>159</v>
      </c>
      <c r="I94" s="50">
        <v>13</v>
      </c>
      <c r="J94" s="74">
        <v>10</v>
      </c>
      <c r="K94" s="74">
        <v>8</v>
      </c>
      <c r="L94" s="83">
        <f t="shared" si="25"/>
        <v>18</v>
      </c>
      <c r="M94" s="74">
        <v>0</v>
      </c>
      <c r="O94" s="16"/>
      <c r="Q94" s="47"/>
      <c r="R94" s="47"/>
      <c r="S94" s="58">
        <v>7</v>
      </c>
      <c r="T94" s="36" t="s">
        <v>280</v>
      </c>
      <c r="Z94" s="38">
        <v>7</v>
      </c>
      <c r="AA94" s="38">
        <v>0</v>
      </c>
      <c r="AB94" s="38">
        <v>0</v>
      </c>
      <c r="AC94" s="38">
        <f>+AA94+AB94</f>
        <v>0</v>
      </c>
      <c r="AD94" s="38">
        <v>0</v>
      </c>
      <c r="AF94" s="58">
        <v>8</v>
      </c>
      <c r="AG94" s="36" t="s">
        <v>383</v>
      </c>
      <c r="AM94" s="38">
        <v>5</v>
      </c>
      <c r="AN94" s="38">
        <v>0</v>
      </c>
      <c r="AO94" s="38">
        <v>4</v>
      </c>
      <c r="AP94" s="38">
        <f>+AN94+AO94</f>
        <v>4</v>
      </c>
      <c r="AQ94" s="38">
        <v>2</v>
      </c>
      <c r="AR94" s="47"/>
    </row>
    <row r="95" spans="1:44" ht="15.75" customHeight="1" x14ac:dyDescent="0.25">
      <c r="A95" s="41"/>
      <c r="C95" s="16"/>
      <c r="D95" s="36" t="s">
        <v>129</v>
      </c>
      <c r="E95" s="36"/>
      <c r="F95" s="36"/>
      <c r="G95" s="42" t="s">
        <v>157</v>
      </c>
      <c r="I95" s="50">
        <v>21</v>
      </c>
      <c r="J95" s="74">
        <v>7</v>
      </c>
      <c r="K95" s="74">
        <v>11</v>
      </c>
      <c r="L95" s="83">
        <f t="shared" si="25"/>
        <v>18</v>
      </c>
      <c r="M95" s="74">
        <v>0</v>
      </c>
      <c r="O95" s="16"/>
      <c r="Q95" s="47"/>
      <c r="R95" s="47"/>
      <c r="S95" s="58">
        <v>7.5</v>
      </c>
      <c r="T95" s="36" t="s">
        <v>155</v>
      </c>
      <c r="Z95" s="38">
        <v>7</v>
      </c>
      <c r="AA95" s="38">
        <v>1</v>
      </c>
      <c r="AB95" s="38">
        <v>0</v>
      </c>
      <c r="AC95" s="38">
        <f t="shared" ref="AC95" si="32">+AA95+AB95</f>
        <v>1</v>
      </c>
      <c r="AD95" s="38">
        <v>2</v>
      </c>
      <c r="AF95" s="58">
        <v>7</v>
      </c>
      <c r="AG95" s="36" t="s">
        <v>428</v>
      </c>
      <c r="AM95" s="38">
        <v>1</v>
      </c>
      <c r="AN95" s="38">
        <v>0</v>
      </c>
      <c r="AO95" s="38">
        <v>0</v>
      </c>
      <c r="AP95" s="38">
        <f t="shared" ref="AP95:AP96" si="33">+AN95+AO95</f>
        <v>0</v>
      </c>
      <c r="AQ95" s="38">
        <v>0</v>
      </c>
      <c r="AR95" s="47"/>
    </row>
    <row r="96" spans="1:44" ht="15.75" customHeight="1" x14ac:dyDescent="0.25">
      <c r="A96" s="41"/>
      <c r="C96" s="16"/>
      <c r="D96" s="36" t="s">
        <v>154</v>
      </c>
      <c r="E96" s="36"/>
      <c r="F96" s="36"/>
      <c r="G96" s="36" t="s">
        <v>144</v>
      </c>
      <c r="I96" s="50">
        <v>19</v>
      </c>
      <c r="J96" s="74">
        <v>5</v>
      </c>
      <c r="K96" s="74">
        <v>13</v>
      </c>
      <c r="L96" s="83">
        <f t="shared" si="25"/>
        <v>18</v>
      </c>
      <c r="M96" s="74">
        <v>0</v>
      </c>
      <c r="O96" s="16"/>
      <c r="Q96" s="47"/>
      <c r="R96" s="47"/>
      <c r="S96" s="58">
        <v>8.5</v>
      </c>
      <c r="T96" s="36" t="s">
        <v>235</v>
      </c>
      <c r="Z96" s="38">
        <v>11</v>
      </c>
      <c r="AA96" s="38">
        <v>14</v>
      </c>
      <c r="AB96" s="38">
        <v>6</v>
      </c>
      <c r="AC96" s="38">
        <f>+AA96+AB96</f>
        <v>20</v>
      </c>
      <c r="AD96" s="38">
        <v>2</v>
      </c>
      <c r="AF96" s="58">
        <v>7.5</v>
      </c>
      <c r="AG96" s="36" t="s">
        <v>426</v>
      </c>
      <c r="AM96" s="38">
        <v>1</v>
      </c>
      <c r="AN96" s="38">
        <v>0</v>
      </c>
      <c r="AO96" s="38">
        <v>0</v>
      </c>
      <c r="AP96" s="38">
        <f t="shared" si="33"/>
        <v>0</v>
      </c>
      <c r="AQ96" s="38">
        <v>0</v>
      </c>
      <c r="AR96" s="47"/>
    </row>
    <row r="97" spans="1:44" ht="15.75" customHeight="1" thickBot="1" x14ac:dyDescent="0.3">
      <c r="A97" s="41"/>
      <c r="C97" s="16"/>
      <c r="D97" s="42" t="s">
        <v>73</v>
      </c>
      <c r="E97" s="42"/>
      <c r="F97" s="42"/>
      <c r="G97" s="42" t="s">
        <v>160</v>
      </c>
      <c r="I97" s="50">
        <v>20</v>
      </c>
      <c r="J97" s="74">
        <v>2</v>
      </c>
      <c r="K97" s="74">
        <v>16</v>
      </c>
      <c r="L97" s="83">
        <f t="shared" si="25"/>
        <v>18</v>
      </c>
      <c r="M97" s="74">
        <v>0</v>
      </c>
      <c r="O97" s="16"/>
      <c r="Q97" s="47"/>
      <c r="R97" s="47"/>
      <c r="S97" s="58">
        <v>8</v>
      </c>
      <c r="T97" s="36" t="s">
        <v>429</v>
      </c>
      <c r="Z97" s="38">
        <v>1</v>
      </c>
      <c r="AA97" s="38">
        <v>0</v>
      </c>
      <c r="AB97" s="38">
        <v>1</v>
      </c>
      <c r="AC97" s="38">
        <f t="shared" ref="AC97" si="34">+AA97+AB97</f>
        <v>1</v>
      </c>
      <c r="AD97" s="38">
        <v>0</v>
      </c>
      <c r="AF97" s="58">
        <v>9</v>
      </c>
      <c r="AG97" s="36" t="s">
        <v>342</v>
      </c>
      <c r="AM97" s="38">
        <v>3</v>
      </c>
      <c r="AN97" s="38">
        <v>1</v>
      </c>
      <c r="AO97" s="38">
        <v>3</v>
      </c>
      <c r="AP97" s="38">
        <f>+AN97+AO97</f>
        <v>4</v>
      </c>
      <c r="AQ97" s="38">
        <v>0</v>
      </c>
      <c r="AR97" s="47"/>
    </row>
    <row r="98" spans="1:44" ht="15.75" customHeight="1" x14ac:dyDescent="0.25">
      <c r="A98" s="41"/>
      <c r="C98" s="16"/>
      <c r="D98" s="42" t="s">
        <v>38</v>
      </c>
      <c r="E98" s="42"/>
      <c r="F98" s="42"/>
      <c r="G98" s="42" t="s">
        <v>160</v>
      </c>
      <c r="I98" s="50">
        <v>19</v>
      </c>
      <c r="J98" s="74">
        <v>5</v>
      </c>
      <c r="K98" s="74">
        <v>12</v>
      </c>
      <c r="L98" s="83">
        <f t="shared" si="25"/>
        <v>17</v>
      </c>
      <c r="M98" s="74">
        <v>2</v>
      </c>
      <c r="O98" s="16"/>
      <c r="Q98" s="47"/>
      <c r="R98" s="47"/>
      <c r="S98" s="67"/>
      <c r="T98" s="68" t="s">
        <v>131</v>
      </c>
      <c r="U98" s="20"/>
      <c r="V98" s="20"/>
      <c r="W98" s="20"/>
      <c r="X98" s="20"/>
      <c r="Y98" s="20"/>
      <c r="Z98" s="60">
        <f>SUM(Z77:Z97)</f>
        <v>120</v>
      </c>
      <c r="AA98" s="60">
        <f t="shared" ref="AA98:AD98" si="35">SUM(AA77:AA97)</f>
        <v>33</v>
      </c>
      <c r="AB98" s="60">
        <f t="shared" si="35"/>
        <v>37</v>
      </c>
      <c r="AC98" s="60">
        <f t="shared" si="35"/>
        <v>70</v>
      </c>
      <c r="AD98" s="60">
        <f t="shared" si="35"/>
        <v>18</v>
      </c>
      <c r="AF98" s="58">
        <v>7.5</v>
      </c>
      <c r="AG98" s="65" t="s">
        <v>499</v>
      </c>
      <c r="AM98" s="38">
        <v>1</v>
      </c>
      <c r="AN98" s="38">
        <v>0</v>
      </c>
      <c r="AO98" s="38">
        <v>0</v>
      </c>
      <c r="AP98" s="38">
        <f>+AN98+AO98</f>
        <v>0</v>
      </c>
      <c r="AQ98" s="38">
        <v>0</v>
      </c>
      <c r="AR98" s="47"/>
    </row>
    <row r="99" spans="1:44" ht="15.75" customHeight="1" x14ac:dyDescent="0.25">
      <c r="A99" s="41"/>
      <c r="C99" s="16"/>
      <c r="D99" s="36" t="s">
        <v>70</v>
      </c>
      <c r="E99" s="36"/>
      <c r="F99" s="36"/>
      <c r="G99" s="36" t="s">
        <v>144</v>
      </c>
      <c r="I99" s="50">
        <v>21</v>
      </c>
      <c r="J99" s="74">
        <v>0</v>
      </c>
      <c r="K99" s="74">
        <v>17</v>
      </c>
      <c r="L99" s="83">
        <f t="shared" si="25"/>
        <v>17</v>
      </c>
      <c r="M99" s="74">
        <v>0</v>
      </c>
      <c r="O99" s="16"/>
      <c r="Q99" s="47"/>
      <c r="R99" s="47"/>
      <c r="T99" s="65" t="s">
        <v>127</v>
      </c>
      <c r="Z99" s="50">
        <f>+Z98+AM101</f>
        <v>210</v>
      </c>
      <c r="AA99" s="50">
        <f>+AA98+AN101</f>
        <v>66</v>
      </c>
      <c r="AB99" s="50">
        <f>+AB98+AO101</f>
        <v>79</v>
      </c>
      <c r="AC99" s="50">
        <f>+AC98+AP101</f>
        <v>145</v>
      </c>
      <c r="AD99" s="50">
        <f>+AD98+AQ101</f>
        <v>30</v>
      </c>
      <c r="AF99" s="58">
        <v>6</v>
      </c>
      <c r="AG99" s="36" t="s">
        <v>427</v>
      </c>
      <c r="AM99" s="38">
        <v>5</v>
      </c>
      <c r="AN99" s="38">
        <v>1</v>
      </c>
      <c r="AO99" s="38">
        <v>1</v>
      </c>
      <c r="AP99" s="38">
        <f>+AN99+AO99</f>
        <v>2</v>
      </c>
      <c r="AQ99" s="38">
        <v>0</v>
      </c>
      <c r="AR99" s="47"/>
    </row>
    <row r="100" spans="1:44" ht="15.75" customHeight="1" thickBot="1" x14ac:dyDescent="0.3">
      <c r="A100" s="41"/>
      <c r="C100" s="16"/>
      <c r="D100" s="42" t="s">
        <v>66</v>
      </c>
      <c r="E100" s="42"/>
      <c r="F100" s="42"/>
      <c r="G100" s="36" t="s">
        <v>21</v>
      </c>
      <c r="I100" s="50">
        <v>16</v>
      </c>
      <c r="J100" s="74">
        <v>12</v>
      </c>
      <c r="K100" s="74">
        <v>4</v>
      </c>
      <c r="L100" s="83">
        <f t="shared" si="25"/>
        <v>16</v>
      </c>
      <c r="M100" s="74">
        <v>4</v>
      </c>
      <c r="Q100" s="47"/>
      <c r="R100" s="47"/>
      <c r="AF100" s="58">
        <v>7</v>
      </c>
      <c r="AG100" s="36" t="s">
        <v>275</v>
      </c>
      <c r="AM100" s="38">
        <v>13</v>
      </c>
      <c r="AN100" s="38">
        <v>7</v>
      </c>
      <c r="AO100" s="38">
        <v>6</v>
      </c>
      <c r="AP100" s="38">
        <f>+AN100+AO100</f>
        <v>13</v>
      </c>
      <c r="AQ100" s="38">
        <v>2</v>
      </c>
      <c r="AR100" s="47"/>
    </row>
    <row r="101" spans="1:44" ht="15.75" customHeight="1" x14ac:dyDescent="0.25">
      <c r="A101" s="41"/>
      <c r="D101" s="42" t="s">
        <v>98</v>
      </c>
      <c r="E101" s="42"/>
      <c r="F101" s="42"/>
      <c r="G101" s="36" t="s">
        <v>21</v>
      </c>
      <c r="I101" s="50">
        <v>15</v>
      </c>
      <c r="J101" s="74">
        <v>9</v>
      </c>
      <c r="K101" s="74">
        <v>7</v>
      </c>
      <c r="L101" s="83">
        <f t="shared" si="25"/>
        <v>16</v>
      </c>
      <c r="M101" s="74">
        <v>0</v>
      </c>
      <c r="Q101" s="47"/>
      <c r="R101" s="47"/>
      <c r="AF101" s="67"/>
      <c r="AG101" s="68" t="s">
        <v>131</v>
      </c>
      <c r="AH101" s="20"/>
      <c r="AI101" s="20"/>
      <c r="AJ101" s="20"/>
      <c r="AK101" s="20"/>
      <c r="AL101" s="20"/>
      <c r="AM101" s="60">
        <f>SUM(AM77:AM100)</f>
        <v>90</v>
      </c>
      <c r="AN101" s="60">
        <f t="shared" ref="AN101:AQ101" si="36">SUM(AN77:AN100)</f>
        <v>33</v>
      </c>
      <c r="AO101" s="60">
        <f t="shared" si="36"/>
        <v>42</v>
      </c>
      <c r="AP101" s="60">
        <f t="shared" si="36"/>
        <v>75</v>
      </c>
      <c r="AQ101" s="60">
        <f t="shared" si="36"/>
        <v>12</v>
      </c>
      <c r="AR101" s="47"/>
    </row>
    <row r="102" spans="1:44" ht="15.75" customHeight="1" x14ac:dyDescent="0.25">
      <c r="A102" s="41"/>
      <c r="D102" s="42" t="s">
        <v>52</v>
      </c>
      <c r="E102" s="42"/>
      <c r="F102" s="42"/>
      <c r="G102" s="57" t="s">
        <v>21</v>
      </c>
      <c r="I102" s="50">
        <v>20</v>
      </c>
      <c r="J102" s="74">
        <v>9</v>
      </c>
      <c r="K102" s="74">
        <v>7</v>
      </c>
      <c r="L102" s="83">
        <f t="shared" si="25"/>
        <v>16</v>
      </c>
      <c r="M102" s="74">
        <v>0</v>
      </c>
      <c r="O102" s="16"/>
      <c r="Q102" s="47"/>
      <c r="R102" s="47"/>
      <c r="AR102" s="47"/>
    </row>
    <row r="103" spans="1:44" ht="15.75" customHeight="1" thickBot="1" x14ac:dyDescent="0.3">
      <c r="A103" s="41"/>
      <c r="D103" s="36" t="s">
        <v>69</v>
      </c>
      <c r="E103" s="36"/>
      <c r="F103" s="36"/>
      <c r="G103" s="42" t="s">
        <v>157</v>
      </c>
      <c r="I103" s="50">
        <v>21</v>
      </c>
      <c r="J103" s="74">
        <v>3</v>
      </c>
      <c r="K103" s="74">
        <v>13</v>
      </c>
      <c r="L103" s="83">
        <f t="shared" si="25"/>
        <v>16</v>
      </c>
      <c r="M103" s="74">
        <v>0</v>
      </c>
      <c r="O103" s="16"/>
      <c r="Q103" s="47"/>
      <c r="R103" s="47"/>
      <c r="S103" s="59" t="s">
        <v>161</v>
      </c>
      <c r="T103" s="59" t="s">
        <v>164</v>
      </c>
      <c r="U103" s="59"/>
      <c r="V103" s="88"/>
      <c r="W103" s="88"/>
      <c r="X103" s="88"/>
      <c r="Y103" s="88"/>
      <c r="Z103" s="88" t="s">
        <v>4</v>
      </c>
      <c r="AA103" s="88" t="s">
        <v>29</v>
      </c>
      <c r="AB103" s="88" t="s">
        <v>30</v>
      </c>
      <c r="AC103" s="88" t="s">
        <v>31</v>
      </c>
      <c r="AD103" s="88" t="s">
        <v>3</v>
      </c>
      <c r="AF103" s="59" t="s">
        <v>161</v>
      </c>
      <c r="AG103" s="59" t="s">
        <v>164</v>
      </c>
      <c r="AH103" s="59"/>
      <c r="AI103" s="88"/>
      <c r="AJ103" s="88"/>
      <c r="AK103" s="88"/>
      <c r="AL103" s="88"/>
      <c r="AM103" s="88" t="s">
        <v>4</v>
      </c>
      <c r="AN103" s="88" t="s">
        <v>29</v>
      </c>
      <c r="AO103" s="88" t="s">
        <v>30</v>
      </c>
      <c r="AP103" s="88" t="s">
        <v>31</v>
      </c>
      <c r="AQ103" s="88" t="s">
        <v>3</v>
      </c>
      <c r="AR103" s="47"/>
    </row>
    <row r="104" spans="1:44" ht="15.75" customHeight="1" x14ac:dyDescent="0.25">
      <c r="A104" s="41"/>
      <c r="D104" s="42" t="s">
        <v>81</v>
      </c>
      <c r="E104" s="42"/>
      <c r="F104" s="42"/>
      <c r="G104" s="29" t="s">
        <v>146</v>
      </c>
      <c r="I104" s="50">
        <v>19</v>
      </c>
      <c r="J104" s="74">
        <v>7</v>
      </c>
      <c r="K104" s="74">
        <v>7</v>
      </c>
      <c r="L104" s="83">
        <f t="shared" si="25"/>
        <v>14</v>
      </c>
      <c r="M104" s="74">
        <v>2</v>
      </c>
      <c r="O104" s="16"/>
      <c r="Q104" s="47"/>
      <c r="R104" s="47"/>
      <c r="S104" s="58">
        <v>7</v>
      </c>
      <c r="T104" s="65" t="s">
        <v>99</v>
      </c>
      <c r="Z104" s="38">
        <v>3</v>
      </c>
      <c r="AA104" s="38">
        <v>0</v>
      </c>
      <c r="AB104" s="38">
        <v>0</v>
      </c>
      <c r="AC104" s="38">
        <f t="shared" ref="AC104:AC109" si="37">+AA104+AB104</f>
        <v>0</v>
      </c>
      <c r="AD104" s="38">
        <v>0</v>
      </c>
      <c r="AF104" s="75">
        <v>6.5</v>
      </c>
      <c r="AG104" s="42" t="s">
        <v>181</v>
      </c>
      <c r="AH104" s="42"/>
      <c r="AI104" s="42"/>
      <c r="AM104" s="38">
        <v>1</v>
      </c>
      <c r="AN104" s="38">
        <v>0</v>
      </c>
      <c r="AO104" s="38">
        <v>0</v>
      </c>
      <c r="AP104" s="38">
        <f t="shared" ref="AP104:AP112" si="38">+AN104+AO104</f>
        <v>0</v>
      </c>
      <c r="AQ104" s="38">
        <v>2</v>
      </c>
      <c r="AR104" s="47"/>
    </row>
    <row r="105" spans="1:44" ht="15.75" customHeight="1" x14ac:dyDescent="0.25">
      <c r="A105" s="41"/>
      <c r="D105" s="42" t="s">
        <v>60</v>
      </c>
      <c r="E105" s="42"/>
      <c r="F105" s="42"/>
      <c r="G105" s="42" t="s">
        <v>158</v>
      </c>
      <c r="I105" s="50">
        <v>21</v>
      </c>
      <c r="J105" s="74">
        <v>1</v>
      </c>
      <c r="K105" s="74">
        <v>13</v>
      </c>
      <c r="L105" s="83">
        <f t="shared" si="25"/>
        <v>14</v>
      </c>
      <c r="M105" s="74">
        <v>0</v>
      </c>
      <c r="O105" s="16"/>
      <c r="Q105" s="47"/>
      <c r="R105" s="47"/>
      <c r="S105" s="58">
        <v>6</v>
      </c>
      <c r="T105" s="65" t="s">
        <v>74</v>
      </c>
      <c r="Z105" s="38">
        <v>1</v>
      </c>
      <c r="AA105" s="38">
        <v>0</v>
      </c>
      <c r="AB105" s="38">
        <v>0</v>
      </c>
      <c r="AC105" s="38">
        <f t="shared" si="37"/>
        <v>0</v>
      </c>
      <c r="AD105" s="38">
        <v>0</v>
      </c>
      <c r="AF105" s="58">
        <v>6</v>
      </c>
      <c r="AG105" s="65" t="s">
        <v>89</v>
      </c>
      <c r="AM105" s="38">
        <v>1</v>
      </c>
      <c r="AN105" s="38">
        <v>0</v>
      </c>
      <c r="AO105" s="38">
        <v>0</v>
      </c>
      <c r="AP105" s="38">
        <f t="shared" si="38"/>
        <v>0</v>
      </c>
      <c r="AQ105" s="38">
        <v>2</v>
      </c>
      <c r="AR105" s="47"/>
    </row>
    <row r="106" spans="1:44" ht="15.75" customHeight="1" x14ac:dyDescent="0.25">
      <c r="A106" s="41"/>
      <c r="O106" s="16"/>
      <c r="Q106" s="47"/>
      <c r="R106" s="47"/>
      <c r="S106" s="58">
        <v>6.5</v>
      </c>
      <c r="T106" s="65" t="s">
        <v>88</v>
      </c>
      <c r="Z106" s="38">
        <v>1</v>
      </c>
      <c r="AA106" s="38">
        <v>0</v>
      </c>
      <c r="AB106" s="38">
        <v>0</v>
      </c>
      <c r="AC106" s="38">
        <f t="shared" si="37"/>
        <v>0</v>
      </c>
      <c r="AD106" s="38">
        <v>0</v>
      </c>
      <c r="AF106" s="58">
        <v>7.5</v>
      </c>
      <c r="AG106" s="65" t="s">
        <v>44</v>
      </c>
      <c r="AM106" s="38">
        <v>1</v>
      </c>
      <c r="AN106" s="38">
        <v>0</v>
      </c>
      <c r="AO106" s="38">
        <v>0</v>
      </c>
      <c r="AP106" s="38">
        <f t="shared" si="38"/>
        <v>0</v>
      </c>
      <c r="AQ106" s="38">
        <v>0</v>
      </c>
      <c r="AR106" s="47"/>
    </row>
    <row r="107" spans="1:44" ht="15.75" customHeight="1" x14ac:dyDescent="0.25">
      <c r="A107" s="41"/>
      <c r="O107" s="16"/>
      <c r="Q107" s="47"/>
      <c r="R107" s="47"/>
      <c r="S107" s="58">
        <v>7.5</v>
      </c>
      <c r="T107" s="65" t="s">
        <v>167</v>
      </c>
      <c r="Z107" s="38">
        <v>1</v>
      </c>
      <c r="AA107" s="38">
        <v>0</v>
      </c>
      <c r="AB107" s="38">
        <v>0</v>
      </c>
      <c r="AC107" s="38">
        <f t="shared" si="37"/>
        <v>0</v>
      </c>
      <c r="AD107" s="38">
        <v>2</v>
      </c>
      <c r="AF107" s="58">
        <v>9.5</v>
      </c>
      <c r="AG107" s="65" t="s">
        <v>133</v>
      </c>
      <c r="AM107" s="38">
        <v>2</v>
      </c>
      <c r="AN107" s="38">
        <v>3</v>
      </c>
      <c r="AO107" s="38">
        <v>0</v>
      </c>
      <c r="AP107" s="38">
        <f t="shared" si="38"/>
        <v>3</v>
      </c>
      <c r="AQ107" s="38">
        <v>0</v>
      </c>
      <c r="AR107" s="47"/>
    </row>
    <row r="108" spans="1:44" ht="15.75" customHeight="1" thickBot="1" x14ac:dyDescent="0.3">
      <c r="A108" s="41"/>
      <c r="D108" s="13" t="s">
        <v>116</v>
      </c>
      <c r="E108" s="13"/>
      <c r="F108" s="13"/>
      <c r="G108" s="15" t="s">
        <v>2</v>
      </c>
      <c r="H108" s="15"/>
      <c r="I108" s="15" t="s">
        <v>4</v>
      </c>
      <c r="J108" s="15" t="s">
        <v>29</v>
      </c>
      <c r="K108" s="15" t="s">
        <v>30</v>
      </c>
      <c r="L108" s="15" t="s">
        <v>31</v>
      </c>
      <c r="M108" s="84" t="s">
        <v>3</v>
      </c>
      <c r="O108" s="16"/>
      <c r="Q108" s="47"/>
      <c r="R108" s="47"/>
      <c r="S108" s="58">
        <v>7.5</v>
      </c>
      <c r="T108" s="65" t="s">
        <v>165</v>
      </c>
      <c r="Z108" s="38">
        <v>3</v>
      </c>
      <c r="AA108" s="38">
        <v>0</v>
      </c>
      <c r="AB108" s="38">
        <v>2</v>
      </c>
      <c r="AC108" s="38">
        <f t="shared" si="37"/>
        <v>2</v>
      </c>
      <c r="AD108" s="38">
        <v>2</v>
      </c>
      <c r="AF108" s="58">
        <v>7.5</v>
      </c>
      <c r="AG108" s="65" t="s">
        <v>125</v>
      </c>
      <c r="AM108" s="38">
        <v>2</v>
      </c>
      <c r="AN108" s="38">
        <v>0</v>
      </c>
      <c r="AO108" s="38">
        <v>1</v>
      </c>
      <c r="AP108" s="38">
        <f t="shared" si="38"/>
        <v>1</v>
      </c>
      <c r="AQ108" s="38">
        <v>0</v>
      </c>
      <c r="AR108" s="47"/>
    </row>
    <row r="109" spans="1:44" ht="15.75" customHeight="1" x14ac:dyDescent="0.25">
      <c r="A109" s="41"/>
      <c r="D109" s="36" t="s">
        <v>44</v>
      </c>
      <c r="E109" s="36"/>
      <c r="F109" s="36"/>
      <c r="G109" s="36" t="s">
        <v>144</v>
      </c>
      <c r="H109" s="38"/>
      <c r="I109" s="50">
        <v>19</v>
      </c>
      <c r="J109" s="74">
        <v>5</v>
      </c>
      <c r="K109" s="74">
        <v>5</v>
      </c>
      <c r="L109" s="50">
        <f t="shared" ref="L109:L128" si="39">+J109+K109</f>
        <v>10</v>
      </c>
      <c r="M109" s="83">
        <v>8</v>
      </c>
      <c r="O109" s="16"/>
      <c r="Q109" s="47"/>
      <c r="R109" s="47"/>
      <c r="S109" s="75">
        <v>7.5</v>
      </c>
      <c r="T109" s="36" t="s">
        <v>129</v>
      </c>
      <c r="U109" s="36"/>
      <c r="V109" s="36"/>
      <c r="W109" s="36"/>
      <c r="Z109" s="38">
        <v>1</v>
      </c>
      <c r="AA109" s="38">
        <v>0</v>
      </c>
      <c r="AB109" s="38">
        <v>0</v>
      </c>
      <c r="AC109" s="38">
        <f t="shared" si="37"/>
        <v>0</v>
      </c>
      <c r="AD109" s="38">
        <v>0</v>
      </c>
      <c r="AF109" s="58">
        <v>6.5</v>
      </c>
      <c r="AG109" s="36" t="s">
        <v>76</v>
      </c>
      <c r="AM109" s="38">
        <v>9</v>
      </c>
      <c r="AN109" s="38">
        <v>0</v>
      </c>
      <c r="AO109" s="38">
        <v>3</v>
      </c>
      <c r="AP109" s="38">
        <f t="shared" si="38"/>
        <v>3</v>
      </c>
      <c r="AQ109" s="38">
        <v>0</v>
      </c>
      <c r="AR109" s="47"/>
    </row>
    <row r="110" spans="1:44" ht="15.75" customHeight="1" x14ac:dyDescent="0.25">
      <c r="A110" s="41"/>
      <c r="C110" s="16"/>
      <c r="D110" s="42" t="s">
        <v>72</v>
      </c>
      <c r="E110" s="42"/>
      <c r="F110" s="42"/>
      <c r="G110" s="42" t="s">
        <v>160</v>
      </c>
      <c r="H110" s="43"/>
      <c r="I110" s="50">
        <v>15</v>
      </c>
      <c r="J110" s="74">
        <v>1</v>
      </c>
      <c r="K110" s="74">
        <v>10</v>
      </c>
      <c r="L110" s="50">
        <f t="shared" si="39"/>
        <v>11</v>
      </c>
      <c r="M110" s="83">
        <v>6</v>
      </c>
      <c r="O110" s="16"/>
      <c r="Q110" s="47"/>
      <c r="R110" s="47"/>
      <c r="S110" s="58">
        <v>6</v>
      </c>
      <c r="T110" s="65" t="s">
        <v>166</v>
      </c>
      <c r="Z110" s="38">
        <v>1</v>
      </c>
      <c r="AA110" s="38">
        <v>1</v>
      </c>
      <c r="AB110" s="38">
        <v>0</v>
      </c>
      <c r="AC110" s="38">
        <f>+AA110+AB110</f>
        <v>1</v>
      </c>
      <c r="AD110" s="38">
        <v>0</v>
      </c>
      <c r="AF110" s="58">
        <v>7.5</v>
      </c>
      <c r="AG110" s="65" t="s">
        <v>56</v>
      </c>
      <c r="AM110" s="38">
        <v>1</v>
      </c>
      <c r="AN110" s="38">
        <v>0</v>
      </c>
      <c r="AO110" s="38">
        <v>0</v>
      </c>
      <c r="AP110" s="38">
        <f t="shared" si="38"/>
        <v>0</v>
      </c>
      <c r="AQ110" s="38">
        <v>0</v>
      </c>
      <c r="AR110" s="47"/>
    </row>
    <row r="111" spans="1:44" ht="15.75" customHeight="1" x14ac:dyDescent="0.25">
      <c r="A111" s="41"/>
      <c r="C111" s="16"/>
      <c r="D111" s="42" t="s">
        <v>37</v>
      </c>
      <c r="G111" s="42" t="s">
        <v>17</v>
      </c>
      <c r="H111" s="43"/>
      <c r="I111" s="50">
        <v>15</v>
      </c>
      <c r="J111" s="74">
        <v>2</v>
      </c>
      <c r="K111" s="74">
        <v>6</v>
      </c>
      <c r="L111" s="50">
        <f t="shared" si="39"/>
        <v>8</v>
      </c>
      <c r="M111" s="83">
        <v>6</v>
      </c>
      <c r="Q111" s="47"/>
      <c r="R111" s="47"/>
      <c r="S111" s="58">
        <v>6.5</v>
      </c>
      <c r="T111" s="65" t="s">
        <v>152</v>
      </c>
      <c r="Z111" s="38">
        <v>1</v>
      </c>
      <c r="AA111" s="38">
        <v>0</v>
      </c>
      <c r="AB111" s="38">
        <v>2</v>
      </c>
      <c r="AC111" s="38">
        <f>+AA111+AB111</f>
        <v>2</v>
      </c>
      <c r="AD111" s="38">
        <v>0</v>
      </c>
      <c r="AF111" s="58">
        <v>7</v>
      </c>
      <c r="AG111" s="65" t="s">
        <v>40</v>
      </c>
      <c r="AM111" s="38">
        <v>3</v>
      </c>
      <c r="AN111" s="38">
        <v>0</v>
      </c>
      <c r="AO111" s="38">
        <v>0</v>
      </c>
      <c r="AP111" s="38">
        <f t="shared" si="38"/>
        <v>0</v>
      </c>
      <c r="AQ111" s="38">
        <v>0</v>
      </c>
      <c r="AR111" s="47"/>
    </row>
    <row r="112" spans="1:44" ht="15.75" customHeight="1" x14ac:dyDescent="0.25">
      <c r="A112" s="41"/>
      <c r="D112" s="42" t="s">
        <v>39</v>
      </c>
      <c r="E112" s="42"/>
      <c r="F112" s="42"/>
      <c r="G112" s="42" t="s">
        <v>17</v>
      </c>
      <c r="H112" s="43"/>
      <c r="I112" s="50">
        <v>17</v>
      </c>
      <c r="J112" s="74">
        <v>9</v>
      </c>
      <c r="K112" s="74">
        <v>20</v>
      </c>
      <c r="L112" s="50">
        <f t="shared" si="39"/>
        <v>29</v>
      </c>
      <c r="M112" s="83">
        <v>6</v>
      </c>
      <c r="Q112" s="47"/>
      <c r="R112" s="47"/>
      <c r="S112" s="58">
        <v>6.5</v>
      </c>
      <c r="T112" s="65" t="s">
        <v>59</v>
      </c>
      <c r="Z112" s="38">
        <v>2</v>
      </c>
      <c r="AA112" s="38">
        <v>0</v>
      </c>
      <c r="AB112" s="38">
        <v>2</v>
      </c>
      <c r="AC112" s="38">
        <f>+AA112+AB112</f>
        <v>2</v>
      </c>
      <c r="AD112" s="38">
        <v>0</v>
      </c>
      <c r="AF112" s="58">
        <v>6.5</v>
      </c>
      <c r="AG112" s="65" t="s">
        <v>138</v>
      </c>
      <c r="AM112" s="38">
        <v>7</v>
      </c>
      <c r="AN112" s="38">
        <v>0</v>
      </c>
      <c r="AO112" s="38">
        <v>1</v>
      </c>
      <c r="AP112" s="38">
        <f t="shared" si="38"/>
        <v>1</v>
      </c>
      <c r="AQ112" s="38">
        <v>0</v>
      </c>
      <c r="AR112" s="47"/>
    </row>
    <row r="113" spans="1:44" ht="15.75" customHeight="1" x14ac:dyDescent="0.25">
      <c r="A113" s="41"/>
      <c r="D113" s="36" t="s">
        <v>119</v>
      </c>
      <c r="E113" s="36"/>
      <c r="F113" s="36"/>
      <c r="G113" s="36" t="s">
        <v>144</v>
      </c>
      <c r="H113" s="38"/>
      <c r="I113" s="50">
        <v>19</v>
      </c>
      <c r="J113" s="74">
        <v>20</v>
      </c>
      <c r="K113" s="74">
        <v>15</v>
      </c>
      <c r="L113" s="50">
        <f t="shared" si="39"/>
        <v>35</v>
      </c>
      <c r="M113" s="83">
        <v>6</v>
      </c>
      <c r="Q113" s="47"/>
      <c r="R113" s="47"/>
      <c r="S113" s="58">
        <v>7</v>
      </c>
      <c r="T113" s="65" t="s">
        <v>97</v>
      </c>
      <c r="Z113" s="38">
        <v>1</v>
      </c>
      <c r="AA113" s="38">
        <v>0</v>
      </c>
      <c r="AB113" s="38">
        <v>0</v>
      </c>
      <c r="AC113" s="38">
        <f t="shared" ref="AC113" si="40">+AA113+AB113</f>
        <v>0</v>
      </c>
      <c r="AD113" s="38">
        <v>0</v>
      </c>
      <c r="AF113" s="58">
        <v>9.5</v>
      </c>
      <c r="AG113" s="65" t="s">
        <v>132</v>
      </c>
      <c r="AM113" s="38">
        <v>1</v>
      </c>
      <c r="AN113" s="38">
        <v>1</v>
      </c>
      <c r="AO113" s="38">
        <v>0</v>
      </c>
      <c r="AP113" s="38">
        <f>+AN113+AO113</f>
        <v>1</v>
      </c>
      <c r="AQ113" s="38">
        <v>0</v>
      </c>
      <c r="AR113" s="47"/>
    </row>
    <row r="114" spans="1:44" ht="15.75" customHeight="1" thickBot="1" x14ac:dyDescent="0.3">
      <c r="A114" s="41"/>
      <c r="D114" s="36" t="s">
        <v>148</v>
      </c>
      <c r="E114" s="36"/>
      <c r="F114" s="36"/>
      <c r="G114" s="36" t="s">
        <v>144</v>
      </c>
      <c r="H114" s="38"/>
      <c r="I114" s="50">
        <v>19</v>
      </c>
      <c r="J114" s="74">
        <v>5</v>
      </c>
      <c r="K114" s="74">
        <v>6</v>
      </c>
      <c r="L114" s="50">
        <f t="shared" si="39"/>
        <v>11</v>
      </c>
      <c r="M114" s="83">
        <v>6</v>
      </c>
      <c r="Q114" s="47"/>
      <c r="R114" s="47"/>
      <c r="S114" s="58">
        <v>6.5</v>
      </c>
      <c r="T114" s="65" t="s">
        <v>75</v>
      </c>
      <c r="Z114" s="38">
        <v>1</v>
      </c>
      <c r="AA114" s="38">
        <v>0</v>
      </c>
      <c r="AB114" s="38">
        <v>1</v>
      </c>
      <c r="AC114" s="38">
        <f>+AA114+AB114</f>
        <v>1</v>
      </c>
      <c r="AD114" s="38">
        <v>0</v>
      </c>
      <c r="AF114" s="58">
        <v>9.5</v>
      </c>
      <c r="AG114" s="65" t="s">
        <v>82</v>
      </c>
      <c r="AM114" s="38">
        <v>1</v>
      </c>
      <c r="AN114" s="38">
        <v>1</v>
      </c>
      <c r="AO114" s="38">
        <v>0</v>
      </c>
      <c r="AP114" s="38">
        <f>+AN114+AO114</f>
        <v>1</v>
      </c>
      <c r="AQ114" s="38">
        <v>0</v>
      </c>
      <c r="AR114" s="47"/>
    </row>
    <row r="115" spans="1:44" ht="15.75" customHeight="1" thickBot="1" x14ac:dyDescent="0.3">
      <c r="A115" s="41"/>
      <c r="D115" s="42" t="s">
        <v>40</v>
      </c>
      <c r="E115" s="42"/>
      <c r="F115" s="42"/>
      <c r="G115" s="36" t="s">
        <v>21</v>
      </c>
      <c r="H115" s="43"/>
      <c r="I115" s="50">
        <v>19</v>
      </c>
      <c r="J115" s="74">
        <v>0</v>
      </c>
      <c r="K115" s="74">
        <v>7</v>
      </c>
      <c r="L115" s="50">
        <f t="shared" si="39"/>
        <v>7</v>
      </c>
      <c r="M115" s="83">
        <v>6</v>
      </c>
      <c r="Q115" s="47"/>
      <c r="R115" s="47"/>
      <c r="S115" s="58">
        <v>7.5</v>
      </c>
      <c r="T115" s="65" t="s">
        <v>96</v>
      </c>
      <c r="Z115" s="38">
        <v>1</v>
      </c>
      <c r="AA115" s="38">
        <v>0</v>
      </c>
      <c r="AB115" s="38">
        <v>0</v>
      </c>
      <c r="AC115" s="38">
        <f t="shared" ref="AC115" si="41">+AA115+AB115</f>
        <v>0</v>
      </c>
      <c r="AD115" s="38">
        <v>0</v>
      </c>
      <c r="AF115" s="67"/>
      <c r="AG115" s="68" t="s">
        <v>131</v>
      </c>
      <c r="AH115" s="20"/>
      <c r="AI115" s="20"/>
      <c r="AJ115" s="20"/>
      <c r="AK115" s="20"/>
      <c r="AL115" s="20"/>
      <c r="AM115" s="60">
        <f>SUM(AM104:AM114)</f>
        <v>29</v>
      </c>
      <c r="AN115" s="60">
        <f t="shared" ref="AN115:AQ115" si="42">SUM(AN104:AN114)</f>
        <v>5</v>
      </c>
      <c r="AO115" s="60">
        <f t="shared" si="42"/>
        <v>5</v>
      </c>
      <c r="AP115" s="60">
        <f t="shared" si="42"/>
        <v>10</v>
      </c>
      <c r="AQ115" s="60">
        <f t="shared" si="42"/>
        <v>4</v>
      </c>
      <c r="AR115" s="47"/>
    </row>
    <row r="116" spans="1:44" ht="15.75" customHeight="1" x14ac:dyDescent="0.25">
      <c r="A116" s="41"/>
      <c r="D116" s="36" t="s">
        <v>112</v>
      </c>
      <c r="E116" s="36"/>
      <c r="F116" s="36"/>
      <c r="G116" s="36" t="s">
        <v>144</v>
      </c>
      <c r="H116" s="38"/>
      <c r="I116" s="50">
        <v>13</v>
      </c>
      <c r="J116" s="74">
        <v>1</v>
      </c>
      <c r="K116" s="74">
        <v>3</v>
      </c>
      <c r="L116" s="50">
        <f t="shared" si="39"/>
        <v>4</v>
      </c>
      <c r="M116" s="83">
        <v>4</v>
      </c>
      <c r="Q116" s="47"/>
      <c r="R116" s="47"/>
      <c r="S116" s="67"/>
      <c r="T116" s="68" t="s">
        <v>131</v>
      </c>
      <c r="U116" s="20"/>
      <c r="V116" s="20"/>
      <c r="W116" s="20"/>
      <c r="X116" s="20"/>
      <c r="Y116" s="20"/>
      <c r="Z116" s="60">
        <f>SUM(Z104:Z115)</f>
        <v>17</v>
      </c>
      <c r="AA116" s="60">
        <f>SUM(AA104:AA115)</f>
        <v>1</v>
      </c>
      <c r="AB116" s="60">
        <f>SUM(AB104:AB115)</f>
        <v>7</v>
      </c>
      <c r="AC116" s="60">
        <f>SUM(AC104:AC115)</f>
        <v>8</v>
      </c>
      <c r="AD116" s="60">
        <f>SUM(AD104:AD115)</f>
        <v>4</v>
      </c>
      <c r="AR116" s="47"/>
    </row>
    <row r="117" spans="1:44" ht="15.75" customHeight="1" x14ac:dyDescent="0.25">
      <c r="A117" s="41"/>
      <c r="D117" s="42" t="s">
        <v>66</v>
      </c>
      <c r="E117" s="42"/>
      <c r="F117" s="42"/>
      <c r="G117" s="36" t="s">
        <v>21</v>
      </c>
      <c r="H117" s="43"/>
      <c r="I117" s="50">
        <v>16</v>
      </c>
      <c r="J117" s="74">
        <v>12</v>
      </c>
      <c r="K117" s="74">
        <v>4</v>
      </c>
      <c r="L117" s="50">
        <f t="shared" si="39"/>
        <v>16</v>
      </c>
      <c r="M117" s="83">
        <v>4</v>
      </c>
      <c r="Q117" s="47"/>
      <c r="R117" s="47"/>
      <c r="T117" s="65" t="s">
        <v>128</v>
      </c>
      <c r="U117" s="71"/>
      <c r="V117" s="71"/>
      <c r="W117" s="71"/>
      <c r="X117" s="71"/>
      <c r="Y117" s="71"/>
      <c r="Z117" s="50">
        <f>+Z116+AM115</f>
        <v>46</v>
      </c>
      <c r="AA117" s="50">
        <f>+AA116+AN115</f>
        <v>6</v>
      </c>
      <c r="AB117" s="50">
        <f>+AB116+AO115</f>
        <v>12</v>
      </c>
      <c r="AC117" s="50">
        <f>+AC116+AP115</f>
        <v>18</v>
      </c>
      <c r="AD117" s="50">
        <f>+AD116+AQ115</f>
        <v>8</v>
      </c>
      <c r="AR117" s="47"/>
    </row>
    <row r="118" spans="1:44" ht="15.75" customHeight="1" x14ac:dyDescent="0.25">
      <c r="A118" s="41"/>
      <c r="D118" s="36" t="s">
        <v>76</v>
      </c>
      <c r="E118" s="36"/>
      <c r="F118" s="36"/>
      <c r="G118" s="42" t="s">
        <v>157</v>
      </c>
      <c r="H118" s="38"/>
      <c r="I118" s="50">
        <v>17</v>
      </c>
      <c r="J118" s="74">
        <v>0</v>
      </c>
      <c r="K118" s="74">
        <v>9</v>
      </c>
      <c r="L118" s="50">
        <f t="shared" si="39"/>
        <v>9</v>
      </c>
      <c r="M118" s="83">
        <v>4</v>
      </c>
      <c r="Q118" s="47"/>
      <c r="R118" s="47"/>
      <c r="S118" s="58"/>
      <c r="T118" s="36"/>
      <c r="Z118" s="38"/>
      <c r="AA118" s="38"/>
      <c r="AB118" s="38"/>
      <c r="AC118" s="38"/>
      <c r="AD118" s="38"/>
      <c r="AR118" s="47"/>
    </row>
    <row r="119" spans="1:44" ht="15.75" customHeight="1" x14ac:dyDescent="0.25">
      <c r="A119" s="41"/>
      <c r="D119" s="42" t="s">
        <v>134</v>
      </c>
      <c r="E119" s="42"/>
      <c r="F119" s="42"/>
      <c r="G119" s="42" t="s">
        <v>158</v>
      </c>
      <c r="H119" s="43"/>
      <c r="I119" s="50">
        <v>17</v>
      </c>
      <c r="J119" s="74">
        <v>2</v>
      </c>
      <c r="K119" s="74">
        <v>3</v>
      </c>
      <c r="L119" s="50">
        <f t="shared" si="39"/>
        <v>5</v>
      </c>
      <c r="M119" s="83">
        <v>4</v>
      </c>
      <c r="Q119" s="47"/>
      <c r="R119" s="47"/>
      <c r="S119" s="58"/>
      <c r="T119" s="36" t="s">
        <v>127</v>
      </c>
      <c r="U119" s="16"/>
      <c r="V119" s="16"/>
      <c r="W119" s="16"/>
      <c r="X119" s="16"/>
      <c r="Y119" s="16"/>
      <c r="Z119" s="38">
        <f>+Z99+Z117+AC136</f>
        <v>282</v>
      </c>
      <c r="AA119" s="38">
        <f>+AA99+AA117</f>
        <v>72</v>
      </c>
      <c r="AB119" s="38">
        <f>+AB99+AB117</f>
        <v>91</v>
      </c>
      <c r="AC119" s="38">
        <f>AB119+AA119</f>
        <v>163</v>
      </c>
      <c r="AD119" s="38">
        <f>+AD99+AD117</f>
        <v>38</v>
      </c>
      <c r="AR119" s="47"/>
    </row>
    <row r="120" spans="1:44" ht="15.75" customHeight="1" x14ac:dyDescent="0.25">
      <c r="A120" s="41"/>
      <c r="D120" s="42" t="s">
        <v>184</v>
      </c>
      <c r="G120" s="42" t="s">
        <v>17</v>
      </c>
      <c r="H120" s="43"/>
      <c r="I120" s="50">
        <v>18</v>
      </c>
      <c r="J120" s="74">
        <v>13</v>
      </c>
      <c r="K120" s="74">
        <v>11</v>
      </c>
      <c r="L120" s="50">
        <f t="shared" si="39"/>
        <v>24</v>
      </c>
      <c r="M120" s="83">
        <v>4</v>
      </c>
      <c r="Q120" s="47"/>
      <c r="R120" s="47"/>
      <c r="S120" s="58"/>
      <c r="T120" s="36" t="s">
        <v>114</v>
      </c>
      <c r="U120" s="16"/>
      <c r="V120" s="16"/>
      <c r="W120" s="16"/>
      <c r="X120" s="16"/>
      <c r="Y120" s="16"/>
      <c r="Z120" s="38">
        <f>+Z15+Z28+Z41+Z54+AM15+AM28+AM41+AM54</f>
        <v>282</v>
      </c>
      <c r="AA120" s="38">
        <f>+AA15+AA28+AA41+AA54+AN15+AN28+AN41+AN54</f>
        <v>72</v>
      </c>
      <c r="AB120" s="38">
        <f>+AB15+AB28+AB41+AB54+AO15+AO28+AO41+AO54</f>
        <v>91</v>
      </c>
      <c r="AC120" s="38">
        <f>+AC15+AC28+AC41+AC54+AP15+AP28+AP41+AP54</f>
        <v>163</v>
      </c>
      <c r="AD120" s="38">
        <f>+AD15+AD28+AD41+AD54+AQ15+AQ28+AQ41+AQ54</f>
        <v>38</v>
      </c>
      <c r="AR120" s="47"/>
    </row>
    <row r="121" spans="1:44" ht="15.75" customHeight="1" x14ac:dyDescent="0.25">
      <c r="A121" s="41"/>
      <c r="D121" s="42" t="s">
        <v>36</v>
      </c>
      <c r="E121" s="42"/>
      <c r="F121" s="42"/>
      <c r="G121" s="42" t="s">
        <v>158</v>
      </c>
      <c r="H121" s="43"/>
      <c r="I121" s="50">
        <v>18</v>
      </c>
      <c r="J121" s="74">
        <v>8</v>
      </c>
      <c r="K121" s="74">
        <v>16</v>
      </c>
      <c r="L121" s="50">
        <f t="shared" si="39"/>
        <v>24</v>
      </c>
      <c r="M121" s="83">
        <v>4</v>
      </c>
      <c r="Q121" s="47"/>
      <c r="R121" s="47"/>
      <c r="AR121" s="47"/>
    </row>
    <row r="122" spans="1:44" ht="15.75" customHeight="1" x14ac:dyDescent="0.25">
      <c r="A122" s="41"/>
      <c r="D122" s="42" t="s">
        <v>94</v>
      </c>
      <c r="E122" s="42"/>
      <c r="F122" s="42"/>
      <c r="G122" s="29" t="s">
        <v>146</v>
      </c>
      <c r="H122" s="43"/>
      <c r="I122" s="50">
        <v>18</v>
      </c>
      <c r="J122" s="74">
        <v>15</v>
      </c>
      <c r="K122" s="74">
        <v>4</v>
      </c>
      <c r="L122" s="50">
        <f t="shared" si="39"/>
        <v>19</v>
      </c>
      <c r="M122" s="83">
        <v>4</v>
      </c>
      <c r="Q122" s="47"/>
      <c r="R122" s="47"/>
      <c r="AR122" s="47"/>
    </row>
    <row r="123" spans="1:44" ht="15.75" customHeight="1" x14ac:dyDescent="0.25">
      <c r="A123" s="41"/>
      <c r="D123" s="36" t="s">
        <v>126</v>
      </c>
      <c r="E123" s="36"/>
      <c r="F123" s="36"/>
      <c r="G123" s="42" t="s">
        <v>157</v>
      </c>
      <c r="H123" s="38"/>
      <c r="I123" s="50">
        <v>19</v>
      </c>
      <c r="J123" s="74">
        <v>26</v>
      </c>
      <c r="K123" s="74">
        <v>16</v>
      </c>
      <c r="L123" s="50">
        <f t="shared" si="39"/>
        <v>42</v>
      </c>
      <c r="M123" s="83">
        <v>4</v>
      </c>
      <c r="Q123" s="47"/>
      <c r="R123" s="47"/>
      <c r="S123" s="79"/>
      <c r="T123" s="65"/>
      <c r="AR123" s="47"/>
    </row>
    <row r="124" spans="1:44" ht="15.75" customHeight="1" thickBot="1" x14ac:dyDescent="0.3">
      <c r="A124" s="41"/>
      <c r="D124" s="42" t="s">
        <v>82</v>
      </c>
      <c r="E124" s="42"/>
      <c r="F124" s="42"/>
      <c r="G124" s="42" t="s">
        <v>160</v>
      </c>
      <c r="H124" s="43"/>
      <c r="I124" s="50">
        <v>20</v>
      </c>
      <c r="J124" s="74">
        <v>36</v>
      </c>
      <c r="K124" s="74">
        <v>11</v>
      </c>
      <c r="L124" s="50">
        <f t="shared" si="39"/>
        <v>47</v>
      </c>
      <c r="M124" s="83">
        <v>4</v>
      </c>
      <c r="Q124" s="47"/>
      <c r="R124" s="47"/>
      <c r="S124" s="79"/>
      <c r="T124" s="65"/>
      <c r="U124" s="147" t="s">
        <v>161</v>
      </c>
      <c r="V124" s="22" t="s">
        <v>194</v>
      </c>
      <c r="W124" s="22"/>
      <c r="X124" s="22"/>
      <c r="Y124" s="22"/>
      <c r="Z124" s="22"/>
      <c r="AA124" s="22"/>
      <c r="AB124" s="22"/>
      <c r="AC124" s="147" t="s">
        <v>4</v>
      </c>
      <c r="AD124" s="147" t="s">
        <v>8</v>
      </c>
      <c r="AE124" s="147" t="s">
        <v>9</v>
      </c>
      <c r="AF124" s="147" t="s">
        <v>10</v>
      </c>
      <c r="AG124" s="263" t="s">
        <v>107</v>
      </c>
      <c r="AH124" s="263"/>
      <c r="AI124" s="147" t="s">
        <v>5</v>
      </c>
      <c r="AJ124" s="147" t="s">
        <v>7</v>
      </c>
      <c r="AK124" s="147" t="s">
        <v>6</v>
      </c>
      <c r="AL124" s="147" t="s">
        <v>108</v>
      </c>
      <c r="AR124" s="47"/>
    </row>
    <row r="125" spans="1:44" ht="15.75" customHeight="1" x14ac:dyDescent="0.25">
      <c r="A125" s="41"/>
      <c r="D125" s="42" t="s">
        <v>41</v>
      </c>
      <c r="E125" s="42"/>
      <c r="F125" s="42"/>
      <c r="G125" s="42" t="s">
        <v>159</v>
      </c>
      <c r="H125" s="43"/>
      <c r="I125" s="50">
        <v>20</v>
      </c>
      <c r="J125" s="74">
        <v>0</v>
      </c>
      <c r="K125" s="74">
        <v>9</v>
      </c>
      <c r="L125" s="50">
        <f t="shared" si="39"/>
        <v>9</v>
      </c>
      <c r="M125" s="83">
        <v>4</v>
      </c>
      <c r="Q125" s="47"/>
      <c r="R125" s="47"/>
      <c r="S125" s="79"/>
      <c r="T125" s="65"/>
      <c r="U125" s="79">
        <v>8</v>
      </c>
      <c r="V125" s="65" t="s">
        <v>18</v>
      </c>
      <c r="W125" s="65"/>
      <c r="X125" s="65"/>
      <c r="Y125" s="65"/>
      <c r="Z125" s="50"/>
      <c r="AC125" s="50">
        <v>1</v>
      </c>
      <c r="AD125" s="50">
        <v>0</v>
      </c>
      <c r="AE125" s="50">
        <v>0</v>
      </c>
      <c r="AF125" s="50">
        <v>1</v>
      </c>
      <c r="AG125" s="264">
        <f t="shared" ref="AG125:AG135" si="43">(2*AD125+AF125)/(2*AC125)</f>
        <v>0.5</v>
      </c>
      <c r="AH125" s="264"/>
      <c r="AI125" s="50">
        <v>1</v>
      </c>
      <c r="AJ125" s="50">
        <v>0</v>
      </c>
      <c r="AK125" s="50">
        <v>0</v>
      </c>
      <c r="AL125" s="81">
        <f t="shared" ref="AL125:AL135" si="44">+AI125/AC125</f>
        <v>1</v>
      </c>
      <c r="AR125" s="47"/>
    </row>
    <row r="126" spans="1:44" ht="15.75" customHeight="1" x14ac:dyDescent="0.25">
      <c r="A126" s="41"/>
      <c r="D126" s="42" t="s">
        <v>170</v>
      </c>
      <c r="E126" s="42"/>
      <c r="F126" s="42"/>
      <c r="G126" s="42" t="s">
        <v>158</v>
      </c>
      <c r="H126" s="43"/>
      <c r="I126" s="50">
        <v>20</v>
      </c>
      <c r="J126" s="74">
        <v>2</v>
      </c>
      <c r="K126" s="74">
        <v>6</v>
      </c>
      <c r="L126" s="50">
        <f t="shared" si="39"/>
        <v>8</v>
      </c>
      <c r="M126" s="83">
        <v>4</v>
      </c>
      <c r="Q126" s="47"/>
      <c r="R126" s="47"/>
      <c r="S126" s="79"/>
      <c r="T126" s="65"/>
      <c r="U126" s="79">
        <v>7</v>
      </c>
      <c r="V126" s="65" t="s">
        <v>22</v>
      </c>
      <c r="W126" s="65"/>
      <c r="X126" s="65"/>
      <c r="Y126" s="65"/>
      <c r="Z126" s="50"/>
      <c r="AC126" s="50">
        <v>2</v>
      </c>
      <c r="AD126" s="50">
        <v>2</v>
      </c>
      <c r="AE126" s="50">
        <v>0</v>
      </c>
      <c r="AF126" s="50">
        <v>0</v>
      </c>
      <c r="AG126" s="264">
        <f t="shared" si="43"/>
        <v>1</v>
      </c>
      <c r="AH126" s="264"/>
      <c r="AI126" s="50">
        <v>0</v>
      </c>
      <c r="AJ126" s="50">
        <v>0</v>
      </c>
      <c r="AK126" s="50">
        <v>2</v>
      </c>
      <c r="AL126" s="81">
        <f t="shared" si="44"/>
        <v>0</v>
      </c>
      <c r="AR126" s="47"/>
    </row>
    <row r="127" spans="1:44" ht="15.75" customHeight="1" x14ac:dyDescent="0.25">
      <c r="A127" s="41"/>
      <c r="D127" s="42" t="s">
        <v>138</v>
      </c>
      <c r="G127" s="42" t="s">
        <v>160</v>
      </c>
      <c r="H127" s="43"/>
      <c r="I127" s="50">
        <v>20</v>
      </c>
      <c r="J127" s="74">
        <v>0</v>
      </c>
      <c r="K127" s="74">
        <v>5</v>
      </c>
      <c r="L127" s="50">
        <f t="shared" si="39"/>
        <v>5</v>
      </c>
      <c r="M127" s="83">
        <v>4</v>
      </c>
      <c r="Q127" s="47"/>
      <c r="R127" s="47"/>
      <c r="U127" s="79">
        <v>7.5</v>
      </c>
      <c r="V127" s="65" t="s">
        <v>272</v>
      </c>
      <c r="W127" s="65"/>
      <c r="X127" s="65"/>
      <c r="Y127" s="65"/>
      <c r="Z127" s="50"/>
      <c r="AC127" s="50">
        <v>10.3</v>
      </c>
      <c r="AD127" s="50">
        <v>6</v>
      </c>
      <c r="AE127" s="50">
        <v>2</v>
      </c>
      <c r="AF127" s="50">
        <v>3</v>
      </c>
      <c r="AG127" s="264">
        <f t="shared" si="43"/>
        <v>0.72815533980582514</v>
      </c>
      <c r="AH127" s="264"/>
      <c r="AI127" s="50">
        <v>22</v>
      </c>
      <c r="AJ127" s="50">
        <v>0</v>
      </c>
      <c r="AK127" s="50">
        <v>1</v>
      </c>
      <c r="AL127" s="81">
        <f t="shared" si="44"/>
        <v>2.1359223300970873</v>
      </c>
      <c r="AR127" s="47"/>
    </row>
    <row r="128" spans="1:44" ht="15.75" customHeight="1" x14ac:dyDescent="0.25">
      <c r="A128" s="41"/>
      <c r="D128" s="42" t="s">
        <v>75</v>
      </c>
      <c r="E128" s="42"/>
      <c r="F128" s="42"/>
      <c r="G128" s="42" t="s">
        <v>17</v>
      </c>
      <c r="H128" s="43"/>
      <c r="I128" s="50">
        <v>21</v>
      </c>
      <c r="J128" s="74">
        <v>0</v>
      </c>
      <c r="K128" s="74">
        <v>4</v>
      </c>
      <c r="L128" s="50">
        <f t="shared" si="39"/>
        <v>4</v>
      </c>
      <c r="M128" s="83">
        <v>4</v>
      </c>
      <c r="Q128" s="47"/>
      <c r="R128" s="47"/>
      <c r="U128" s="79">
        <v>7.5</v>
      </c>
      <c r="V128" s="65" t="s">
        <v>16</v>
      </c>
      <c r="W128" s="65"/>
      <c r="X128" s="65"/>
      <c r="Y128" s="65"/>
      <c r="Z128" s="50"/>
      <c r="AC128" s="50">
        <v>4</v>
      </c>
      <c r="AD128" s="50">
        <v>3</v>
      </c>
      <c r="AE128" s="50">
        <v>0</v>
      </c>
      <c r="AF128" s="50">
        <v>1</v>
      </c>
      <c r="AG128" s="264">
        <f t="shared" si="43"/>
        <v>0.875</v>
      </c>
      <c r="AH128" s="264"/>
      <c r="AI128" s="50">
        <v>6</v>
      </c>
      <c r="AJ128" s="50">
        <v>0</v>
      </c>
      <c r="AK128" s="50">
        <v>1</v>
      </c>
      <c r="AL128" s="81">
        <f t="shared" si="44"/>
        <v>1.5</v>
      </c>
      <c r="AR128" s="47"/>
    </row>
    <row r="129" spans="1:44" ht="15.75" customHeight="1" x14ac:dyDescent="0.25">
      <c r="A129" s="41"/>
      <c r="Q129" s="47"/>
      <c r="R129" s="47"/>
      <c r="U129" s="79">
        <v>7.5</v>
      </c>
      <c r="V129" s="65" t="s">
        <v>118</v>
      </c>
      <c r="W129" s="65"/>
      <c r="X129" s="65"/>
      <c r="Y129" s="65"/>
      <c r="Z129" s="50"/>
      <c r="AC129" s="50">
        <v>1</v>
      </c>
      <c r="AD129" s="50">
        <v>1</v>
      </c>
      <c r="AE129" s="50">
        <v>0</v>
      </c>
      <c r="AF129" s="50">
        <v>0</v>
      </c>
      <c r="AG129" s="264">
        <f t="shared" si="43"/>
        <v>1</v>
      </c>
      <c r="AH129" s="264"/>
      <c r="AI129" s="50">
        <v>0</v>
      </c>
      <c r="AJ129" s="50">
        <v>0</v>
      </c>
      <c r="AK129" s="50">
        <v>1</v>
      </c>
      <c r="AL129" s="81">
        <f t="shared" si="44"/>
        <v>0</v>
      </c>
      <c r="AR129" s="47"/>
    </row>
    <row r="130" spans="1:44" ht="15.75" customHeight="1" x14ac:dyDescent="0.25">
      <c r="A130" s="41"/>
      <c r="Q130" s="47"/>
      <c r="R130" s="47"/>
      <c r="U130" s="75">
        <v>8</v>
      </c>
      <c r="V130" s="65" t="s">
        <v>147</v>
      </c>
      <c r="AC130" s="50">
        <v>1</v>
      </c>
      <c r="AD130" s="50">
        <v>1</v>
      </c>
      <c r="AE130" s="50">
        <v>0</v>
      </c>
      <c r="AF130" s="50">
        <v>0</v>
      </c>
      <c r="AG130" s="264">
        <f t="shared" si="43"/>
        <v>1</v>
      </c>
      <c r="AH130" s="264"/>
      <c r="AI130" s="50">
        <v>2</v>
      </c>
      <c r="AJ130" s="50">
        <v>0</v>
      </c>
      <c r="AK130" s="50">
        <v>0</v>
      </c>
      <c r="AL130" s="81">
        <f t="shared" si="44"/>
        <v>2</v>
      </c>
      <c r="AR130" s="47"/>
    </row>
    <row r="131" spans="1:44" ht="15.75" customHeight="1" x14ac:dyDescent="0.25">
      <c r="A131" s="41"/>
      <c r="Q131" s="47"/>
      <c r="R131" s="47"/>
      <c r="U131" s="79"/>
      <c r="V131" s="65" t="s">
        <v>41</v>
      </c>
      <c r="W131" s="65"/>
      <c r="X131" s="65"/>
      <c r="Y131" s="65"/>
      <c r="Z131" s="50"/>
      <c r="AC131" s="50">
        <v>0.2</v>
      </c>
      <c r="AD131" s="50">
        <v>0</v>
      </c>
      <c r="AE131" s="50">
        <v>0</v>
      </c>
      <c r="AF131" s="50">
        <v>0</v>
      </c>
      <c r="AG131" s="264">
        <f t="shared" si="43"/>
        <v>0</v>
      </c>
      <c r="AH131" s="264"/>
      <c r="AI131" s="50">
        <v>0</v>
      </c>
      <c r="AJ131" s="50">
        <v>0</v>
      </c>
      <c r="AK131" s="50">
        <v>0</v>
      </c>
      <c r="AL131" s="81">
        <f t="shared" si="44"/>
        <v>0</v>
      </c>
      <c r="AR131" s="47"/>
    </row>
    <row r="132" spans="1:44" ht="15.75" customHeight="1" x14ac:dyDescent="0.25">
      <c r="A132" s="41"/>
      <c r="Q132" s="47"/>
      <c r="R132" s="47"/>
      <c r="U132" s="79"/>
      <c r="V132" s="65" t="s">
        <v>273</v>
      </c>
      <c r="W132" s="65"/>
      <c r="X132" s="65"/>
      <c r="Y132" s="65"/>
      <c r="Z132" s="50"/>
      <c r="AC132" s="50">
        <v>0.5</v>
      </c>
      <c r="AD132" s="50">
        <v>0</v>
      </c>
      <c r="AE132" s="50">
        <v>0</v>
      </c>
      <c r="AF132" s="50">
        <v>0</v>
      </c>
      <c r="AG132" s="264">
        <f t="shared" si="43"/>
        <v>0</v>
      </c>
      <c r="AH132" s="264"/>
      <c r="AI132" s="50">
        <v>2</v>
      </c>
      <c r="AJ132" s="50">
        <v>1</v>
      </c>
      <c r="AK132" s="50">
        <v>0</v>
      </c>
      <c r="AL132" s="81">
        <f t="shared" si="44"/>
        <v>4</v>
      </c>
      <c r="AR132" s="47"/>
    </row>
    <row r="133" spans="1:44" ht="15.75" customHeight="1" x14ac:dyDescent="0.25">
      <c r="A133" s="41"/>
      <c r="Q133" s="47"/>
      <c r="R133" s="47"/>
      <c r="U133" s="79">
        <v>8</v>
      </c>
      <c r="V133" s="65" t="s">
        <v>104</v>
      </c>
      <c r="W133" s="65"/>
      <c r="X133" s="65"/>
      <c r="Y133" s="65"/>
      <c r="Z133" s="50"/>
      <c r="AC133" s="50">
        <v>3</v>
      </c>
      <c r="AD133" s="50">
        <v>0</v>
      </c>
      <c r="AE133" s="50">
        <v>3</v>
      </c>
      <c r="AF133" s="50">
        <v>0</v>
      </c>
      <c r="AG133" s="264">
        <f t="shared" si="43"/>
        <v>0</v>
      </c>
      <c r="AH133" s="264"/>
      <c r="AI133" s="50">
        <v>11</v>
      </c>
      <c r="AJ133" s="50">
        <v>0</v>
      </c>
      <c r="AK133" s="50">
        <v>0</v>
      </c>
      <c r="AL133" s="81">
        <f t="shared" si="44"/>
        <v>3.6666666666666665</v>
      </c>
      <c r="AR133" s="47"/>
    </row>
    <row r="134" spans="1:44" ht="15.75" customHeight="1" x14ac:dyDescent="0.25">
      <c r="A134" s="41"/>
      <c r="Q134" s="47"/>
      <c r="R134" s="47"/>
      <c r="U134" s="79">
        <v>8</v>
      </c>
      <c r="V134" s="65" t="s">
        <v>381</v>
      </c>
      <c r="W134" s="65"/>
      <c r="X134" s="65"/>
      <c r="Y134" s="65"/>
      <c r="Z134" s="50"/>
      <c r="AC134" s="50">
        <v>2</v>
      </c>
      <c r="AD134" s="50">
        <v>1</v>
      </c>
      <c r="AE134" s="50">
        <v>1</v>
      </c>
      <c r="AF134" s="50">
        <v>0</v>
      </c>
      <c r="AG134" s="264">
        <f t="shared" si="43"/>
        <v>0.5</v>
      </c>
      <c r="AH134" s="264"/>
      <c r="AI134" s="50">
        <v>4</v>
      </c>
      <c r="AJ134" s="50">
        <v>0</v>
      </c>
      <c r="AK134" s="50">
        <v>0</v>
      </c>
      <c r="AL134" s="81">
        <f t="shared" si="44"/>
        <v>2</v>
      </c>
      <c r="AR134" s="47"/>
    </row>
    <row r="135" spans="1:44" ht="15.75" customHeight="1" thickBot="1" x14ac:dyDescent="0.3">
      <c r="A135" s="41"/>
      <c r="Q135" s="41"/>
      <c r="R135" s="41"/>
      <c r="U135" s="75">
        <v>7</v>
      </c>
      <c r="V135" s="65" t="s">
        <v>448</v>
      </c>
      <c r="AC135" s="50">
        <v>1</v>
      </c>
      <c r="AD135" s="50">
        <v>0</v>
      </c>
      <c r="AE135" s="50">
        <v>1</v>
      </c>
      <c r="AF135" s="50">
        <v>0</v>
      </c>
      <c r="AG135" s="264">
        <f t="shared" si="43"/>
        <v>0</v>
      </c>
      <c r="AH135" s="264"/>
      <c r="AI135" s="50">
        <v>3</v>
      </c>
      <c r="AJ135" s="50">
        <v>0</v>
      </c>
      <c r="AK135" s="50">
        <v>0</v>
      </c>
      <c r="AL135" s="81">
        <f t="shared" si="44"/>
        <v>3</v>
      </c>
      <c r="AR135" s="41"/>
    </row>
    <row r="136" spans="1:44" ht="15.75" customHeight="1" x14ac:dyDescent="0.25">
      <c r="A136" s="41"/>
      <c r="Q136" s="41"/>
      <c r="R136" s="41"/>
      <c r="U136" s="67"/>
      <c r="V136" s="69"/>
      <c r="W136" s="68" t="s">
        <v>27</v>
      </c>
      <c r="X136" s="69"/>
      <c r="Y136" s="69"/>
      <c r="Z136" s="60"/>
      <c r="AA136" s="67"/>
      <c r="AB136" s="67"/>
      <c r="AC136" s="60">
        <f>SUM(AC125:AC135)</f>
        <v>26</v>
      </c>
      <c r="AD136" s="60">
        <f t="shared" ref="AD136:AF136" si="45">SUM(AD125:AD135)</f>
        <v>14</v>
      </c>
      <c r="AE136" s="60">
        <f t="shared" si="45"/>
        <v>7</v>
      </c>
      <c r="AF136" s="60">
        <f t="shared" si="45"/>
        <v>5</v>
      </c>
      <c r="AG136" s="265">
        <f>(2*AD136+AF136)/(2*AC136)</f>
        <v>0.63461538461538458</v>
      </c>
      <c r="AH136" s="265"/>
      <c r="AI136" s="60">
        <f t="shared" ref="AI136" si="46">SUM(AI125:AI135)</f>
        <v>51</v>
      </c>
      <c r="AJ136" s="60">
        <f t="shared" ref="AJ136:AK136" si="47">SUM(AJ125:AJ135)</f>
        <v>1</v>
      </c>
      <c r="AK136" s="60">
        <f t="shared" si="47"/>
        <v>5</v>
      </c>
      <c r="AL136" s="70">
        <f>+AI136/AC136</f>
        <v>1.9615384615384615</v>
      </c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29:AH129"/>
    <mergeCell ref="AG11:AH11"/>
    <mergeCell ref="E14:F14"/>
    <mergeCell ref="B73:P73"/>
    <mergeCell ref="S73:AQ73"/>
    <mergeCell ref="G74:M74"/>
    <mergeCell ref="S74:AQ74"/>
    <mergeCell ref="AG124:AH124"/>
    <mergeCell ref="AG125:AH125"/>
    <mergeCell ref="AG126:AH126"/>
    <mergeCell ref="AG127:AH127"/>
    <mergeCell ref="AG128:AH128"/>
    <mergeCell ref="AG136:AH136"/>
    <mergeCell ref="AG130:AH130"/>
    <mergeCell ref="AG131:AH131"/>
    <mergeCell ref="AG132:AH132"/>
    <mergeCell ref="AG133:AH133"/>
    <mergeCell ref="AG134:AH134"/>
    <mergeCell ref="AG135:AH135"/>
  </mergeCells>
  <conditionalFormatting sqref="Z120:AD120">
    <cfRule type="expression" dxfId="4" priority="1">
      <formula>Z120&lt;&gt;Z119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7F028-00B4-427E-AB26-4A4CFC19360E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20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46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46" t="s">
        <v>4</v>
      </c>
      <c r="AD2" s="146" t="s">
        <v>8</v>
      </c>
      <c r="AE2" s="146" t="s">
        <v>9</v>
      </c>
      <c r="AF2" s="146" t="s">
        <v>10</v>
      </c>
      <c r="AG2" s="263" t="s">
        <v>107</v>
      </c>
      <c r="AH2" s="263"/>
      <c r="AI2" s="146" t="s">
        <v>5</v>
      </c>
      <c r="AJ2" s="146" t="s">
        <v>7</v>
      </c>
      <c r="AK2" s="146" t="s">
        <v>6</v>
      </c>
      <c r="AL2" s="146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19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16</v>
      </c>
      <c r="AD3" s="50">
        <v>11</v>
      </c>
      <c r="AE3" s="50">
        <v>4</v>
      </c>
      <c r="AF3" s="50">
        <v>1</v>
      </c>
      <c r="AG3" s="265">
        <f t="shared" ref="AG3:AG8" si="0">+(AD3*2+AF3)/(2*AC3)</f>
        <v>0.71875</v>
      </c>
      <c r="AH3" s="265"/>
      <c r="AI3" s="50">
        <v>30</v>
      </c>
      <c r="AJ3" s="50">
        <v>0</v>
      </c>
      <c r="AK3" s="50">
        <v>2</v>
      </c>
      <c r="AL3" s="66">
        <f t="shared" ref="AL3:AL8" si="1">+AI3/AC3</f>
        <v>1.875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14</v>
      </c>
      <c r="H4" s="90">
        <v>5</v>
      </c>
      <c r="I4" s="90">
        <v>1</v>
      </c>
      <c r="J4" s="90">
        <f t="shared" ref="J4:J11" si="2">2*G4+I4</f>
        <v>29</v>
      </c>
      <c r="K4" s="133">
        <f t="shared" ref="K4:K11" si="3">+J4/((G4+H4+I4)*2)</f>
        <v>0.72499999999999998</v>
      </c>
      <c r="L4" s="90">
        <f>+$AA$27</f>
        <v>63</v>
      </c>
      <c r="M4" s="90">
        <v>42</v>
      </c>
      <c r="N4" s="90">
        <f>+$AB$27</f>
        <v>108</v>
      </c>
      <c r="O4" s="90">
        <f>+$AD$27</f>
        <v>16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13</v>
      </c>
      <c r="AD4" s="50">
        <v>5</v>
      </c>
      <c r="AE4" s="50">
        <v>7</v>
      </c>
      <c r="AF4" s="50">
        <v>1</v>
      </c>
      <c r="AG4" s="264">
        <f t="shared" si="0"/>
        <v>0.42307692307692307</v>
      </c>
      <c r="AH4" s="264"/>
      <c r="AI4" s="50">
        <v>29</v>
      </c>
      <c r="AJ4" s="50">
        <v>2</v>
      </c>
      <c r="AK4" s="50">
        <v>1</v>
      </c>
      <c r="AL4" s="66">
        <f t="shared" si="1"/>
        <v>2.2307692307692308</v>
      </c>
      <c r="AM4" s="16"/>
      <c r="AN4" s="16"/>
      <c r="AQ4" s="38"/>
      <c r="AR4" s="40"/>
    </row>
    <row r="5" spans="1:44" ht="18" x14ac:dyDescent="0.25">
      <c r="A5" s="41"/>
      <c r="B5" s="90">
        <v>6</v>
      </c>
      <c r="C5" s="18" t="s">
        <v>23</v>
      </c>
      <c r="D5" s="37"/>
      <c r="E5" s="18"/>
      <c r="F5" s="37"/>
      <c r="G5" s="90">
        <v>11</v>
      </c>
      <c r="H5" s="90">
        <v>9</v>
      </c>
      <c r="I5" s="90">
        <v>0</v>
      </c>
      <c r="J5" s="90">
        <f t="shared" si="2"/>
        <v>22</v>
      </c>
      <c r="K5" s="133">
        <f t="shared" si="3"/>
        <v>0.55000000000000004</v>
      </c>
      <c r="L5" s="90">
        <f>+$AN$40</f>
        <v>62</v>
      </c>
      <c r="M5" s="90">
        <v>52</v>
      </c>
      <c r="N5" s="90">
        <f>+$AO$40</f>
        <v>93</v>
      </c>
      <c r="O5" s="90">
        <f>+$AQ$40</f>
        <v>24</v>
      </c>
      <c r="P5" s="90">
        <v>3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16</v>
      </c>
      <c r="AD5" s="50">
        <v>4</v>
      </c>
      <c r="AE5" s="50">
        <v>7</v>
      </c>
      <c r="AF5" s="50">
        <v>5</v>
      </c>
      <c r="AG5" s="264">
        <f t="shared" si="0"/>
        <v>0.40625</v>
      </c>
      <c r="AH5" s="264"/>
      <c r="AI5" s="50">
        <v>38</v>
      </c>
      <c r="AJ5" s="50">
        <v>2</v>
      </c>
      <c r="AK5" s="50">
        <v>1</v>
      </c>
      <c r="AL5" s="66">
        <f t="shared" si="1"/>
        <v>2.375</v>
      </c>
      <c r="AM5" s="16"/>
      <c r="AN5" s="16"/>
      <c r="AQ5" s="38"/>
      <c r="AR5" s="40"/>
    </row>
    <row r="6" spans="1:44" ht="18" x14ac:dyDescent="0.25">
      <c r="A6" s="41"/>
      <c r="B6" s="90">
        <v>4</v>
      </c>
      <c r="C6" s="18" t="s">
        <v>177</v>
      </c>
      <c r="D6" s="37"/>
      <c r="E6" s="18"/>
      <c r="F6" s="37"/>
      <c r="G6" s="90">
        <v>10</v>
      </c>
      <c r="H6" s="90">
        <v>8</v>
      </c>
      <c r="I6" s="90">
        <v>2</v>
      </c>
      <c r="J6" s="90">
        <f t="shared" si="2"/>
        <v>22</v>
      </c>
      <c r="K6" s="133">
        <f t="shared" si="3"/>
        <v>0.55000000000000004</v>
      </c>
      <c r="L6" s="90">
        <f>+$AA$66</f>
        <v>59</v>
      </c>
      <c r="M6" s="90">
        <v>48</v>
      </c>
      <c r="N6" s="90">
        <f>+$AB$66</f>
        <v>95</v>
      </c>
      <c r="O6" s="90">
        <f>+$AD$66</f>
        <v>26</v>
      </c>
      <c r="P6" s="90">
        <v>4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19</v>
      </c>
      <c r="AD6" s="50">
        <v>9</v>
      </c>
      <c r="AE6" s="50">
        <v>8</v>
      </c>
      <c r="AF6" s="50">
        <v>2</v>
      </c>
      <c r="AG6" s="264">
        <f t="shared" si="0"/>
        <v>0.52631578947368418</v>
      </c>
      <c r="AH6" s="264"/>
      <c r="AI6" s="50">
        <v>48</v>
      </c>
      <c r="AJ6" s="50">
        <v>0</v>
      </c>
      <c r="AK6" s="50">
        <v>1</v>
      </c>
      <c r="AL6" s="66">
        <f t="shared" si="1"/>
        <v>2.5263157894736841</v>
      </c>
      <c r="AM6" s="16"/>
      <c r="AN6" s="16"/>
      <c r="AQ6" s="38"/>
      <c r="AR6" s="40"/>
    </row>
    <row r="7" spans="1:44" ht="18" x14ac:dyDescent="0.25">
      <c r="A7" s="41"/>
      <c r="B7" s="90">
        <v>5</v>
      </c>
      <c r="C7" s="18" t="s">
        <v>139</v>
      </c>
      <c r="D7" s="37"/>
      <c r="E7" s="18"/>
      <c r="F7" s="37"/>
      <c r="G7" s="90">
        <v>8</v>
      </c>
      <c r="H7" s="90">
        <v>6</v>
      </c>
      <c r="I7" s="90">
        <v>6</v>
      </c>
      <c r="J7" s="90">
        <f t="shared" si="2"/>
        <v>22</v>
      </c>
      <c r="K7" s="133">
        <f t="shared" si="3"/>
        <v>0.55000000000000004</v>
      </c>
      <c r="L7" s="90">
        <f>+$AN$27</f>
        <v>55</v>
      </c>
      <c r="M7" s="90">
        <v>57</v>
      </c>
      <c r="N7" s="90">
        <f>+$AO$27</f>
        <v>89</v>
      </c>
      <c r="O7" s="90">
        <f>+$AQ$27</f>
        <v>30</v>
      </c>
      <c r="P7" s="90">
        <v>2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17</v>
      </c>
      <c r="AD7" s="50">
        <v>8</v>
      </c>
      <c r="AE7" s="50">
        <v>9</v>
      </c>
      <c r="AF7" s="50">
        <v>0</v>
      </c>
      <c r="AG7" s="264">
        <f t="shared" si="0"/>
        <v>0.47058823529411764</v>
      </c>
      <c r="AH7" s="264"/>
      <c r="AI7" s="50">
        <v>46</v>
      </c>
      <c r="AJ7" s="50">
        <v>3</v>
      </c>
      <c r="AK7" s="50">
        <v>1</v>
      </c>
      <c r="AL7" s="66">
        <f t="shared" si="1"/>
        <v>2.7058823529411766</v>
      </c>
      <c r="AM7" s="16"/>
      <c r="AN7" s="16"/>
      <c r="AQ7" s="38"/>
      <c r="AR7" s="40"/>
    </row>
    <row r="8" spans="1:44" ht="18" x14ac:dyDescent="0.25">
      <c r="A8" s="41"/>
      <c r="B8" s="90">
        <v>3</v>
      </c>
      <c r="C8" s="18" t="s">
        <v>21</v>
      </c>
      <c r="D8" s="37"/>
      <c r="E8" s="18"/>
      <c r="F8" s="37"/>
      <c r="G8" s="90">
        <v>8</v>
      </c>
      <c r="H8" s="90">
        <v>9</v>
      </c>
      <c r="I8" s="90">
        <v>3</v>
      </c>
      <c r="J8" s="90">
        <f t="shared" si="2"/>
        <v>19</v>
      </c>
      <c r="K8" s="133">
        <f t="shared" si="3"/>
        <v>0.47499999999999998</v>
      </c>
      <c r="L8" s="90">
        <f>+$AA$53</f>
        <v>44</v>
      </c>
      <c r="M8" s="90">
        <v>46</v>
      </c>
      <c r="N8" s="90">
        <f>+$AB$53</f>
        <v>79</v>
      </c>
      <c r="O8" s="90">
        <f>+$AD$53</f>
        <v>22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17</v>
      </c>
      <c r="AD8" s="50">
        <v>6</v>
      </c>
      <c r="AE8" s="50">
        <v>6</v>
      </c>
      <c r="AF8" s="50">
        <v>5</v>
      </c>
      <c r="AG8" s="264">
        <f t="shared" si="0"/>
        <v>0.5</v>
      </c>
      <c r="AH8" s="264"/>
      <c r="AI8" s="50">
        <v>53</v>
      </c>
      <c r="AJ8" s="50">
        <v>1</v>
      </c>
      <c r="AK8" s="50">
        <v>0</v>
      </c>
      <c r="AL8" s="66">
        <f t="shared" si="1"/>
        <v>3.1176470588235294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6</v>
      </c>
      <c r="H9" s="90">
        <v>10</v>
      </c>
      <c r="I9" s="90">
        <v>4</v>
      </c>
      <c r="J9" s="90">
        <f t="shared" si="2"/>
        <v>16</v>
      </c>
      <c r="K9" s="133">
        <f t="shared" si="3"/>
        <v>0.4</v>
      </c>
      <c r="L9" s="90">
        <f>+$AN$66</f>
        <v>50</v>
      </c>
      <c r="M9" s="90">
        <v>63</v>
      </c>
      <c r="N9" s="90">
        <f>+$AO$66</f>
        <v>77</v>
      </c>
      <c r="O9" s="90">
        <f>+$AQ$66</f>
        <v>14</v>
      </c>
      <c r="P9" s="90">
        <v>6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A9" s="16"/>
      <c r="AB9" s="50"/>
      <c r="AC9" s="50">
        <v>19</v>
      </c>
      <c r="AD9" s="50">
        <v>6</v>
      </c>
      <c r="AE9" s="50">
        <v>10</v>
      </c>
      <c r="AF9" s="50">
        <v>3</v>
      </c>
      <c r="AG9" s="264">
        <f>+(AD9*2+AF9)/(2*AC9)</f>
        <v>0.39473684210526316</v>
      </c>
      <c r="AH9" s="264"/>
      <c r="AI9" s="50">
        <v>63</v>
      </c>
      <c r="AJ9" s="50">
        <v>4</v>
      </c>
      <c r="AK9" s="50">
        <v>0</v>
      </c>
      <c r="AL9" s="66">
        <f>+AI9/AC9</f>
        <v>3.3157894736842106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6</v>
      </c>
      <c r="H10" s="90">
        <v>10</v>
      </c>
      <c r="I10" s="90">
        <v>4</v>
      </c>
      <c r="J10" s="90">
        <f t="shared" si="2"/>
        <v>16</v>
      </c>
      <c r="K10" s="133">
        <f t="shared" si="3"/>
        <v>0.4</v>
      </c>
      <c r="L10" s="90">
        <f>+$AN$53</f>
        <v>61</v>
      </c>
      <c r="M10" s="90">
        <v>70</v>
      </c>
      <c r="N10" s="90">
        <f>+$AO$53</f>
        <v>84</v>
      </c>
      <c r="O10" s="90">
        <f>+$AQ$53</f>
        <v>22</v>
      </c>
      <c r="P10" s="90">
        <v>7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A10" s="16"/>
      <c r="AB10" s="50"/>
      <c r="AC10" s="50">
        <v>18</v>
      </c>
      <c r="AD10" s="50">
        <v>5</v>
      </c>
      <c r="AE10" s="50">
        <v>9</v>
      </c>
      <c r="AF10" s="50">
        <v>4</v>
      </c>
      <c r="AG10" s="264">
        <f>+(AD10*2+AF10)/(2*AC10)</f>
        <v>0.3888888888888889</v>
      </c>
      <c r="AH10" s="264"/>
      <c r="AI10" s="50">
        <v>60</v>
      </c>
      <c r="AJ10" s="50">
        <v>0</v>
      </c>
      <c r="AK10" s="50">
        <v>1</v>
      </c>
      <c r="AL10" s="66">
        <f>+AI10/AC10</f>
        <v>3.3333333333333335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4</v>
      </c>
      <c r="H11" s="90">
        <v>10</v>
      </c>
      <c r="I11" s="90">
        <v>6</v>
      </c>
      <c r="J11" s="90">
        <f t="shared" si="2"/>
        <v>14</v>
      </c>
      <c r="K11" s="133">
        <f t="shared" si="3"/>
        <v>0.35</v>
      </c>
      <c r="L11" s="90">
        <f>+$AA$40</f>
        <v>35</v>
      </c>
      <c r="M11" s="90">
        <v>51</v>
      </c>
      <c r="N11" s="90">
        <f>+$AB$40</f>
        <v>49</v>
      </c>
      <c r="O11" s="90">
        <f>+$AD$40</f>
        <v>14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+AC136</f>
        <v>25</v>
      </c>
      <c r="AD11" s="38">
        <f>+AD136</f>
        <v>13</v>
      </c>
      <c r="AE11" s="38">
        <f>+AE136</f>
        <v>7</v>
      </c>
      <c r="AF11" s="38">
        <f>+AF136</f>
        <v>5</v>
      </c>
      <c r="AG11" s="281">
        <f>+AG136</f>
        <v>0.62</v>
      </c>
      <c r="AH11" s="281"/>
      <c r="AI11" s="38">
        <f>+AI136</f>
        <v>49</v>
      </c>
      <c r="AJ11" s="38">
        <f>+AJ136</f>
        <v>1</v>
      </c>
      <c r="AK11" s="38">
        <f>+AK136</f>
        <v>5</v>
      </c>
      <c r="AL11" s="49">
        <f>+AL136</f>
        <v>1.96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67</v>
      </c>
      <c r="H12" s="21">
        <f>SUM(H4:H11)</f>
        <v>67</v>
      </c>
      <c r="I12" s="21">
        <f>SUM(I4:I11)</f>
        <v>26</v>
      </c>
      <c r="J12" s="21"/>
      <c r="K12" s="21"/>
      <c r="L12" s="21">
        <f>SUM(L4:L11)</f>
        <v>429</v>
      </c>
      <c r="M12" s="21">
        <f>SUM(M4:M11)</f>
        <v>429</v>
      </c>
      <c r="N12" s="21">
        <f>SUM(N4:N11)</f>
        <v>674</v>
      </c>
      <c r="O12" s="21">
        <f>SUM(O4:O11)</f>
        <v>168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160</v>
      </c>
      <c r="AD12" s="60">
        <f t="shared" si="4"/>
        <v>67</v>
      </c>
      <c r="AE12" s="60">
        <f t="shared" si="4"/>
        <v>67</v>
      </c>
      <c r="AF12" s="60">
        <f t="shared" si="4"/>
        <v>26</v>
      </c>
      <c r="AG12" s="60"/>
      <c r="AH12" s="60"/>
      <c r="AI12" s="60">
        <f t="shared" ref="AI12:AK12" si="5">SUM(AI3:AI11)</f>
        <v>416</v>
      </c>
      <c r="AJ12" s="60">
        <f t="shared" si="5"/>
        <v>13</v>
      </c>
      <c r="AK12" s="60">
        <f t="shared" si="5"/>
        <v>12</v>
      </c>
      <c r="AL12" s="70">
        <f>+AI12/AC12</f>
        <v>2.6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20 Summary:</v>
      </c>
      <c r="C14" s="2"/>
      <c r="D14" s="2"/>
      <c r="E14" s="277">
        <v>44585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189</v>
      </c>
      <c r="D15" s="37"/>
      <c r="E15" s="36"/>
      <c r="F15" s="36"/>
      <c r="G15" s="90">
        <v>2</v>
      </c>
      <c r="H15" s="38">
        <v>1</v>
      </c>
      <c r="I15" s="36" t="s">
        <v>82</v>
      </c>
      <c r="J15" s="36"/>
      <c r="K15" s="36"/>
      <c r="L15" s="36" t="s">
        <v>352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29</v>
      </c>
      <c r="AA15" s="28">
        <v>15</v>
      </c>
      <c r="AB15" s="28">
        <v>10</v>
      </c>
      <c r="AC15" s="60">
        <f t="shared" ref="AC15:AC26" si="6">+AA15+AB15</f>
        <v>25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28</v>
      </c>
      <c r="AN15" s="74">
        <v>6</v>
      </c>
      <c r="AO15" s="74">
        <v>7</v>
      </c>
      <c r="AP15" s="50">
        <f t="shared" ref="AP15:AP26" si="7">+AN15+AO15</f>
        <v>13</v>
      </c>
      <c r="AQ15" s="74">
        <v>2</v>
      </c>
      <c r="AR15" s="40"/>
    </row>
    <row r="16" spans="1:44" ht="15.95" customHeight="1" x14ac:dyDescent="0.25">
      <c r="A16" s="47"/>
      <c r="B16" s="38" t="s">
        <v>35</v>
      </c>
      <c r="C16" s="36"/>
      <c r="D16" s="38" t="s">
        <v>149</v>
      </c>
      <c r="E16" s="36"/>
      <c r="F16" s="36"/>
      <c r="G16" s="90"/>
      <c r="H16" s="38">
        <v>1</v>
      </c>
      <c r="I16" s="36" t="s">
        <v>95</v>
      </c>
      <c r="J16" s="36"/>
      <c r="K16" s="36"/>
      <c r="L16" s="36" t="s">
        <v>608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16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17</v>
      </c>
      <c r="AN16" s="74">
        <v>0</v>
      </c>
      <c r="AO16" s="74">
        <v>1</v>
      </c>
      <c r="AP16" s="50">
        <f t="shared" si="7"/>
        <v>1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38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18</v>
      </c>
      <c r="AA17" s="74">
        <v>25</v>
      </c>
      <c r="AB17" s="74">
        <v>16</v>
      </c>
      <c r="AC17" s="50">
        <f t="shared" si="6"/>
        <v>41</v>
      </c>
      <c r="AD17" s="74">
        <v>4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18</v>
      </c>
      <c r="AN17" s="74">
        <v>20</v>
      </c>
      <c r="AO17" s="74">
        <v>15</v>
      </c>
      <c r="AP17" s="50">
        <f t="shared" si="7"/>
        <v>35</v>
      </c>
      <c r="AQ17" s="74">
        <v>6</v>
      </c>
      <c r="AR17" s="40"/>
    </row>
    <row r="18" spans="1:44" ht="15.95" customHeight="1" x14ac:dyDescent="0.25">
      <c r="A18" s="47"/>
      <c r="B18" s="38" t="s">
        <v>57</v>
      </c>
      <c r="C18" s="18" t="s">
        <v>196</v>
      </c>
      <c r="D18" s="141"/>
      <c r="E18" s="36"/>
      <c r="F18" s="36"/>
      <c r="G18" s="90">
        <v>1</v>
      </c>
      <c r="H18" s="38">
        <v>2</v>
      </c>
      <c r="I18" s="36" t="s">
        <v>133</v>
      </c>
      <c r="J18" s="36"/>
      <c r="K18" s="36"/>
      <c r="L18" s="36" t="s">
        <v>36</v>
      </c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6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17</v>
      </c>
      <c r="AN18" s="74">
        <v>9</v>
      </c>
      <c r="AO18" s="74">
        <v>10</v>
      </c>
      <c r="AP18" s="50">
        <f t="shared" si="7"/>
        <v>19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 t="s">
        <v>607</v>
      </c>
      <c r="D19" s="38"/>
      <c r="E19" s="36"/>
      <c r="F19" s="36"/>
      <c r="G19" s="90"/>
      <c r="H19" s="38"/>
      <c r="I19" s="36"/>
      <c r="J19" s="16"/>
      <c r="K19" s="16"/>
      <c r="L19" s="36"/>
      <c r="M19" s="38"/>
      <c r="N19" s="16"/>
      <c r="O19" s="1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18</v>
      </c>
      <c r="AA19" s="74">
        <v>7</v>
      </c>
      <c r="AB19" s="74">
        <v>16</v>
      </c>
      <c r="AC19" s="50">
        <f t="shared" si="6"/>
        <v>23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20</v>
      </c>
      <c r="AN19" s="74">
        <v>0</v>
      </c>
      <c r="AO19" s="74">
        <v>16</v>
      </c>
      <c r="AP19" s="50">
        <f t="shared" si="7"/>
        <v>16</v>
      </c>
      <c r="AQ19" s="74">
        <v>0</v>
      </c>
      <c r="AR19" s="40"/>
    </row>
    <row r="20" spans="1:44" ht="15.95" customHeight="1" x14ac:dyDescent="0.25">
      <c r="A20" s="47"/>
      <c r="B20" s="4"/>
      <c r="C20" s="4"/>
      <c r="D20" s="7"/>
      <c r="E20" s="4"/>
      <c r="F20" s="4"/>
      <c r="G20" s="4"/>
      <c r="H20" s="4"/>
      <c r="I20" s="6"/>
      <c r="J20" s="6"/>
      <c r="K20" s="6"/>
      <c r="L20" s="6"/>
      <c r="M20" s="6"/>
      <c r="N20" s="6"/>
      <c r="O20" s="6"/>
      <c r="P20" s="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18</v>
      </c>
      <c r="AA20" s="74">
        <v>1</v>
      </c>
      <c r="AB20" s="74">
        <v>5</v>
      </c>
      <c r="AC20" s="50">
        <f t="shared" si="6"/>
        <v>6</v>
      </c>
      <c r="AD20" s="74">
        <v>2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18</v>
      </c>
      <c r="AN20" s="74">
        <v>5</v>
      </c>
      <c r="AO20" s="74">
        <v>5</v>
      </c>
      <c r="AP20" s="50">
        <f t="shared" si="7"/>
        <v>10</v>
      </c>
      <c r="AQ20" s="74">
        <v>8</v>
      </c>
      <c r="AR20" s="40"/>
    </row>
    <row r="21" spans="1:44" ht="15.95" customHeight="1" x14ac:dyDescent="0.25">
      <c r="A21" s="47"/>
      <c r="B21" s="45" t="s">
        <v>62</v>
      </c>
      <c r="C21" s="18" t="s">
        <v>202</v>
      </c>
      <c r="D21" s="142"/>
      <c r="E21" s="36"/>
      <c r="F21" s="36"/>
      <c r="G21" s="90">
        <v>3</v>
      </c>
      <c r="H21" s="38">
        <v>1</v>
      </c>
      <c r="I21" s="36" t="s">
        <v>323</v>
      </c>
      <c r="J21" s="36"/>
      <c r="K21" s="36"/>
      <c r="L21" s="36" t="s">
        <v>605</v>
      </c>
      <c r="M21" s="16"/>
      <c r="N21" s="16"/>
      <c r="O21" s="1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14</v>
      </c>
      <c r="AA21" s="74">
        <v>1</v>
      </c>
      <c r="AB21" s="74">
        <v>7</v>
      </c>
      <c r="AC21" s="50">
        <f t="shared" si="6"/>
        <v>8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18</v>
      </c>
      <c r="AN21" s="74">
        <v>5</v>
      </c>
      <c r="AO21" s="74">
        <v>12</v>
      </c>
      <c r="AP21" s="50">
        <f t="shared" si="7"/>
        <v>17</v>
      </c>
      <c r="AQ21" s="74">
        <v>0</v>
      </c>
      <c r="AR21" s="40"/>
    </row>
    <row r="22" spans="1:44" ht="15.95" customHeight="1" x14ac:dyDescent="0.25">
      <c r="A22" s="47"/>
      <c r="B22" s="43" t="s">
        <v>35</v>
      </c>
      <c r="C22" s="57"/>
      <c r="D22" s="38" t="s">
        <v>149</v>
      </c>
      <c r="E22" s="16"/>
      <c r="F22" s="16"/>
      <c r="G22" s="16"/>
      <c r="H22" s="38">
        <v>2</v>
      </c>
      <c r="I22" s="36" t="s">
        <v>66</v>
      </c>
      <c r="J22" s="36"/>
      <c r="K22" s="36"/>
      <c r="L22" s="36" t="s">
        <v>606</v>
      </c>
      <c r="M22" s="38"/>
      <c r="N22" s="16"/>
      <c r="O22" s="1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18</v>
      </c>
      <c r="AA22" s="74">
        <v>1</v>
      </c>
      <c r="AB22" s="74">
        <v>7</v>
      </c>
      <c r="AC22" s="50">
        <f t="shared" si="6"/>
        <v>8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18</v>
      </c>
      <c r="AN22" s="74">
        <v>2</v>
      </c>
      <c r="AO22" s="74">
        <v>1</v>
      </c>
      <c r="AP22" s="50">
        <f t="shared" si="7"/>
        <v>3</v>
      </c>
      <c r="AQ22" s="74">
        <v>2</v>
      </c>
      <c r="AR22" s="40"/>
    </row>
    <row r="23" spans="1:44" ht="15.95" customHeight="1" x14ac:dyDescent="0.25">
      <c r="A23" s="47"/>
      <c r="C23" s="16"/>
      <c r="D23" s="38"/>
      <c r="E23" s="36"/>
      <c r="F23" s="16"/>
      <c r="G23" s="16"/>
      <c r="H23" s="38">
        <v>2</v>
      </c>
      <c r="I23" s="36" t="s">
        <v>323</v>
      </c>
      <c r="J23" s="16"/>
      <c r="K23" s="16"/>
      <c r="L23" s="36" t="s">
        <v>257</v>
      </c>
      <c r="M23" s="36"/>
      <c r="N23" s="36"/>
      <c r="O23" s="16"/>
      <c r="P23" s="1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20</v>
      </c>
      <c r="AA23" s="74">
        <v>7</v>
      </c>
      <c r="AB23" s="74">
        <v>11</v>
      </c>
      <c r="AC23" s="50">
        <f t="shared" si="6"/>
        <v>18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19</v>
      </c>
      <c r="AN23" s="74">
        <v>5</v>
      </c>
      <c r="AO23" s="74">
        <v>6</v>
      </c>
      <c r="AP23" s="50">
        <f t="shared" si="7"/>
        <v>11</v>
      </c>
      <c r="AQ23" s="74">
        <v>6</v>
      </c>
      <c r="AR23" s="5"/>
    </row>
    <row r="24" spans="1:44" ht="15.95" customHeight="1" x14ac:dyDescent="0.25">
      <c r="A24" s="47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20</v>
      </c>
      <c r="AA24" s="74">
        <v>3</v>
      </c>
      <c r="AB24" s="74">
        <v>12</v>
      </c>
      <c r="AC24" s="50">
        <f t="shared" si="6"/>
        <v>15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19</v>
      </c>
      <c r="AN24" s="74">
        <v>1</v>
      </c>
      <c r="AO24" s="74">
        <v>7</v>
      </c>
      <c r="AP24" s="50">
        <f t="shared" si="7"/>
        <v>8</v>
      </c>
      <c r="AQ24" s="74">
        <v>0</v>
      </c>
      <c r="AR24" s="41"/>
    </row>
    <row r="25" spans="1:44" ht="15.95" customHeight="1" x14ac:dyDescent="0.25">
      <c r="A25" s="47"/>
      <c r="B25" s="16"/>
      <c r="C25" s="18" t="s">
        <v>190</v>
      </c>
      <c r="D25" s="142"/>
      <c r="E25" s="16"/>
      <c r="F25" s="16"/>
      <c r="G25" s="90">
        <v>3</v>
      </c>
      <c r="H25" s="38">
        <v>1</v>
      </c>
      <c r="I25" s="36" t="s">
        <v>119</v>
      </c>
      <c r="J25" s="36"/>
      <c r="K25" s="36"/>
      <c r="L25" s="36" t="s">
        <v>34</v>
      </c>
      <c r="M25" s="38"/>
      <c r="N25" s="36"/>
      <c r="O25" s="36"/>
      <c r="P25" s="1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16</v>
      </c>
      <c r="AA25" s="74">
        <v>0</v>
      </c>
      <c r="AB25" s="74">
        <v>9</v>
      </c>
      <c r="AC25" s="50">
        <f t="shared" si="6"/>
        <v>9</v>
      </c>
      <c r="AD25" s="74">
        <v>2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13</v>
      </c>
      <c r="AN25" s="74">
        <v>1</v>
      </c>
      <c r="AO25" s="74">
        <v>3</v>
      </c>
      <c r="AP25" s="50">
        <f t="shared" si="7"/>
        <v>4</v>
      </c>
      <c r="AQ25" s="74">
        <v>4</v>
      </c>
      <c r="AR25" s="41"/>
    </row>
    <row r="26" spans="1:44" ht="15.95" customHeight="1" x14ac:dyDescent="0.25">
      <c r="A26" s="47"/>
      <c r="B26" s="38" t="s">
        <v>35</v>
      </c>
      <c r="C26" s="57" t="s">
        <v>248</v>
      </c>
      <c r="D26" s="38"/>
      <c r="E26" s="16"/>
      <c r="F26" s="16"/>
      <c r="G26" s="16"/>
      <c r="H26" s="38">
        <v>2</v>
      </c>
      <c r="I26" s="36" t="s">
        <v>154</v>
      </c>
      <c r="J26" s="36"/>
      <c r="K26" s="36"/>
      <c r="L26" s="36" t="s">
        <v>295</v>
      </c>
      <c r="M26" s="38"/>
      <c r="N26" s="36"/>
      <c r="O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20</v>
      </c>
      <c r="AA26" s="74">
        <v>0</v>
      </c>
      <c r="AB26" s="74">
        <v>5</v>
      </c>
      <c r="AC26" s="50">
        <f t="shared" si="6"/>
        <v>5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15</v>
      </c>
      <c r="AN26" s="74">
        <v>1</v>
      </c>
      <c r="AO26" s="74">
        <v>6</v>
      </c>
      <c r="AP26" s="50">
        <f t="shared" si="7"/>
        <v>7</v>
      </c>
      <c r="AQ26" s="74">
        <v>2</v>
      </c>
      <c r="AR26" s="41"/>
    </row>
    <row r="27" spans="1:44" ht="15.95" customHeight="1" thickBot="1" x14ac:dyDescent="0.3">
      <c r="A27" s="47"/>
      <c r="C27" s="16"/>
      <c r="D27" s="142"/>
      <c r="E27" s="16"/>
      <c r="F27" s="16"/>
      <c r="G27" s="16"/>
      <c r="H27" s="38">
        <v>2</v>
      </c>
      <c r="I27" s="36" t="s">
        <v>44</v>
      </c>
      <c r="J27" s="16"/>
      <c r="K27" s="16"/>
      <c r="L27" s="36" t="s">
        <v>616</v>
      </c>
      <c r="M27" s="16"/>
      <c r="N27" s="16"/>
      <c r="O27" s="1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220</v>
      </c>
      <c r="AA27" s="48">
        <f t="shared" ref="AA27" si="8">SUM(AA15:AA26)</f>
        <v>63</v>
      </c>
      <c r="AB27" s="48">
        <f>SUM(AB15:AB26)</f>
        <v>108</v>
      </c>
      <c r="AC27" s="48">
        <f>+AB27+AA27</f>
        <v>171</v>
      </c>
      <c r="AD27" s="48">
        <f>SUM(AD15:AD26)</f>
        <v>16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220</v>
      </c>
      <c r="AN27" s="48">
        <f t="shared" ref="AN27" si="9">SUM(AN15:AN26)</f>
        <v>55</v>
      </c>
      <c r="AO27" s="48">
        <f>SUM(AO15:AO26)</f>
        <v>89</v>
      </c>
      <c r="AP27" s="48">
        <f>+AO27+AN27</f>
        <v>144</v>
      </c>
      <c r="AQ27" s="48">
        <f>SUM(AQ15:AQ26)</f>
        <v>30</v>
      </c>
      <c r="AR27" s="41"/>
    </row>
    <row r="28" spans="1:44" ht="15.95" customHeight="1" x14ac:dyDescent="0.25">
      <c r="A28" s="47"/>
      <c r="B28" s="4"/>
      <c r="C28" s="4"/>
      <c r="D28" s="7"/>
      <c r="E28" s="4"/>
      <c r="F28" s="4"/>
      <c r="G28" s="4"/>
      <c r="H28" s="4"/>
      <c r="I28" s="6"/>
      <c r="J28" s="6"/>
      <c r="K28" s="6"/>
      <c r="L28" s="6"/>
      <c r="M28" s="6"/>
      <c r="N28" s="6"/>
      <c r="O28" s="6"/>
      <c r="P28" s="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31</v>
      </c>
      <c r="AA28" s="28">
        <v>3</v>
      </c>
      <c r="AB28" s="28">
        <v>9</v>
      </c>
      <c r="AC28" s="60">
        <f t="shared" ref="AC28:AC39" si="10">+AA28+AB28</f>
        <v>12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22</v>
      </c>
      <c r="AN28" s="28">
        <v>6</v>
      </c>
      <c r="AO28" s="28">
        <v>5</v>
      </c>
      <c r="AP28" s="60">
        <f t="shared" ref="AP28:AP39" si="11">+AN28+AO28</f>
        <v>11</v>
      </c>
      <c r="AQ28" s="28">
        <v>2</v>
      </c>
      <c r="AR28" s="41"/>
    </row>
    <row r="29" spans="1:44" ht="15.95" customHeight="1" x14ac:dyDescent="0.25">
      <c r="A29" s="47"/>
      <c r="B29" s="45" t="s">
        <v>71</v>
      </c>
      <c r="C29" s="18" t="s">
        <v>199</v>
      </c>
      <c r="D29" s="142"/>
      <c r="E29" s="16"/>
      <c r="F29" s="53"/>
      <c r="G29" s="90">
        <v>2</v>
      </c>
      <c r="H29" s="38">
        <v>1</v>
      </c>
      <c r="I29" s="36" t="s">
        <v>94</v>
      </c>
      <c r="J29" s="36"/>
      <c r="K29" s="36"/>
      <c r="L29" s="36" t="s">
        <v>597</v>
      </c>
      <c r="M29" s="38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16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17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B30" s="43" t="s">
        <v>35</v>
      </c>
      <c r="C30" s="36"/>
      <c r="D30" s="38" t="s">
        <v>149</v>
      </c>
      <c r="E30" s="36"/>
      <c r="F30" s="16"/>
      <c r="G30" s="16"/>
      <c r="H30" s="38">
        <v>1</v>
      </c>
      <c r="I30" s="36" t="s">
        <v>110</v>
      </c>
      <c r="J30" s="16"/>
      <c r="K30" s="16"/>
      <c r="L30" s="36" t="s">
        <v>598</v>
      </c>
      <c r="M30" s="38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19</v>
      </c>
      <c r="AA30" s="74">
        <v>7</v>
      </c>
      <c r="AB30" s="74">
        <v>13</v>
      </c>
      <c r="AC30" s="50">
        <f t="shared" si="10"/>
        <v>20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19</v>
      </c>
      <c r="AN30" s="74">
        <v>36</v>
      </c>
      <c r="AO30" s="74">
        <v>9</v>
      </c>
      <c r="AP30" s="50">
        <f t="shared" si="11"/>
        <v>45</v>
      </c>
      <c r="AQ30" s="74">
        <v>4</v>
      </c>
      <c r="AR30" s="41"/>
    </row>
    <row r="31" spans="1:44" ht="15.95" customHeight="1" x14ac:dyDescent="0.25">
      <c r="A31" s="47"/>
      <c r="B31" s="16"/>
      <c r="D31" s="142"/>
      <c r="E31" s="16"/>
      <c r="F31" s="16"/>
      <c r="G31" s="16"/>
      <c r="H31" s="38"/>
      <c r="I31" s="36"/>
      <c r="J31" s="16"/>
      <c r="K31" s="16"/>
      <c r="L31" s="36"/>
      <c r="M31" s="38"/>
      <c r="N31" s="36"/>
      <c r="O31" s="1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17</v>
      </c>
      <c r="AA31" s="74">
        <v>13</v>
      </c>
      <c r="AB31" s="74">
        <v>1</v>
      </c>
      <c r="AC31" s="50">
        <f t="shared" si="10"/>
        <v>14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18</v>
      </c>
      <c r="AN31" s="74">
        <v>3</v>
      </c>
      <c r="AO31" s="74">
        <v>11</v>
      </c>
      <c r="AP31" s="50">
        <f t="shared" si="11"/>
        <v>14</v>
      </c>
      <c r="AQ31" s="74">
        <v>2</v>
      </c>
      <c r="AR31" s="41"/>
    </row>
    <row r="32" spans="1:44" ht="15.95" customHeight="1" x14ac:dyDescent="0.25">
      <c r="A32" s="47"/>
      <c r="B32" s="16"/>
      <c r="C32" s="18" t="s">
        <v>195</v>
      </c>
      <c r="D32" s="144"/>
      <c r="E32" s="36"/>
      <c r="F32" s="36"/>
      <c r="G32" s="90">
        <v>2</v>
      </c>
      <c r="H32" s="38">
        <v>1</v>
      </c>
      <c r="I32" s="36" t="s">
        <v>132</v>
      </c>
      <c r="J32" s="16"/>
      <c r="K32" s="16"/>
      <c r="L32" s="36" t="s">
        <v>524</v>
      </c>
      <c r="M32" s="16"/>
      <c r="N32" s="16"/>
      <c r="O32" s="1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18</v>
      </c>
      <c r="AA32" s="74">
        <v>5</v>
      </c>
      <c r="AB32" s="74">
        <v>6</v>
      </c>
      <c r="AC32" s="50">
        <f t="shared" si="10"/>
        <v>11</v>
      </c>
      <c r="AD32" s="74">
        <v>2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18</v>
      </c>
      <c r="AN32" s="74">
        <v>8</v>
      </c>
      <c r="AO32" s="74">
        <v>15</v>
      </c>
      <c r="AP32" s="50">
        <f t="shared" si="11"/>
        <v>23</v>
      </c>
      <c r="AQ32" s="74">
        <v>2</v>
      </c>
      <c r="AR32" s="41"/>
    </row>
    <row r="33" spans="1:44" ht="15.95" customHeight="1" x14ac:dyDescent="0.25">
      <c r="A33" s="47"/>
      <c r="B33" s="38" t="s">
        <v>35</v>
      </c>
      <c r="C33" s="57" t="s">
        <v>596</v>
      </c>
      <c r="D33" s="38"/>
      <c r="E33" s="16"/>
      <c r="F33" s="16"/>
      <c r="G33" s="16"/>
      <c r="H33" s="38">
        <v>2</v>
      </c>
      <c r="I33" s="36" t="s">
        <v>185</v>
      </c>
      <c r="J33" s="16"/>
      <c r="K33" s="16"/>
      <c r="L33" s="36" t="s">
        <v>132</v>
      </c>
      <c r="M33" s="38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19</v>
      </c>
      <c r="AA33" s="74">
        <v>1</v>
      </c>
      <c r="AB33" s="74">
        <v>6</v>
      </c>
      <c r="AC33" s="50">
        <f t="shared" si="10"/>
        <v>7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14</v>
      </c>
      <c r="AN33" s="74">
        <v>1</v>
      </c>
      <c r="AO33" s="74">
        <v>9</v>
      </c>
      <c r="AP33" s="50">
        <f t="shared" si="11"/>
        <v>10</v>
      </c>
      <c r="AQ33" s="74">
        <v>4</v>
      </c>
      <c r="AR33" s="41"/>
    </row>
    <row r="34" spans="1:44" ht="15.95" customHeight="1" x14ac:dyDescent="0.25">
      <c r="A34" s="47"/>
      <c r="B34" s="7"/>
      <c r="C34" s="4"/>
      <c r="D34" s="7"/>
      <c r="E34" s="4"/>
      <c r="F34" s="4"/>
      <c r="G34" s="4"/>
      <c r="H34" s="4"/>
      <c r="I34" s="4"/>
      <c r="J34" s="6"/>
      <c r="K34" s="6"/>
      <c r="L34" s="6"/>
      <c r="M34" s="6"/>
      <c r="N34" s="6"/>
      <c r="O34" s="6"/>
      <c r="P34" s="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0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18</v>
      </c>
      <c r="AN34" s="74">
        <v>1</v>
      </c>
      <c r="AO34" s="74">
        <v>10</v>
      </c>
      <c r="AP34" s="50">
        <f t="shared" si="11"/>
        <v>11</v>
      </c>
      <c r="AQ34" s="74">
        <v>0</v>
      </c>
      <c r="AR34" s="41"/>
    </row>
    <row r="35" spans="1:44" ht="15.95" customHeight="1" x14ac:dyDescent="0.25">
      <c r="A35" s="47" t="s">
        <v>68</v>
      </c>
      <c r="B35" s="45" t="s">
        <v>84</v>
      </c>
      <c r="C35" s="18" t="s">
        <v>203</v>
      </c>
      <c r="D35" s="142"/>
      <c r="E35" s="37"/>
      <c r="F35" s="37"/>
      <c r="G35" s="90">
        <v>6</v>
      </c>
      <c r="H35" s="38">
        <v>1</v>
      </c>
      <c r="I35" s="36" t="s">
        <v>184</v>
      </c>
      <c r="J35" s="16"/>
      <c r="K35" s="16"/>
      <c r="L35" s="36" t="s">
        <v>602</v>
      </c>
      <c r="M35" s="16"/>
      <c r="N35" s="16"/>
      <c r="O35" s="1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19</v>
      </c>
      <c r="AA35" s="74">
        <v>0</v>
      </c>
      <c r="AB35" s="74">
        <v>5</v>
      </c>
      <c r="AC35" s="50">
        <f t="shared" si="10"/>
        <v>5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19</v>
      </c>
      <c r="AN35" s="74">
        <v>2</v>
      </c>
      <c r="AO35" s="74">
        <v>2</v>
      </c>
      <c r="AP35" s="50">
        <f t="shared" si="11"/>
        <v>4</v>
      </c>
      <c r="AQ35" s="74">
        <v>0</v>
      </c>
      <c r="AR35" s="41"/>
    </row>
    <row r="36" spans="1:44" ht="15.95" customHeight="1" x14ac:dyDescent="0.25">
      <c r="A36" s="47"/>
      <c r="B36" s="43" t="s">
        <v>35</v>
      </c>
      <c r="C36" s="36" t="s">
        <v>600</v>
      </c>
      <c r="D36" s="38"/>
      <c r="E36" s="16"/>
      <c r="F36" s="16"/>
      <c r="G36" s="16"/>
      <c r="H36" s="38">
        <v>1</v>
      </c>
      <c r="I36" s="36" t="s">
        <v>184</v>
      </c>
      <c r="J36" s="16"/>
      <c r="K36" s="16"/>
      <c r="L36" s="36" t="s">
        <v>468</v>
      </c>
      <c r="M36" s="36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13</v>
      </c>
      <c r="AA36" s="74">
        <v>2</v>
      </c>
      <c r="AB36" s="74">
        <v>2</v>
      </c>
      <c r="AC36" s="50">
        <f t="shared" si="10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19</v>
      </c>
      <c r="AN36" s="74">
        <v>2</v>
      </c>
      <c r="AO36" s="74">
        <v>16</v>
      </c>
      <c r="AP36" s="50">
        <f t="shared" si="11"/>
        <v>18</v>
      </c>
      <c r="AQ36" s="74">
        <v>0</v>
      </c>
      <c r="AR36" s="41"/>
    </row>
    <row r="37" spans="1:44" ht="15.95" customHeight="1" x14ac:dyDescent="0.25">
      <c r="A37" s="47"/>
      <c r="C37" s="16"/>
      <c r="D37" s="38"/>
      <c r="E37" s="57"/>
      <c r="F37" s="16"/>
      <c r="G37" s="16"/>
      <c r="H37" s="38">
        <v>1</v>
      </c>
      <c r="I37" s="36" t="s">
        <v>85</v>
      </c>
      <c r="J37" s="16"/>
      <c r="K37" s="16"/>
      <c r="L37" s="36" t="s">
        <v>604</v>
      </c>
      <c r="M37" s="36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18</v>
      </c>
      <c r="AA37" s="74">
        <v>1</v>
      </c>
      <c r="AB37" s="74">
        <v>2</v>
      </c>
      <c r="AC37" s="50">
        <f t="shared" si="10"/>
        <v>3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19</v>
      </c>
      <c r="AN37" s="74">
        <v>3</v>
      </c>
      <c r="AO37" s="74">
        <v>4</v>
      </c>
      <c r="AP37" s="50">
        <f t="shared" si="11"/>
        <v>7</v>
      </c>
      <c r="AQ37" s="74">
        <v>2</v>
      </c>
      <c r="AR37" s="41"/>
    </row>
    <row r="38" spans="1:44" ht="15.95" customHeight="1" x14ac:dyDescent="0.25">
      <c r="A38" s="47"/>
      <c r="C38" s="16"/>
      <c r="D38" s="142"/>
      <c r="E38" s="16"/>
      <c r="F38" s="16"/>
      <c r="G38" s="16"/>
      <c r="H38" s="38">
        <v>1</v>
      </c>
      <c r="I38" s="36" t="s">
        <v>39</v>
      </c>
      <c r="J38" s="16"/>
      <c r="K38" s="16"/>
      <c r="L38" s="36" t="s">
        <v>603</v>
      </c>
      <c r="M38" s="36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16</v>
      </c>
      <c r="AA38" s="74">
        <v>0</v>
      </c>
      <c r="AB38" s="74">
        <v>3</v>
      </c>
      <c r="AC38" s="50">
        <f t="shared" si="10"/>
        <v>3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19</v>
      </c>
      <c r="AN38" s="74">
        <v>0</v>
      </c>
      <c r="AO38" s="74">
        <v>5</v>
      </c>
      <c r="AP38" s="50">
        <f t="shared" si="11"/>
        <v>5</v>
      </c>
      <c r="AQ38" s="74">
        <v>4</v>
      </c>
      <c r="AR38" s="41"/>
    </row>
    <row r="39" spans="1:44" ht="15.95" customHeight="1" x14ac:dyDescent="0.25">
      <c r="A39" s="47"/>
      <c r="C39" s="16"/>
      <c r="D39" s="142"/>
      <c r="E39" s="16"/>
      <c r="F39" s="16"/>
      <c r="G39" s="16"/>
      <c r="H39" s="38">
        <v>1</v>
      </c>
      <c r="I39" s="36" t="s">
        <v>39</v>
      </c>
      <c r="J39" s="16"/>
      <c r="K39" s="16"/>
      <c r="L39" s="36" t="s">
        <v>65</v>
      </c>
      <c r="M39" s="36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19</v>
      </c>
      <c r="AA39" s="74">
        <v>0</v>
      </c>
      <c r="AB39" s="74">
        <v>0</v>
      </c>
      <c r="AC39" s="50">
        <f t="shared" si="10"/>
        <v>0</v>
      </c>
      <c r="AD39" s="74">
        <v>2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17</v>
      </c>
      <c r="AN39" s="74">
        <v>0</v>
      </c>
      <c r="AO39" s="74">
        <v>6</v>
      </c>
      <c r="AP39" s="50">
        <f t="shared" si="11"/>
        <v>6</v>
      </c>
      <c r="AQ39" s="74">
        <v>2</v>
      </c>
      <c r="AR39" s="41"/>
    </row>
    <row r="40" spans="1:44" ht="15.95" customHeight="1" thickBot="1" x14ac:dyDescent="0.3">
      <c r="A40" s="47"/>
      <c r="C40" s="16"/>
      <c r="D40" s="16"/>
      <c r="E40" s="16"/>
      <c r="F40" s="16"/>
      <c r="G40" s="16"/>
      <c r="H40" s="38">
        <v>2</v>
      </c>
      <c r="I40" s="36" t="s">
        <v>184</v>
      </c>
      <c r="J40" s="16"/>
      <c r="K40" s="16"/>
      <c r="L40" s="36" t="s">
        <v>604</v>
      </c>
      <c r="M40" s="16"/>
      <c r="N40" s="16"/>
      <c r="O40" s="1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218</v>
      </c>
      <c r="AA40" s="48">
        <f t="shared" ref="AA40" si="12">SUM(AA28:AA39)</f>
        <v>35</v>
      </c>
      <c r="AB40" s="48">
        <f>SUM(AB28:AB39)</f>
        <v>49</v>
      </c>
      <c r="AC40" s="48">
        <f>+AB40+AA40</f>
        <v>84</v>
      </c>
      <c r="AD40" s="48">
        <f>SUM(AD28:AD39)</f>
        <v>14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219</v>
      </c>
      <c r="AN40" s="48">
        <f t="shared" ref="AN40" si="13">SUM(AN28:AN39)</f>
        <v>62</v>
      </c>
      <c r="AO40" s="48">
        <f>SUM(AO28:AO39)</f>
        <v>93</v>
      </c>
      <c r="AP40" s="48">
        <f>+AO40+AN40</f>
        <v>155</v>
      </c>
      <c r="AQ40" s="48">
        <f>SUM(AQ28:AQ39)</f>
        <v>24</v>
      </c>
      <c r="AR40" s="41"/>
    </row>
    <row r="41" spans="1:44" ht="15.95" customHeight="1" x14ac:dyDescent="0.25">
      <c r="A41" s="47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40</v>
      </c>
      <c r="AA41" s="28">
        <v>11</v>
      </c>
      <c r="AB41" s="28">
        <v>16</v>
      </c>
      <c r="AC41" s="60">
        <f t="shared" ref="AC41:AC52" si="14">+AA41+AB41</f>
        <v>27</v>
      </c>
      <c r="AD41" s="28">
        <v>6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59</v>
      </c>
      <c r="AN41" s="28">
        <v>21</v>
      </c>
      <c r="AO41" s="28">
        <v>18</v>
      </c>
      <c r="AP41" s="60">
        <f t="shared" ref="AP41:AP52" si="15">+AN41+AO41</f>
        <v>39</v>
      </c>
      <c r="AQ41" s="28">
        <v>14</v>
      </c>
      <c r="AR41" s="41"/>
    </row>
    <row r="42" spans="1:44" ht="15.95" customHeight="1" x14ac:dyDescent="0.25">
      <c r="A42" s="47"/>
      <c r="B42" s="23"/>
      <c r="C42" s="18" t="s">
        <v>198</v>
      </c>
      <c r="D42" s="38"/>
      <c r="E42" s="16"/>
      <c r="F42" s="37"/>
      <c r="G42" s="90">
        <v>5</v>
      </c>
      <c r="H42" s="38">
        <v>1</v>
      </c>
      <c r="I42" s="36" t="s">
        <v>126</v>
      </c>
      <c r="J42" s="16"/>
      <c r="K42" s="16"/>
      <c r="L42" s="36" t="s">
        <v>76</v>
      </c>
      <c r="M42" s="36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13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19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43" t="s">
        <v>35</v>
      </c>
      <c r="C43" s="36" t="s">
        <v>599</v>
      </c>
      <c r="D43" s="38"/>
      <c r="E43" s="36"/>
      <c r="F43" s="36"/>
      <c r="G43" s="90"/>
      <c r="H43" s="38">
        <v>1</v>
      </c>
      <c r="I43" s="36" t="s">
        <v>230</v>
      </c>
      <c r="J43" s="16"/>
      <c r="K43" s="16"/>
      <c r="L43" s="36" t="s">
        <v>611</v>
      </c>
      <c r="M43" s="36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15</v>
      </c>
      <c r="AA43" s="74">
        <v>9</v>
      </c>
      <c r="AB43" s="74">
        <v>7</v>
      </c>
      <c r="AC43" s="50">
        <f t="shared" si="14"/>
        <v>16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18</v>
      </c>
      <c r="AN43" s="74">
        <v>17</v>
      </c>
      <c r="AO43" s="74">
        <v>14</v>
      </c>
      <c r="AP43" s="50">
        <f t="shared" si="15"/>
        <v>31</v>
      </c>
      <c r="AQ43" s="74">
        <v>2</v>
      </c>
      <c r="AR43" s="41"/>
    </row>
    <row r="44" spans="1:44" ht="15.95" customHeight="1" x14ac:dyDescent="0.25">
      <c r="A44" s="47"/>
      <c r="C44" s="16"/>
      <c r="D44" s="142"/>
      <c r="E44" s="16"/>
      <c r="F44" s="16"/>
      <c r="G44" s="16"/>
      <c r="H44" s="38">
        <v>1</v>
      </c>
      <c r="I44" s="36" t="s">
        <v>126</v>
      </c>
      <c r="J44" s="16"/>
      <c r="K44" s="16"/>
      <c r="L44" s="36" t="s">
        <v>230</v>
      </c>
      <c r="M44" s="36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15</v>
      </c>
      <c r="AA44" s="74">
        <v>11</v>
      </c>
      <c r="AB44" s="74">
        <v>4</v>
      </c>
      <c r="AC44" s="50">
        <f t="shared" si="14"/>
        <v>15</v>
      </c>
      <c r="AD44" s="74">
        <v>4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12</v>
      </c>
      <c r="AN44" s="74">
        <v>10</v>
      </c>
      <c r="AO44" s="74">
        <v>6</v>
      </c>
      <c r="AP44" s="50">
        <f t="shared" si="15"/>
        <v>16</v>
      </c>
      <c r="AQ44" s="74">
        <v>0</v>
      </c>
      <c r="AR44" s="41"/>
    </row>
    <row r="45" spans="1:44" ht="15.95" customHeight="1" x14ac:dyDescent="0.25">
      <c r="A45" s="47"/>
      <c r="C45" s="16"/>
      <c r="D45" s="142"/>
      <c r="E45" s="16"/>
      <c r="F45" s="16"/>
      <c r="G45" s="16"/>
      <c r="H45" s="38">
        <v>1</v>
      </c>
      <c r="I45" s="36" t="s">
        <v>230</v>
      </c>
      <c r="J45" s="16"/>
      <c r="K45" s="16"/>
      <c r="L45" s="36" t="s">
        <v>583</v>
      </c>
      <c r="M45" s="36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19</v>
      </c>
      <c r="AA45" s="74">
        <v>7</v>
      </c>
      <c r="AB45" s="74">
        <v>7</v>
      </c>
      <c r="AC45" s="50">
        <f t="shared" si="14"/>
        <v>14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6</v>
      </c>
      <c r="AN45" s="74">
        <v>0</v>
      </c>
      <c r="AO45" s="74">
        <v>4</v>
      </c>
      <c r="AP45" s="50">
        <f t="shared" si="15"/>
        <v>4</v>
      </c>
      <c r="AQ45" s="74">
        <v>0</v>
      </c>
      <c r="AR45" s="41"/>
    </row>
    <row r="46" spans="1:44" ht="15.95" customHeight="1" x14ac:dyDescent="0.25">
      <c r="A46" s="47"/>
      <c r="C46" s="16"/>
      <c r="D46" s="16"/>
      <c r="E46" s="16"/>
      <c r="F46" s="16"/>
      <c r="G46" s="16"/>
      <c r="H46" s="38">
        <v>1</v>
      </c>
      <c r="I46" s="36" t="s">
        <v>230</v>
      </c>
      <c r="J46" s="16"/>
      <c r="K46" s="16"/>
      <c r="L46" s="36" t="s">
        <v>601</v>
      </c>
      <c r="M46" s="16"/>
      <c r="N46" s="16"/>
      <c r="O46" s="1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14</v>
      </c>
      <c r="AA46" s="74">
        <v>0</v>
      </c>
      <c r="AB46" s="74">
        <v>5</v>
      </c>
      <c r="AC46" s="50">
        <f t="shared" si="14"/>
        <v>5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19</v>
      </c>
      <c r="AN46" s="74">
        <v>6</v>
      </c>
      <c r="AO46" s="74">
        <v>13</v>
      </c>
      <c r="AP46" s="50">
        <f t="shared" si="15"/>
        <v>19</v>
      </c>
      <c r="AQ46" s="74">
        <v>0</v>
      </c>
      <c r="AR46" s="41"/>
    </row>
    <row r="47" spans="1:44" ht="15.95" customHeight="1" x14ac:dyDescent="0.25">
      <c r="A47" s="47"/>
      <c r="B47" s="8"/>
      <c r="C47" s="9"/>
      <c r="D47" s="9"/>
      <c r="E47" s="9"/>
      <c r="F47" s="9"/>
      <c r="G47" s="10"/>
      <c r="H47" s="11"/>
      <c r="I47" s="9"/>
      <c r="J47" s="9"/>
      <c r="K47" s="11"/>
      <c r="L47" s="11"/>
      <c r="M47" s="11"/>
      <c r="N47" s="11"/>
      <c r="O47" s="11"/>
      <c r="P47" s="11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20</v>
      </c>
      <c r="AA47" s="74">
        <v>1</v>
      </c>
      <c r="AB47" s="74">
        <v>10</v>
      </c>
      <c r="AC47" s="50">
        <f t="shared" si="14"/>
        <v>11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19</v>
      </c>
      <c r="AN47" s="74">
        <v>0</v>
      </c>
      <c r="AO47" s="74">
        <v>9</v>
      </c>
      <c r="AP47" s="50">
        <f t="shared" si="15"/>
        <v>9</v>
      </c>
      <c r="AQ47" s="74">
        <v>4</v>
      </c>
      <c r="AR47" s="41"/>
    </row>
    <row r="48" spans="1:44" ht="15.95" customHeight="1" x14ac:dyDescent="0.25">
      <c r="A48" s="47"/>
      <c r="B48" s="18" t="s">
        <v>124</v>
      </c>
      <c r="C48" s="23"/>
      <c r="D48" s="23"/>
      <c r="E48" s="42" t="s">
        <v>151</v>
      </c>
      <c r="F48" s="42"/>
      <c r="G48" s="44">
        <f>SUM(G14:G47)</f>
        <v>24</v>
      </c>
      <c r="H48" s="44"/>
      <c r="I48" s="33"/>
      <c r="J48" s="42" t="s">
        <v>90</v>
      </c>
      <c r="K48" s="33"/>
      <c r="L48" s="44">
        <f>COUNTA(C14:C47)-8</f>
        <v>5</v>
      </c>
      <c r="N48" s="42" t="s">
        <v>109</v>
      </c>
      <c r="O48" s="44">
        <f>2*L48</f>
        <v>10</v>
      </c>
      <c r="P48" s="23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12</v>
      </c>
      <c r="AA48" s="74">
        <v>0</v>
      </c>
      <c r="AB48" s="74">
        <v>3</v>
      </c>
      <c r="AC48" s="50">
        <f t="shared" si="14"/>
        <v>3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17</v>
      </c>
      <c r="AN48" s="74">
        <v>2</v>
      </c>
      <c r="AO48" s="74">
        <v>6</v>
      </c>
      <c r="AP48" s="50">
        <f t="shared" si="15"/>
        <v>8</v>
      </c>
      <c r="AQ48" s="74">
        <v>0</v>
      </c>
      <c r="AR48" s="41"/>
    </row>
    <row r="49" spans="1:44" ht="15.95" customHeight="1" x14ac:dyDescent="0.25">
      <c r="A49" s="47"/>
      <c r="B49" s="16"/>
      <c r="E49" s="42" t="s">
        <v>150</v>
      </c>
      <c r="F49" s="42"/>
      <c r="G49" s="44">
        <f>COUNTA(L15:L47)+COUNTIF(L15:L47,"*&amp;*")</f>
        <v>40</v>
      </c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18</v>
      </c>
      <c r="AA49" s="74">
        <v>0</v>
      </c>
      <c r="AB49" s="74">
        <v>6</v>
      </c>
      <c r="AC49" s="50">
        <f t="shared" si="14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18</v>
      </c>
      <c r="AA50" s="74">
        <v>0</v>
      </c>
      <c r="AB50" s="74">
        <v>9</v>
      </c>
      <c r="AC50" s="50">
        <f t="shared" si="14"/>
        <v>9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17</v>
      </c>
      <c r="AN50" s="74">
        <v>3</v>
      </c>
      <c r="AO50" s="74">
        <v>6</v>
      </c>
      <c r="AP50" s="50">
        <f t="shared" si="15"/>
        <v>9</v>
      </c>
      <c r="AQ50" s="74">
        <v>0</v>
      </c>
      <c r="AR50" s="41"/>
    </row>
    <row r="51" spans="1:44" ht="15.95" customHeight="1" x14ac:dyDescent="0.25">
      <c r="A51" s="47"/>
      <c r="B51" s="36"/>
      <c r="C51" s="18"/>
      <c r="N51" s="18"/>
      <c r="O51" s="18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13</v>
      </c>
      <c r="AA51" s="74">
        <v>2</v>
      </c>
      <c r="AB51" s="74">
        <v>6</v>
      </c>
      <c r="AC51" s="50">
        <f t="shared" si="14"/>
        <v>8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14</v>
      </c>
      <c r="AN51" s="74">
        <v>1</v>
      </c>
      <c r="AO51" s="74">
        <v>4</v>
      </c>
      <c r="AP51" s="50">
        <f t="shared" si="15"/>
        <v>5</v>
      </c>
      <c r="AQ51" s="74">
        <v>0</v>
      </c>
      <c r="AR51" s="41"/>
    </row>
    <row r="52" spans="1:44" ht="15.95" customHeight="1" x14ac:dyDescent="0.25">
      <c r="A52" s="47"/>
      <c r="B52" s="18" t="s">
        <v>92</v>
      </c>
      <c r="H52" s="18" t="s">
        <v>100</v>
      </c>
      <c r="M52" s="18" t="s">
        <v>101</v>
      </c>
      <c r="O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18</v>
      </c>
      <c r="AA52" s="74">
        <v>3</v>
      </c>
      <c r="AB52" s="74">
        <v>6</v>
      </c>
      <c r="AC52" s="50">
        <f t="shared" si="14"/>
        <v>9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15</v>
      </c>
      <c r="AN52" s="74">
        <v>1</v>
      </c>
      <c r="AO52" s="74">
        <v>4</v>
      </c>
      <c r="AP52" s="50">
        <f t="shared" si="15"/>
        <v>5</v>
      </c>
      <c r="AQ52" s="74">
        <v>2</v>
      </c>
      <c r="AR52" s="41"/>
    </row>
    <row r="53" spans="1:44" ht="15.95" customHeight="1" thickBot="1" x14ac:dyDescent="0.3">
      <c r="A53" s="47"/>
      <c r="B53" s="36" t="s">
        <v>149</v>
      </c>
      <c r="C53" s="36"/>
      <c r="D53" s="36"/>
      <c r="E53" s="36"/>
      <c r="F53" s="36"/>
      <c r="G53" s="36"/>
      <c r="H53" s="36" t="s">
        <v>613</v>
      </c>
      <c r="I53" s="36"/>
      <c r="J53" s="36"/>
      <c r="K53" s="36"/>
      <c r="L53" s="36"/>
      <c r="M53" s="36" t="s">
        <v>612</v>
      </c>
      <c r="N53" s="36"/>
      <c r="O53" s="36"/>
      <c r="P53" s="3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215</v>
      </c>
      <c r="AA53" s="48">
        <f t="shared" ref="AA53" si="16">SUM(AA41:AA52)</f>
        <v>44</v>
      </c>
      <c r="AB53" s="48">
        <f>SUM(AB41:AB52)</f>
        <v>79</v>
      </c>
      <c r="AC53" s="48">
        <f>+AB53+AA53</f>
        <v>123</v>
      </c>
      <c r="AD53" s="48">
        <f>SUM(AD41:AD52)</f>
        <v>22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217</v>
      </c>
      <c r="AN53" s="48">
        <f t="shared" ref="AN53" si="17">SUM(AN41:AN52)</f>
        <v>61</v>
      </c>
      <c r="AO53" s="48">
        <f>SUM(AO41:AO52)</f>
        <v>84</v>
      </c>
      <c r="AP53" s="48">
        <f>+AO53+AN53</f>
        <v>145</v>
      </c>
      <c r="AQ53" s="48">
        <f>SUM(AQ41:AQ52)</f>
        <v>22</v>
      </c>
      <c r="AR53" s="41"/>
    </row>
    <row r="54" spans="1:44" ht="15.95" customHeight="1" x14ac:dyDescent="0.25">
      <c r="A54" s="47"/>
      <c r="B54" s="36"/>
      <c r="C54" s="36"/>
      <c r="D54" s="36"/>
      <c r="E54" s="36"/>
      <c r="F54" s="36"/>
      <c r="G54" s="36"/>
      <c r="H54" s="36" t="s">
        <v>615</v>
      </c>
      <c r="I54" s="36"/>
      <c r="J54" s="36"/>
      <c r="K54" s="36"/>
      <c r="L54" s="36"/>
      <c r="M54" s="36" t="s">
        <v>614</v>
      </c>
      <c r="N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20</v>
      </c>
      <c r="AA54" s="28">
        <v>5</v>
      </c>
      <c r="AB54" s="28">
        <v>7</v>
      </c>
      <c r="AC54" s="60">
        <f t="shared" ref="AC54:AC65" si="18">+AA54+AB54</f>
        <v>12</v>
      </c>
      <c r="AD54" s="28">
        <v>4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37</v>
      </c>
      <c r="AN54" s="28">
        <v>3</v>
      </c>
      <c r="AO54" s="28">
        <v>15</v>
      </c>
      <c r="AP54" s="60">
        <f t="shared" ref="AP54:AP65" si="19">+AN54+AO54</f>
        <v>18</v>
      </c>
      <c r="AQ54" s="28">
        <v>0</v>
      </c>
      <c r="AR54" s="41"/>
    </row>
    <row r="55" spans="1:44" ht="15.95" customHeight="1" x14ac:dyDescent="0.25">
      <c r="A55" s="47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47"/>
      <c r="R55" s="47"/>
      <c r="S55" s="75">
        <v>7.5</v>
      </c>
      <c r="T55" s="42" t="s">
        <v>16</v>
      </c>
      <c r="Y55" s="42" t="s">
        <v>17</v>
      </c>
      <c r="Z55" s="50">
        <v>19</v>
      </c>
      <c r="AA55" s="74">
        <v>0</v>
      </c>
      <c r="AB55" s="74">
        <v>1</v>
      </c>
      <c r="AC55" s="50">
        <f t="shared" si="18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18</v>
      </c>
      <c r="AN55" s="74">
        <v>0</v>
      </c>
      <c r="AO55" s="74">
        <v>1</v>
      </c>
      <c r="AP55" s="50">
        <f t="shared" si="19"/>
        <v>1</v>
      </c>
      <c r="AQ55" s="74">
        <v>0</v>
      </c>
      <c r="AR55" s="41"/>
    </row>
    <row r="56" spans="1:44" ht="15.95" customHeight="1" x14ac:dyDescent="0.25">
      <c r="A56" s="47"/>
      <c r="O56" s="16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18</v>
      </c>
      <c r="AA56" s="74">
        <v>22</v>
      </c>
      <c r="AB56" s="74">
        <v>20</v>
      </c>
      <c r="AC56" s="50">
        <f t="shared" si="18"/>
        <v>42</v>
      </c>
      <c r="AD56" s="74">
        <v>2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18</v>
      </c>
      <c r="AN56" s="74">
        <v>29</v>
      </c>
      <c r="AO56" s="74">
        <v>6</v>
      </c>
      <c r="AP56" s="50">
        <f t="shared" si="19"/>
        <v>35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16</v>
      </c>
      <c r="AA57" s="74">
        <v>8</v>
      </c>
      <c r="AB57" s="74">
        <v>20</v>
      </c>
      <c r="AC57" s="50">
        <f t="shared" si="18"/>
        <v>28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19</v>
      </c>
      <c r="AN57" s="74">
        <v>1</v>
      </c>
      <c r="AO57" s="74">
        <v>6</v>
      </c>
      <c r="AP57" s="50">
        <f t="shared" si="19"/>
        <v>7</v>
      </c>
      <c r="AQ57" s="74">
        <v>4</v>
      </c>
      <c r="AR57" s="41"/>
    </row>
    <row r="58" spans="1:44" ht="15.95" customHeight="1" x14ac:dyDescent="0.25">
      <c r="A58" s="47"/>
      <c r="O58" s="36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18</v>
      </c>
      <c r="AA58" s="74">
        <v>13</v>
      </c>
      <c r="AB58" s="74">
        <v>11</v>
      </c>
      <c r="AC58" s="50">
        <f t="shared" si="18"/>
        <v>24</v>
      </c>
      <c r="AD58" s="74">
        <v>4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17</v>
      </c>
      <c r="AN58" s="74">
        <v>7</v>
      </c>
      <c r="AO58" s="74">
        <v>16</v>
      </c>
      <c r="AP58" s="50">
        <f t="shared" si="19"/>
        <v>23</v>
      </c>
      <c r="AQ58" s="74">
        <v>4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20</v>
      </c>
      <c r="AA59" s="74">
        <v>3</v>
      </c>
      <c r="AB59" s="74">
        <v>5</v>
      </c>
      <c r="AC59" s="50">
        <f t="shared" si="18"/>
        <v>8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20</v>
      </c>
      <c r="AN59" s="74">
        <v>6</v>
      </c>
      <c r="AO59" s="74">
        <v>5</v>
      </c>
      <c r="AP59" s="50">
        <f t="shared" si="19"/>
        <v>11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15</v>
      </c>
      <c r="AA60" s="74">
        <v>2</v>
      </c>
      <c r="AB60" s="74">
        <v>6</v>
      </c>
      <c r="AC60" s="50">
        <f t="shared" si="18"/>
        <v>8</v>
      </c>
      <c r="AD60" s="74">
        <v>6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17</v>
      </c>
      <c r="AN60" s="74">
        <v>0</v>
      </c>
      <c r="AO60" s="74">
        <v>4</v>
      </c>
      <c r="AP60" s="50">
        <f t="shared" si="19"/>
        <v>4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17</v>
      </c>
      <c r="AA61" s="74">
        <v>1</v>
      </c>
      <c r="AB61" s="74">
        <v>2</v>
      </c>
      <c r="AC61" s="50">
        <f t="shared" si="18"/>
        <v>3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17</v>
      </c>
      <c r="AN61" s="74">
        <v>0</v>
      </c>
      <c r="AO61" s="74">
        <v>4</v>
      </c>
      <c r="AP61" s="50">
        <f t="shared" si="19"/>
        <v>4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18</v>
      </c>
      <c r="AA62" s="74">
        <v>0</v>
      </c>
      <c r="AB62" s="74">
        <v>5</v>
      </c>
      <c r="AC62" s="50">
        <f t="shared" si="18"/>
        <v>5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20</v>
      </c>
      <c r="AN62" s="74">
        <v>1</v>
      </c>
      <c r="AO62" s="74">
        <v>5</v>
      </c>
      <c r="AP62" s="50">
        <f t="shared" si="19"/>
        <v>6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20</v>
      </c>
      <c r="AA63" s="74">
        <v>2</v>
      </c>
      <c r="AB63" s="74">
        <v>8</v>
      </c>
      <c r="AC63" s="50">
        <f t="shared" si="18"/>
        <v>10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16</v>
      </c>
      <c r="AN63" s="74">
        <v>2</v>
      </c>
      <c r="AO63" s="74">
        <v>2</v>
      </c>
      <c r="AP63" s="50">
        <f t="shared" si="19"/>
        <v>4</v>
      </c>
      <c r="AQ63" s="74">
        <v>4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20</v>
      </c>
      <c r="AA64" s="74">
        <v>0</v>
      </c>
      <c r="AB64" s="74">
        <v>3</v>
      </c>
      <c r="AC64" s="50">
        <f t="shared" si="18"/>
        <v>3</v>
      </c>
      <c r="AD64" s="74">
        <v>4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20</v>
      </c>
      <c r="AN64" s="74">
        <v>1</v>
      </c>
      <c r="AO64" s="74">
        <v>13</v>
      </c>
      <c r="AP64" s="50">
        <f t="shared" si="19"/>
        <v>14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19</v>
      </c>
      <c r="AA65" s="74">
        <v>3</v>
      </c>
      <c r="AB65" s="74">
        <v>7</v>
      </c>
      <c r="AC65" s="50">
        <f t="shared" si="18"/>
        <v>10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220</v>
      </c>
      <c r="AA66" s="48">
        <f t="shared" ref="AA66" si="20">SUM(AA54:AA65)</f>
        <v>59</v>
      </c>
      <c r="AB66" s="48">
        <f>SUM(AB54:AB65)</f>
        <v>95</v>
      </c>
      <c r="AC66" s="48">
        <f>+AB66+AA66</f>
        <v>154</v>
      </c>
      <c r="AD66" s="48">
        <f>SUM(AD54:AD65)</f>
        <v>26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219</v>
      </c>
      <c r="AN66" s="48">
        <f t="shared" ref="AN66" si="21">SUM(AN54:AN65)</f>
        <v>50</v>
      </c>
      <c r="AO66" s="48">
        <f>SUM(AO54:AO65)</f>
        <v>77</v>
      </c>
      <c r="AP66" s="48">
        <f>+AO66+AN66</f>
        <v>127</v>
      </c>
      <c r="AQ66" s="48">
        <f>SUM(AQ54:AQ65)</f>
        <v>14</v>
      </c>
      <c r="AR66" s="41"/>
    </row>
    <row r="67" spans="1:44" ht="15.95" customHeight="1" thickBot="1" x14ac:dyDescent="0.3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873</v>
      </c>
      <c r="AA67" s="82">
        <f t="shared" ref="AA67:AD67" si="22">+AA66+AA53+AA40+AA27</f>
        <v>201</v>
      </c>
      <c r="AB67" s="82">
        <f t="shared" si="22"/>
        <v>331</v>
      </c>
      <c r="AC67" s="82">
        <f t="shared" si="22"/>
        <v>532</v>
      </c>
      <c r="AD67" s="82">
        <f t="shared" si="22"/>
        <v>78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875</v>
      </c>
      <c r="AN67" s="82">
        <f t="shared" ref="AN67:AQ67" si="23">+AN66+AN53+AN40+AN27</f>
        <v>228</v>
      </c>
      <c r="AO67" s="82">
        <f t="shared" si="23"/>
        <v>343</v>
      </c>
      <c r="AP67" s="82">
        <f t="shared" si="23"/>
        <v>571</v>
      </c>
      <c r="AQ67" s="82">
        <f t="shared" si="23"/>
        <v>90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145">
        <f>Z67+AM67</f>
        <v>1748</v>
      </c>
      <c r="AN68" s="145">
        <f>AA67+AN67</f>
        <v>429</v>
      </c>
      <c r="AO68" s="145">
        <f>AB67+AO67</f>
        <v>674</v>
      </c>
      <c r="AP68" s="145">
        <f>AC67+AP67</f>
        <v>1103</v>
      </c>
      <c r="AQ68" s="145">
        <f>AD67+AQ67</f>
        <v>168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20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9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19</v>
      </c>
      <c r="J79" s="74">
        <v>36</v>
      </c>
      <c r="K79" s="74">
        <v>9</v>
      </c>
      <c r="L79" s="83">
        <f t="shared" ref="L79:L104" si="25">+J79+K79</f>
        <v>45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2</v>
      </c>
      <c r="AA79" s="38">
        <v>1</v>
      </c>
      <c r="AB79" s="38">
        <v>0</v>
      </c>
      <c r="AC79" s="38">
        <f>+AA79+AB79</f>
        <v>1</v>
      </c>
      <c r="AD79" s="38">
        <v>0</v>
      </c>
      <c r="AF79" s="58">
        <v>7.5</v>
      </c>
      <c r="AG79" s="36" t="s">
        <v>609</v>
      </c>
      <c r="AM79" s="38">
        <v>1</v>
      </c>
      <c r="AN79" s="38">
        <v>0</v>
      </c>
      <c r="AO79" s="38">
        <v>0</v>
      </c>
      <c r="AP79" s="38">
        <f t="shared" ref="AP79" si="26">+AN79+AO79</f>
        <v>0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18</v>
      </c>
      <c r="J80" s="74">
        <v>22</v>
      </c>
      <c r="K80" s="74">
        <v>20</v>
      </c>
      <c r="L80" s="83">
        <f t="shared" si="25"/>
        <v>42</v>
      </c>
      <c r="M80" s="74">
        <v>2</v>
      </c>
      <c r="O80" s="16"/>
      <c r="P80" s="16"/>
      <c r="Q80" s="41"/>
      <c r="R80" s="41"/>
      <c r="S80" s="58">
        <v>8</v>
      </c>
      <c r="T80" s="36" t="s">
        <v>402</v>
      </c>
      <c r="Z80" s="38">
        <v>6</v>
      </c>
      <c r="AA80" s="38">
        <v>1</v>
      </c>
      <c r="AB80" s="38">
        <v>2</v>
      </c>
      <c r="AC80" s="38">
        <f>+AA80+AB80</f>
        <v>3</v>
      </c>
      <c r="AD80" s="38">
        <v>2</v>
      </c>
      <c r="AF80" s="58">
        <v>8</v>
      </c>
      <c r="AG80" s="36" t="s">
        <v>471</v>
      </c>
      <c r="AM80" s="38">
        <v>4</v>
      </c>
      <c r="AN80" s="38">
        <v>1</v>
      </c>
      <c r="AO80" s="38">
        <v>0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H81" s="38"/>
      <c r="I81" s="50">
        <v>18</v>
      </c>
      <c r="J81" s="74">
        <v>25</v>
      </c>
      <c r="K81" s="74">
        <v>16</v>
      </c>
      <c r="L81" s="83">
        <f t="shared" si="25"/>
        <v>41</v>
      </c>
      <c r="M81" s="74">
        <v>4</v>
      </c>
      <c r="O81" s="16"/>
      <c r="P81" s="16"/>
      <c r="Q81" s="41"/>
      <c r="R81" s="41"/>
      <c r="S81" s="58">
        <v>8</v>
      </c>
      <c r="T81" s="36" t="s">
        <v>610</v>
      </c>
      <c r="Z81" s="38">
        <v>1</v>
      </c>
      <c r="AA81" s="38">
        <v>0</v>
      </c>
      <c r="AB81" s="38">
        <v>0</v>
      </c>
      <c r="AC81" s="38">
        <f t="shared" ref="AC81" si="27">+AA81+AB81</f>
        <v>0</v>
      </c>
      <c r="AD81" s="38">
        <v>0</v>
      </c>
      <c r="AF81" s="58">
        <v>9</v>
      </c>
      <c r="AG81" s="36" t="s">
        <v>238</v>
      </c>
      <c r="AM81" s="38">
        <v>3</v>
      </c>
      <c r="AN81" s="38">
        <v>0</v>
      </c>
      <c r="AO81" s="38">
        <v>2</v>
      </c>
      <c r="AP81" s="38">
        <f>+AN81+AO81</f>
        <v>2</v>
      </c>
      <c r="AQ81" s="38">
        <v>2</v>
      </c>
      <c r="AR81" s="41"/>
    </row>
    <row r="82" spans="1:44" ht="15.75" customHeight="1" x14ac:dyDescent="0.25">
      <c r="A82" s="41"/>
      <c r="B82" s="16"/>
      <c r="C82" s="16"/>
      <c r="D82" s="42" t="s">
        <v>133</v>
      </c>
      <c r="E82" s="42"/>
      <c r="F82" s="42"/>
      <c r="G82" s="42" t="s">
        <v>158</v>
      </c>
      <c r="H82" s="43"/>
      <c r="I82" s="50">
        <v>18</v>
      </c>
      <c r="J82" s="74">
        <v>29</v>
      </c>
      <c r="K82" s="74">
        <v>6</v>
      </c>
      <c r="L82" s="83">
        <f t="shared" si="25"/>
        <v>35</v>
      </c>
      <c r="M82" s="74">
        <v>0</v>
      </c>
      <c r="O82" s="16"/>
      <c r="P82" s="16"/>
      <c r="Q82" s="41"/>
      <c r="R82" s="41"/>
      <c r="S82" s="58">
        <v>7.5</v>
      </c>
      <c r="T82" s="36" t="s">
        <v>370</v>
      </c>
      <c r="Z82" s="38">
        <v>2</v>
      </c>
      <c r="AA82" s="38">
        <v>1</v>
      </c>
      <c r="AB82" s="38">
        <v>2</v>
      </c>
      <c r="AC82" s="38">
        <f t="shared" ref="AC82" si="28">+AA82+AB82</f>
        <v>3</v>
      </c>
      <c r="AD82" s="38">
        <v>0</v>
      </c>
      <c r="AF82" s="58">
        <v>8.5</v>
      </c>
      <c r="AG82" s="36" t="s">
        <v>254</v>
      </c>
      <c r="AM82" s="38">
        <v>5</v>
      </c>
      <c r="AN82" s="38">
        <v>5</v>
      </c>
      <c r="AO82" s="38">
        <v>7</v>
      </c>
      <c r="AP82" s="38">
        <f t="shared" ref="AP82:AP83" si="29">+AN82+AO82</f>
        <v>12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18</v>
      </c>
      <c r="J83" s="74">
        <v>20</v>
      </c>
      <c r="K83" s="74">
        <v>15</v>
      </c>
      <c r="L83" s="83">
        <f t="shared" si="25"/>
        <v>35</v>
      </c>
      <c r="M83" s="74">
        <v>6</v>
      </c>
      <c r="Q83" s="41"/>
      <c r="R83" s="41"/>
      <c r="S83" s="58">
        <v>6</v>
      </c>
      <c r="T83" s="36" t="s">
        <v>345</v>
      </c>
      <c r="Z83" s="38">
        <v>1</v>
      </c>
      <c r="AA83" s="38">
        <v>0</v>
      </c>
      <c r="AB83" s="38">
        <v>0</v>
      </c>
      <c r="AC83" s="38">
        <f>+AA83+AB83</f>
        <v>0</v>
      </c>
      <c r="AD83" s="38">
        <v>0</v>
      </c>
      <c r="AF83" s="58">
        <v>7.5</v>
      </c>
      <c r="AG83" s="36" t="s">
        <v>430</v>
      </c>
      <c r="AM83" s="38">
        <v>1</v>
      </c>
      <c r="AN83" s="38">
        <v>0</v>
      </c>
      <c r="AO83" s="38">
        <v>0</v>
      </c>
      <c r="AP83" s="38">
        <f t="shared" si="29"/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18</v>
      </c>
      <c r="J84" s="74">
        <v>17</v>
      </c>
      <c r="K84" s="74">
        <v>14</v>
      </c>
      <c r="L84" s="83">
        <f t="shared" si="25"/>
        <v>31</v>
      </c>
      <c r="M84" s="74">
        <v>2</v>
      </c>
      <c r="Q84" s="41"/>
      <c r="R84" s="41"/>
      <c r="S84" s="58">
        <v>6.5</v>
      </c>
      <c r="T84" s="36" t="s">
        <v>278</v>
      </c>
      <c r="Z84" s="38">
        <v>19</v>
      </c>
      <c r="AA84" s="38">
        <v>1</v>
      </c>
      <c r="AB84" s="38">
        <v>4</v>
      </c>
      <c r="AC84" s="38">
        <f>+AA84+AB84</f>
        <v>5</v>
      </c>
      <c r="AD84" s="38">
        <v>2</v>
      </c>
      <c r="AF84" s="58">
        <v>7</v>
      </c>
      <c r="AG84" s="36" t="s">
        <v>404</v>
      </c>
      <c r="AM84" s="38">
        <v>1</v>
      </c>
      <c r="AN84" s="38">
        <v>0</v>
      </c>
      <c r="AO84" s="38">
        <v>0</v>
      </c>
      <c r="AP84" s="38">
        <f>+AN84+AO84</f>
        <v>0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39</v>
      </c>
      <c r="E85" s="42"/>
      <c r="F85" s="42"/>
      <c r="G85" s="42" t="s">
        <v>17</v>
      </c>
      <c r="H85" s="43"/>
      <c r="I85" s="50">
        <v>16</v>
      </c>
      <c r="J85" s="74">
        <v>8</v>
      </c>
      <c r="K85" s="74">
        <v>20</v>
      </c>
      <c r="L85" s="83">
        <f t="shared" si="25"/>
        <v>28</v>
      </c>
      <c r="M85" s="74">
        <v>6</v>
      </c>
      <c r="Q85" s="41"/>
      <c r="R85" s="41"/>
      <c r="S85" s="58">
        <v>7.5</v>
      </c>
      <c r="T85" s="36" t="s">
        <v>390</v>
      </c>
      <c r="Z85" s="38">
        <v>10</v>
      </c>
      <c r="AA85" s="38">
        <v>5</v>
      </c>
      <c r="AB85" s="38">
        <v>4</v>
      </c>
      <c r="AC85" s="38">
        <f>+AA85+AB85</f>
        <v>9</v>
      </c>
      <c r="AD85" s="38">
        <v>2</v>
      </c>
      <c r="AF85" s="58">
        <v>8.5</v>
      </c>
      <c r="AG85" s="36" t="s">
        <v>405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184</v>
      </c>
      <c r="G86" s="42" t="s">
        <v>17</v>
      </c>
      <c r="H86" s="43"/>
      <c r="I86" s="50">
        <v>18</v>
      </c>
      <c r="J86" s="74">
        <v>13</v>
      </c>
      <c r="K86" s="74">
        <v>11</v>
      </c>
      <c r="L86" s="83">
        <f t="shared" si="25"/>
        <v>24</v>
      </c>
      <c r="M86" s="74">
        <v>4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30">+AA86+AB86</f>
        <v>0</v>
      </c>
      <c r="AD86" s="38">
        <v>0</v>
      </c>
      <c r="AF86" s="58">
        <v>9</v>
      </c>
      <c r="AG86" s="36" t="s">
        <v>344</v>
      </c>
      <c r="AM86" s="38">
        <v>1</v>
      </c>
      <c r="AN86" s="38">
        <v>1</v>
      </c>
      <c r="AO86" s="38">
        <v>0</v>
      </c>
      <c r="AP86" s="38">
        <f>+AN86+AO86</f>
        <v>1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130</v>
      </c>
      <c r="E87" s="42"/>
      <c r="F87" s="42"/>
      <c r="G87" s="42" t="s">
        <v>160</v>
      </c>
      <c r="H87" s="43"/>
      <c r="I87" s="50">
        <v>18</v>
      </c>
      <c r="J87" s="74">
        <v>8</v>
      </c>
      <c r="K87" s="74">
        <v>15</v>
      </c>
      <c r="L87" s="83">
        <f t="shared" si="25"/>
        <v>23</v>
      </c>
      <c r="M87" s="74">
        <v>2</v>
      </c>
      <c r="Q87" s="46"/>
      <c r="R87" s="46"/>
      <c r="S87" s="58">
        <v>8</v>
      </c>
      <c r="T87" s="36" t="s">
        <v>169</v>
      </c>
      <c r="Z87" s="38">
        <v>10</v>
      </c>
      <c r="AA87" s="38">
        <v>1</v>
      </c>
      <c r="AB87" s="38">
        <v>2</v>
      </c>
      <c r="AC87" s="38">
        <f>+AA87+AB87</f>
        <v>3</v>
      </c>
      <c r="AD87" s="38">
        <v>2</v>
      </c>
      <c r="AF87" s="58">
        <v>8</v>
      </c>
      <c r="AG87" s="36" t="s">
        <v>312</v>
      </c>
      <c r="AM87" s="38">
        <v>1</v>
      </c>
      <c r="AN87" s="38">
        <v>0</v>
      </c>
      <c r="AO87" s="38">
        <v>0</v>
      </c>
      <c r="AP87" s="38">
        <f>+AN87+AO87</f>
        <v>0</v>
      </c>
      <c r="AQ87" s="38">
        <v>0</v>
      </c>
      <c r="AR87" s="46"/>
    </row>
    <row r="88" spans="1:44" ht="15.75" customHeight="1" x14ac:dyDescent="0.25">
      <c r="A88" s="41"/>
      <c r="C88" s="16"/>
      <c r="D88" s="36" t="s">
        <v>111</v>
      </c>
      <c r="E88" s="36"/>
      <c r="F88" s="36"/>
      <c r="G88" s="42" t="s">
        <v>157</v>
      </c>
      <c r="H88" s="38"/>
      <c r="I88" s="50">
        <v>18</v>
      </c>
      <c r="J88" s="74">
        <v>7</v>
      </c>
      <c r="K88" s="74">
        <v>16</v>
      </c>
      <c r="L88" s="83">
        <f t="shared" si="25"/>
        <v>23</v>
      </c>
      <c r="M88" s="74">
        <v>2</v>
      </c>
      <c r="Q88" s="46"/>
      <c r="R88" s="46"/>
      <c r="S88" s="58">
        <v>7</v>
      </c>
      <c r="T88" s="36" t="s">
        <v>237</v>
      </c>
      <c r="Z88" s="38">
        <v>6</v>
      </c>
      <c r="AA88" s="38">
        <v>0</v>
      </c>
      <c r="AB88" s="38">
        <v>2</v>
      </c>
      <c r="AC88" s="38">
        <f>+AA88+AB88</f>
        <v>2</v>
      </c>
      <c r="AD88" s="38">
        <v>0</v>
      </c>
      <c r="AF88" s="58">
        <v>8.5</v>
      </c>
      <c r="AG88" s="36" t="s">
        <v>403</v>
      </c>
      <c r="AM88" s="38">
        <v>3</v>
      </c>
      <c r="AN88" s="38">
        <v>2</v>
      </c>
      <c r="AO88" s="38">
        <v>2</v>
      </c>
      <c r="AP88" s="38">
        <f>+AN88+AO88</f>
        <v>4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36</v>
      </c>
      <c r="E89" s="42"/>
      <c r="F89" s="42"/>
      <c r="G89" s="42" t="s">
        <v>158</v>
      </c>
      <c r="H89" s="43"/>
      <c r="I89" s="50">
        <v>17</v>
      </c>
      <c r="J89" s="74">
        <v>7</v>
      </c>
      <c r="K89" s="74">
        <v>16</v>
      </c>
      <c r="L89" s="83">
        <f t="shared" si="25"/>
        <v>23</v>
      </c>
      <c r="M89" s="74">
        <v>4</v>
      </c>
      <c r="Q89" s="47"/>
      <c r="R89" s="47"/>
      <c r="S89" s="58">
        <v>8</v>
      </c>
      <c r="T89" s="36" t="s">
        <v>567</v>
      </c>
      <c r="Z89" s="38">
        <v>3</v>
      </c>
      <c r="AA89" s="38">
        <v>0</v>
      </c>
      <c r="AB89" s="38">
        <v>3</v>
      </c>
      <c r="AC89" s="38">
        <f>+AA89+AB89</f>
        <v>3</v>
      </c>
      <c r="AD89" s="38">
        <v>0</v>
      </c>
      <c r="AF89" s="58">
        <v>8</v>
      </c>
      <c r="AG89" s="36" t="s">
        <v>424</v>
      </c>
      <c r="AM89" s="38">
        <v>4</v>
      </c>
      <c r="AN89" s="38">
        <v>1</v>
      </c>
      <c r="AO89" s="38">
        <v>3</v>
      </c>
      <c r="AP89" s="38">
        <f t="shared" ref="AP89" si="31">+AN89+AO89</f>
        <v>4</v>
      </c>
      <c r="AQ89" s="38">
        <v>0</v>
      </c>
      <c r="AR89" s="47"/>
    </row>
    <row r="90" spans="1:44" ht="15.75" customHeight="1" x14ac:dyDescent="0.25">
      <c r="A90" s="41"/>
      <c r="C90" s="16"/>
      <c r="D90" s="42" t="s">
        <v>110</v>
      </c>
      <c r="E90" s="42"/>
      <c r="F90" s="42"/>
      <c r="G90" s="29" t="s">
        <v>146</v>
      </c>
      <c r="H90" s="43"/>
      <c r="I90" s="50">
        <v>19</v>
      </c>
      <c r="J90" s="74">
        <v>7</v>
      </c>
      <c r="K90" s="74">
        <v>13</v>
      </c>
      <c r="L90" s="83">
        <f t="shared" si="25"/>
        <v>20</v>
      </c>
      <c r="M90" s="74">
        <v>0</v>
      </c>
      <c r="O90" s="16"/>
      <c r="Q90" s="47"/>
      <c r="R90" s="47"/>
      <c r="S90" s="58">
        <v>7</v>
      </c>
      <c r="T90" s="36" t="s">
        <v>577</v>
      </c>
      <c r="Z90" s="38">
        <v>1</v>
      </c>
      <c r="AA90" s="38">
        <v>0</v>
      </c>
      <c r="AB90" s="38">
        <v>1</v>
      </c>
      <c r="AC90" s="38">
        <f>+AA90+AB90</f>
        <v>1</v>
      </c>
      <c r="AD90" s="38">
        <v>0</v>
      </c>
      <c r="AF90" s="58">
        <v>8.5</v>
      </c>
      <c r="AG90" s="36" t="s">
        <v>447</v>
      </c>
      <c r="AM90" s="38">
        <v>1</v>
      </c>
      <c r="AN90" s="38">
        <v>0</v>
      </c>
      <c r="AO90" s="38">
        <v>0</v>
      </c>
      <c r="AP90" s="38">
        <f>+AN90+AO90</f>
        <v>0</v>
      </c>
      <c r="AQ90" s="38">
        <v>2</v>
      </c>
      <c r="AR90" s="47"/>
    </row>
    <row r="91" spans="1:44" ht="15.75" customHeight="1" x14ac:dyDescent="0.25">
      <c r="A91" s="41"/>
      <c r="C91" s="16"/>
      <c r="D91" s="36" t="s">
        <v>34</v>
      </c>
      <c r="E91" s="36"/>
      <c r="F91" s="36"/>
      <c r="G91" s="36" t="s">
        <v>144</v>
      </c>
      <c r="H91" s="38"/>
      <c r="I91" s="50">
        <v>17</v>
      </c>
      <c r="J91" s="74">
        <v>9</v>
      </c>
      <c r="K91" s="74">
        <v>10</v>
      </c>
      <c r="L91" s="83">
        <f t="shared" si="25"/>
        <v>19</v>
      </c>
      <c r="M91" s="74">
        <v>0</v>
      </c>
      <c r="O91" s="16"/>
      <c r="Q91" s="47"/>
      <c r="R91" s="47"/>
      <c r="S91" s="58">
        <v>7.5</v>
      </c>
      <c r="T91" s="36" t="s">
        <v>274</v>
      </c>
      <c r="Z91" s="38">
        <v>7</v>
      </c>
      <c r="AA91" s="38">
        <v>2</v>
      </c>
      <c r="AB91" s="38">
        <v>2</v>
      </c>
      <c r="AC91" s="38">
        <f>+AA91+AB91</f>
        <v>4</v>
      </c>
      <c r="AD91" s="38">
        <v>2</v>
      </c>
      <c r="AF91" s="58">
        <v>7</v>
      </c>
      <c r="AG91" s="36" t="s">
        <v>168</v>
      </c>
      <c r="AM91" s="38">
        <v>4</v>
      </c>
      <c r="AN91" s="38">
        <v>1</v>
      </c>
      <c r="AO91" s="38">
        <v>4</v>
      </c>
      <c r="AP91" s="38">
        <f>+AN91+AO91</f>
        <v>5</v>
      </c>
      <c r="AQ91" s="38">
        <v>0</v>
      </c>
      <c r="AR91" s="47"/>
    </row>
    <row r="92" spans="1:44" ht="15.75" customHeight="1" x14ac:dyDescent="0.25">
      <c r="A92" s="41"/>
      <c r="C92" s="16"/>
      <c r="D92" s="42" t="s">
        <v>86</v>
      </c>
      <c r="G92" s="42" t="s">
        <v>159</v>
      </c>
      <c r="H92" s="43"/>
      <c r="I92" s="50">
        <v>19</v>
      </c>
      <c r="J92" s="74">
        <v>6</v>
      </c>
      <c r="K92" s="74">
        <v>13</v>
      </c>
      <c r="L92" s="83">
        <f t="shared" si="25"/>
        <v>19</v>
      </c>
      <c r="M92" s="74">
        <v>0</v>
      </c>
      <c r="O92" s="16"/>
      <c r="Q92" s="47"/>
      <c r="R92" s="47"/>
      <c r="S92" s="58">
        <v>8</v>
      </c>
      <c r="T92" s="36" t="s">
        <v>343</v>
      </c>
      <c r="Z92" s="38">
        <v>5</v>
      </c>
      <c r="AA92" s="38">
        <v>2</v>
      </c>
      <c r="AB92" s="38">
        <v>4</v>
      </c>
      <c r="AC92" s="38">
        <f t="shared" ref="AC92" si="32">+AA92+AB92</f>
        <v>6</v>
      </c>
      <c r="AD92" s="38">
        <v>0</v>
      </c>
      <c r="AF92" s="58">
        <v>7</v>
      </c>
      <c r="AG92" s="36" t="s">
        <v>236</v>
      </c>
      <c r="AM92" s="38">
        <v>24</v>
      </c>
      <c r="AN92" s="38">
        <v>10</v>
      </c>
      <c r="AO92" s="38">
        <v>7</v>
      </c>
      <c r="AP92" s="38">
        <f>+AN92+AO92</f>
        <v>17</v>
      </c>
      <c r="AQ92" s="38">
        <v>2</v>
      </c>
      <c r="AR92" s="47"/>
    </row>
    <row r="93" spans="1:44" ht="15.75" customHeight="1" x14ac:dyDescent="0.25">
      <c r="A93" s="41"/>
      <c r="C93" s="16"/>
      <c r="D93" s="36" t="s">
        <v>129</v>
      </c>
      <c r="E93" s="36"/>
      <c r="F93" s="36"/>
      <c r="G93" s="42" t="s">
        <v>157</v>
      </c>
      <c r="H93" s="38"/>
      <c r="I93" s="50">
        <v>20</v>
      </c>
      <c r="J93" s="74">
        <v>7</v>
      </c>
      <c r="K93" s="74">
        <v>11</v>
      </c>
      <c r="L93" s="83">
        <f t="shared" si="25"/>
        <v>18</v>
      </c>
      <c r="M93" s="74">
        <v>0</v>
      </c>
      <c r="O93" s="16"/>
      <c r="Q93" s="47"/>
      <c r="R93" s="47"/>
      <c r="S93" s="58">
        <v>8.5</v>
      </c>
      <c r="T93" s="36" t="s">
        <v>173</v>
      </c>
      <c r="Z93" s="38">
        <v>3</v>
      </c>
      <c r="AA93" s="38">
        <v>3</v>
      </c>
      <c r="AB93" s="38">
        <v>0</v>
      </c>
      <c r="AC93" s="38">
        <f>+AA93+AB93</f>
        <v>3</v>
      </c>
      <c r="AD93" s="38">
        <v>0</v>
      </c>
      <c r="AF93" s="58">
        <v>8.5</v>
      </c>
      <c r="AG93" s="36" t="s">
        <v>566</v>
      </c>
      <c r="AM93" s="38">
        <v>1</v>
      </c>
      <c r="AN93" s="38">
        <v>1</v>
      </c>
      <c r="AO93" s="38">
        <v>0</v>
      </c>
      <c r="AP93" s="38">
        <f>+AN93+AO93</f>
        <v>1</v>
      </c>
      <c r="AQ93" s="38">
        <v>2</v>
      </c>
      <c r="AR93" s="47"/>
    </row>
    <row r="94" spans="1:44" ht="15.75" customHeight="1" x14ac:dyDescent="0.25">
      <c r="A94" s="41"/>
      <c r="C94" s="16"/>
      <c r="D94" s="42" t="s">
        <v>73</v>
      </c>
      <c r="E94" s="42"/>
      <c r="F94" s="42"/>
      <c r="G94" s="42" t="s">
        <v>160</v>
      </c>
      <c r="H94" s="43"/>
      <c r="I94" s="50">
        <v>19</v>
      </c>
      <c r="J94" s="74">
        <v>2</v>
      </c>
      <c r="K94" s="74">
        <v>16</v>
      </c>
      <c r="L94" s="83">
        <f t="shared" si="25"/>
        <v>18</v>
      </c>
      <c r="M94" s="74">
        <v>0</v>
      </c>
      <c r="O94" s="16"/>
      <c r="Q94" s="47"/>
      <c r="R94" s="47"/>
      <c r="S94" s="58">
        <v>7</v>
      </c>
      <c r="T94" s="36" t="s">
        <v>280</v>
      </c>
      <c r="Z94" s="38">
        <v>7</v>
      </c>
      <c r="AA94" s="38">
        <v>0</v>
      </c>
      <c r="AB94" s="38">
        <v>0</v>
      </c>
      <c r="AC94" s="38">
        <f>+AA94+AB94</f>
        <v>0</v>
      </c>
      <c r="AD94" s="38">
        <v>0</v>
      </c>
      <c r="AF94" s="58">
        <v>8</v>
      </c>
      <c r="AG94" s="36" t="s">
        <v>383</v>
      </c>
      <c r="AM94" s="38">
        <v>4</v>
      </c>
      <c r="AN94" s="38">
        <v>0</v>
      </c>
      <c r="AO94" s="38">
        <v>4</v>
      </c>
      <c r="AP94" s="38">
        <f>+AN94+AO94</f>
        <v>4</v>
      </c>
      <c r="AQ94" s="38">
        <v>2</v>
      </c>
      <c r="AR94" s="47"/>
    </row>
    <row r="95" spans="1:44" ht="15.75" customHeight="1" x14ac:dyDescent="0.25">
      <c r="A95" s="41"/>
      <c r="C95" s="16"/>
      <c r="D95" s="36" t="s">
        <v>154</v>
      </c>
      <c r="E95" s="36"/>
      <c r="F95" s="36"/>
      <c r="G95" s="36" t="s">
        <v>144</v>
      </c>
      <c r="H95" s="38"/>
      <c r="I95" s="50">
        <v>18</v>
      </c>
      <c r="J95" s="74">
        <v>5</v>
      </c>
      <c r="K95" s="74">
        <v>12</v>
      </c>
      <c r="L95" s="83">
        <f t="shared" si="25"/>
        <v>17</v>
      </c>
      <c r="M95" s="74">
        <v>0</v>
      </c>
      <c r="O95" s="16"/>
      <c r="Q95" s="47"/>
      <c r="R95" s="47"/>
      <c r="S95" s="58">
        <v>7.5</v>
      </c>
      <c r="T95" s="36" t="s">
        <v>155</v>
      </c>
      <c r="Z95" s="38">
        <v>6</v>
      </c>
      <c r="AA95" s="38">
        <v>0</v>
      </c>
      <c r="AB95" s="38">
        <v>0</v>
      </c>
      <c r="AC95" s="38">
        <f t="shared" ref="AC95" si="33">+AA95+AB95</f>
        <v>0</v>
      </c>
      <c r="AD95" s="38">
        <v>2</v>
      </c>
      <c r="AF95" s="58">
        <v>7</v>
      </c>
      <c r="AG95" s="36" t="s">
        <v>428</v>
      </c>
      <c r="AM95" s="38">
        <v>1</v>
      </c>
      <c r="AN95" s="38">
        <v>0</v>
      </c>
      <c r="AO95" s="38">
        <v>0</v>
      </c>
      <c r="AP95" s="38">
        <f t="shared" ref="AP95:AP96" si="34">+AN95+AO95</f>
        <v>0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67</v>
      </c>
      <c r="E96" s="42"/>
      <c r="F96" s="42"/>
      <c r="G96" s="42" t="s">
        <v>159</v>
      </c>
      <c r="H96" s="43"/>
      <c r="I96" s="50">
        <v>12</v>
      </c>
      <c r="J96" s="74">
        <v>10</v>
      </c>
      <c r="K96" s="74">
        <v>6</v>
      </c>
      <c r="L96" s="83">
        <f t="shared" si="25"/>
        <v>16</v>
      </c>
      <c r="M96" s="74">
        <v>0</v>
      </c>
      <c r="O96" s="16"/>
      <c r="Q96" s="47"/>
      <c r="R96" s="47"/>
      <c r="S96" s="58">
        <v>8.5</v>
      </c>
      <c r="T96" s="36" t="s">
        <v>235</v>
      </c>
      <c r="Z96" s="38">
        <v>10</v>
      </c>
      <c r="AA96" s="38">
        <v>13</v>
      </c>
      <c r="AB96" s="38">
        <v>6</v>
      </c>
      <c r="AC96" s="38">
        <f>+AA96+AB96</f>
        <v>19</v>
      </c>
      <c r="AD96" s="38">
        <v>2</v>
      </c>
      <c r="AF96" s="58">
        <v>7.5</v>
      </c>
      <c r="AG96" s="36" t="s">
        <v>426</v>
      </c>
      <c r="AM96" s="38">
        <v>1</v>
      </c>
      <c r="AN96" s="38">
        <v>0</v>
      </c>
      <c r="AO96" s="38">
        <v>0</v>
      </c>
      <c r="AP96" s="38">
        <f t="shared" si="34"/>
        <v>0</v>
      </c>
      <c r="AQ96" s="38">
        <v>0</v>
      </c>
      <c r="AR96" s="47"/>
    </row>
    <row r="97" spans="1:44" ht="15.75" customHeight="1" thickBot="1" x14ac:dyDescent="0.3">
      <c r="A97" s="41"/>
      <c r="C97" s="16"/>
      <c r="D97" s="42" t="s">
        <v>98</v>
      </c>
      <c r="E97" s="42"/>
      <c r="F97" s="42"/>
      <c r="G97" s="36" t="s">
        <v>21</v>
      </c>
      <c r="H97" s="43"/>
      <c r="I97" s="50">
        <v>15</v>
      </c>
      <c r="J97" s="74">
        <v>9</v>
      </c>
      <c r="K97" s="74">
        <v>7</v>
      </c>
      <c r="L97" s="83">
        <f t="shared" si="25"/>
        <v>16</v>
      </c>
      <c r="M97" s="74">
        <v>0</v>
      </c>
      <c r="O97" s="16"/>
      <c r="Q97" s="47"/>
      <c r="R97" s="47"/>
      <c r="S97" s="58">
        <v>8</v>
      </c>
      <c r="T97" s="36" t="s">
        <v>429</v>
      </c>
      <c r="Z97" s="38">
        <v>1</v>
      </c>
      <c r="AA97" s="38">
        <v>0</v>
      </c>
      <c r="AB97" s="38">
        <v>1</v>
      </c>
      <c r="AC97" s="38">
        <f t="shared" ref="AC97" si="35">+AA97+AB97</f>
        <v>1</v>
      </c>
      <c r="AD97" s="38">
        <v>0</v>
      </c>
      <c r="AF97" s="58">
        <v>9</v>
      </c>
      <c r="AG97" s="36" t="s">
        <v>342</v>
      </c>
      <c r="AM97" s="38">
        <v>3</v>
      </c>
      <c r="AN97" s="38">
        <v>1</v>
      </c>
      <c r="AO97" s="38">
        <v>3</v>
      </c>
      <c r="AP97" s="38">
        <f>+AN97+AO97</f>
        <v>4</v>
      </c>
      <c r="AQ97" s="38">
        <v>0</v>
      </c>
      <c r="AR97" s="47"/>
    </row>
    <row r="98" spans="1:44" ht="15.75" customHeight="1" x14ac:dyDescent="0.25">
      <c r="A98" s="41"/>
      <c r="C98" s="16"/>
      <c r="D98" s="36" t="s">
        <v>70</v>
      </c>
      <c r="E98" s="36"/>
      <c r="F98" s="36"/>
      <c r="G98" s="36" t="s">
        <v>144</v>
      </c>
      <c r="H98" s="38"/>
      <c r="I98" s="50">
        <v>20</v>
      </c>
      <c r="J98" s="74">
        <v>0</v>
      </c>
      <c r="K98" s="74">
        <v>16</v>
      </c>
      <c r="L98" s="83">
        <f t="shared" si="25"/>
        <v>16</v>
      </c>
      <c r="M98" s="74">
        <v>0</v>
      </c>
      <c r="O98" s="16"/>
      <c r="Q98" s="47"/>
      <c r="R98" s="47"/>
      <c r="S98" s="67"/>
      <c r="T98" s="68" t="s">
        <v>131</v>
      </c>
      <c r="U98" s="20"/>
      <c r="V98" s="20"/>
      <c r="W98" s="20"/>
      <c r="X98" s="20"/>
      <c r="Y98" s="20"/>
      <c r="Z98" s="60">
        <f>SUM(Z77:Z97)</f>
        <v>113</v>
      </c>
      <c r="AA98" s="60">
        <f t="shared" ref="AA98:AD98" si="36">SUM(AA77:AA97)</f>
        <v>31</v>
      </c>
      <c r="AB98" s="60">
        <f t="shared" si="36"/>
        <v>35</v>
      </c>
      <c r="AC98" s="60">
        <f t="shared" si="36"/>
        <v>66</v>
      </c>
      <c r="AD98" s="60">
        <f t="shared" si="36"/>
        <v>14</v>
      </c>
      <c r="AF98" s="58">
        <v>7.5</v>
      </c>
      <c r="AG98" s="65" t="s">
        <v>499</v>
      </c>
      <c r="AM98" s="38">
        <v>1</v>
      </c>
      <c r="AN98" s="38">
        <v>0</v>
      </c>
      <c r="AO98" s="38">
        <v>0</v>
      </c>
      <c r="AP98" s="38">
        <f>+AN98+AO98</f>
        <v>0</v>
      </c>
      <c r="AQ98" s="38">
        <v>0</v>
      </c>
      <c r="AR98" s="47"/>
    </row>
    <row r="99" spans="1:44" ht="15.75" customHeight="1" x14ac:dyDescent="0.25">
      <c r="A99" s="41"/>
      <c r="C99" s="16"/>
      <c r="D99" s="42" t="s">
        <v>66</v>
      </c>
      <c r="E99" s="42"/>
      <c r="F99" s="42"/>
      <c r="G99" s="36" t="s">
        <v>21</v>
      </c>
      <c r="H99" s="43"/>
      <c r="I99" s="50">
        <v>15</v>
      </c>
      <c r="J99" s="74">
        <v>11</v>
      </c>
      <c r="K99" s="74">
        <v>4</v>
      </c>
      <c r="L99" s="83">
        <f t="shared" si="25"/>
        <v>15</v>
      </c>
      <c r="M99" s="74">
        <v>4</v>
      </c>
      <c r="O99" s="16"/>
      <c r="Q99" s="47"/>
      <c r="R99" s="47"/>
      <c r="T99" s="65" t="s">
        <v>127</v>
      </c>
      <c r="Z99" s="50">
        <f>+Z98+AM101</f>
        <v>196</v>
      </c>
      <c r="AA99" s="50">
        <f>+AA98+AN101</f>
        <v>64</v>
      </c>
      <c r="AB99" s="50">
        <f>+AB98+AO101</f>
        <v>75</v>
      </c>
      <c r="AC99" s="50">
        <f>+AC98+AP101</f>
        <v>139</v>
      </c>
      <c r="AD99" s="50">
        <f>+AD98+AQ101</f>
        <v>26</v>
      </c>
      <c r="AF99" s="58">
        <v>6</v>
      </c>
      <c r="AG99" s="36" t="s">
        <v>427</v>
      </c>
      <c r="AM99" s="38">
        <v>5</v>
      </c>
      <c r="AN99" s="38">
        <v>1</v>
      </c>
      <c r="AO99" s="38">
        <v>1</v>
      </c>
      <c r="AP99" s="38">
        <f>+AN99+AO99</f>
        <v>2</v>
      </c>
      <c r="AQ99" s="38">
        <v>0</v>
      </c>
      <c r="AR99" s="47"/>
    </row>
    <row r="100" spans="1:44" ht="15.75" customHeight="1" thickBot="1" x14ac:dyDescent="0.3">
      <c r="A100" s="41"/>
      <c r="C100" s="16"/>
      <c r="D100" s="36" t="s">
        <v>69</v>
      </c>
      <c r="E100" s="36"/>
      <c r="F100" s="36"/>
      <c r="G100" s="42" t="s">
        <v>157</v>
      </c>
      <c r="H100" s="38"/>
      <c r="I100" s="50">
        <v>20</v>
      </c>
      <c r="J100" s="74">
        <v>3</v>
      </c>
      <c r="K100" s="74">
        <v>12</v>
      </c>
      <c r="L100" s="83">
        <f t="shared" si="25"/>
        <v>15</v>
      </c>
      <c r="M100" s="74">
        <v>0</v>
      </c>
      <c r="Q100" s="47"/>
      <c r="R100" s="47"/>
      <c r="AF100" s="58">
        <v>7</v>
      </c>
      <c r="AG100" s="36" t="s">
        <v>275</v>
      </c>
      <c r="AM100" s="38">
        <v>11</v>
      </c>
      <c r="AN100" s="38">
        <v>7</v>
      </c>
      <c r="AO100" s="38">
        <v>5</v>
      </c>
      <c r="AP100" s="38">
        <f>+AN100+AO100</f>
        <v>12</v>
      </c>
      <c r="AQ100" s="38">
        <v>2</v>
      </c>
      <c r="AR100" s="47"/>
    </row>
    <row r="101" spans="1:44" ht="15.75" customHeight="1" x14ac:dyDescent="0.25">
      <c r="A101" s="41"/>
      <c r="D101" s="42" t="s">
        <v>94</v>
      </c>
      <c r="E101" s="42"/>
      <c r="F101" s="42"/>
      <c r="G101" s="29" t="s">
        <v>146</v>
      </c>
      <c r="H101" s="43"/>
      <c r="I101" s="50">
        <v>17</v>
      </c>
      <c r="J101" s="74">
        <v>13</v>
      </c>
      <c r="K101" s="74">
        <v>1</v>
      </c>
      <c r="L101" s="83">
        <f t="shared" si="25"/>
        <v>14</v>
      </c>
      <c r="M101" s="74">
        <v>4</v>
      </c>
      <c r="Q101" s="47"/>
      <c r="R101" s="47"/>
      <c r="AF101" s="67"/>
      <c r="AG101" s="68" t="s">
        <v>131</v>
      </c>
      <c r="AH101" s="20"/>
      <c r="AI101" s="20"/>
      <c r="AJ101" s="20"/>
      <c r="AK101" s="20"/>
      <c r="AL101" s="20"/>
      <c r="AM101" s="60">
        <f>SUM(AM77:AM100)</f>
        <v>83</v>
      </c>
      <c r="AN101" s="60">
        <f t="shared" ref="AN101:AQ101" si="37">SUM(AN77:AN100)</f>
        <v>33</v>
      </c>
      <c r="AO101" s="60">
        <f t="shared" si="37"/>
        <v>40</v>
      </c>
      <c r="AP101" s="60">
        <f t="shared" si="37"/>
        <v>73</v>
      </c>
      <c r="AQ101" s="60">
        <f t="shared" si="37"/>
        <v>12</v>
      </c>
      <c r="AR101" s="47"/>
    </row>
    <row r="102" spans="1:44" ht="15.75" customHeight="1" x14ac:dyDescent="0.25">
      <c r="A102" s="41"/>
      <c r="D102" s="42" t="s">
        <v>52</v>
      </c>
      <c r="E102" s="42"/>
      <c r="F102" s="42"/>
      <c r="G102" s="57" t="s">
        <v>21</v>
      </c>
      <c r="H102" s="43"/>
      <c r="I102" s="50">
        <v>19</v>
      </c>
      <c r="J102" s="74">
        <v>7</v>
      </c>
      <c r="K102" s="74">
        <v>7</v>
      </c>
      <c r="L102" s="83">
        <f t="shared" si="25"/>
        <v>14</v>
      </c>
      <c r="M102" s="74">
        <v>0</v>
      </c>
      <c r="O102" s="16"/>
      <c r="Q102" s="47"/>
      <c r="R102" s="47"/>
      <c r="AR102" s="47"/>
    </row>
    <row r="103" spans="1:44" ht="15.75" customHeight="1" thickBot="1" x14ac:dyDescent="0.3">
      <c r="A103" s="41"/>
      <c r="D103" s="42" t="s">
        <v>38</v>
      </c>
      <c r="E103" s="42"/>
      <c r="F103" s="42"/>
      <c r="G103" s="42" t="s">
        <v>160</v>
      </c>
      <c r="H103" s="43"/>
      <c r="I103" s="50">
        <v>18</v>
      </c>
      <c r="J103" s="74">
        <v>3</v>
      </c>
      <c r="K103" s="74">
        <v>11</v>
      </c>
      <c r="L103" s="83">
        <f t="shared" si="25"/>
        <v>14</v>
      </c>
      <c r="M103" s="74">
        <v>2</v>
      </c>
      <c r="O103" s="16"/>
      <c r="Q103" s="47"/>
      <c r="R103" s="47"/>
      <c r="S103" s="59" t="s">
        <v>161</v>
      </c>
      <c r="T103" s="59" t="s">
        <v>164</v>
      </c>
      <c r="U103" s="59"/>
      <c r="V103" s="88"/>
      <c r="W103" s="88"/>
      <c r="X103" s="88"/>
      <c r="Y103" s="88"/>
      <c r="Z103" s="88" t="s">
        <v>4</v>
      </c>
      <c r="AA103" s="88" t="s">
        <v>29</v>
      </c>
      <c r="AB103" s="88" t="s">
        <v>30</v>
      </c>
      <c r="AC103" s="88" t="s">
        <v>31</v>
      </c>
      <c r="AD103" s="88" t="s">
        <v>3</v>
      </c>
      <c r="AF103" s="59" t="s">
        <v>161</v>
      </c>
      <c r="AG103" s="59" t="s">
        <v>164</v>
      </c>
      <c r="AH103" s="59"/>
      <c r="AI103" s="88"/>
      <c r="AJ103" s="88"/>
      <c r="AK103" s="88"/>
      <c r="AL103" s="88"/>
      <c r="AM103" s="88" t="s">
        <v>4</v>
      </c>
      <c r="AN103" s="88" t="s">
        <v>29</v>
      </c>
      <c r="AO103" s="88" t="s">
        <v>30</v>
      </c>
      <c r="AP103" s="88" t="s">
        <v>31</v>
      </c>
      <c r="AQ103" s="88" t="s">
        <v>3</v>
      </c>
      <c r="AR103" s="47"/>
    </row>
    <row r="104" spans="1:44" ht="15.75" customHeight="1" x14ac:dyDescent="0.25">
      <c r="A104" s="41"/>
      <c r="D104" s="42" t="s">
        <v>60</v>
      </c>
      <c r="E104" s="42"/>
      <c r="F104" s="42"/>
      <c r="G104" s="42" t="s">
        <v>158</v>
      </c>
      <c r="H104" s="43"/>
      <c r="I104" s="50">
        <v>20</v>
      </c>
      <c r="J104" s="74">
        <v>1</v>
      </c>
      <c r="K104" s="74">
        <v>13</v>
      </c>
      <c r="L104" s="83">
        <f t="shared" si="25"/>
        <v>14</v>
      </c>
      <c r="M104" s="74">
        <v>0</v>
      </c>
      <c r="O104" s="16"/>
      <c r="Q104" s="47"/>
      <c r="R104" s="47"/>
      <c r="S104" s="58">
        <v>7</v>
      </c>
      <c r="T104" s="65" t="s">
        <v>99</v>
      </c>
      <c r="Z104" s="38">
        <v>3</v>
      </c>
      <c r="AA104" s="38">
        <v>0</v>
      </c>
      <c r="AB104" s="38">
        <v>0</v>
      </c>
      <c r="AC104" s="38">
        <f t="shared" ref="AC104:AC109" si="38">+AA104+AB104</f>
        <v>0</v>
      </c>
      <c r="AD104" s="38">
        <v>0</v>
      </c>
      <c r="AF104" s="75">
        <v>6.5</v>
      </c>
      <c r="AG104" s="42" t="s">
        <v>181</v>
      </c>
      <c r="AH104" s="42"/>
      <c r="AI104" s="42"/>
      <c r="AM104" s="38">
        <v>1</v>
      </c>
      <c r="AN104" s="38">
        <v>0</v>
      </c>
      <c r="AO104" s="38">
        <v>0</v>
      </c>
      <c r="AP104" s="38">
        <f t="shared" ref="AP104" si="39">+AN104+AO104</f>
        <v>0</v>
      </c>
      <c r="AQ104" s="38">
        <v>2</v>
      </c>
      <c r="AR104" s="47"/>
    </row>
    <row r="105" spans="1:44" ht="15.75" customHeight="1" x14ac:dyDescent="0.25">
      <c r="A105" s="41"/>
      <c r="D105" s="36"/>
      <c r="E105" s="36"/>
      <c r="F105" s="36"/>
      <c r="G105" s="42"/>
      <c r="H105" s="38"/>
      <c r="I105" s="50"/>
      <c r="J105" s="74"/>
      <c r="K105" s="74"/>
      <c r="M105" s="74"/>
      <c r="O105" s="16"/>
      <c r="Q105" s="47"/>
      <c r="R105" s="47"/>
      <c r="S105" s="58">
        <v>6</v>
      </c>
      <c r="T105" s="65" t="s">
        <v>74</v>
      </c>
      <c r="Z105" s="38">
        <v>1</v>
      </c>
      <c r="AA105" s="38">
        <v>0</v>
      </c>
      <c r="AB105" s="38">
        <v>0</v>
      </c>
      <c r="AC105" s="38">
        <f t="shared" si="38"/>
        <v>0</v>
      </c>
      <c r="AD105" s="38">
        <v>0</v>
      </c>
      <c r="AF105" s="58">
        <v>6</v>
      </c>
      <c r="AG105" s="65" t="s">
        <v>89</v>
      </c>
      <c r="AM105" s="38">
        <v>1</v>
      </c>
      <c r="AN105" s="38">
        <v>0</v>
      </c>
      <c r="AO105" s="38">
        <v>0</v>
      </c>
      <c r="AP105" s="38">
        <f t="shared" ref="AP105:AP112" si="40">+AN105+AO105</f>
        <v>0</v>
      </c>
      <c r="AQ105" s="38">
        <v>2</v>
      </c>
      <c r="AR105" s="47"/>
    </row>
    <row r="106" spans="1:44" ht="15.75" customHeight="1" x14ac:dyDescent="0.25">
      <c r="A106" s="41"/>
      <c r="O106" s="16"/>
      <c r="Q106" s="47"/>
      <c r="R106" s="47"/>
      <c r="S106" s="58">
        <v>6.5</v>
      </c>
      <c r="T106" s="65" t="s">
        <v>88</v>
      </c>
      <c r="Z106" s="38">
        <v>1</v>
      </c>
      <c r="AA106" s="38">
        <v>0</v>
      </c>
      <c r="AB106" s="38">
        <v>0</v>
      </c>
      <c r="AC106" s="38">
        <f t="shared" si="38"/>
        <v>0</v>
      </c>
      <c r="AD106" s="38">
        <v>0</v>
      </c>
      <c r="AF106" s="58">
        <v>7.5</v>
      </c>
      <c r="AG106" s="65" t="s">
        <v>44</v>
      </c>
      <c r="AM106" s="38">
        <v>1</v>
      </c>
      <c r="AN106" s="38">
        <v>0</v>
      </c>
      <c r="AO106" s="38">
        <v>0</v>
      </c>
      <c r="AP106" s="38">
        <f t="shared" si="40"/>
        <v>0</v>
      </c>
      <c r="AQ106" s="38">
        <v>0</v>
      </c>
      <c r="AR106" s="47"/>
    </row>
    <row r="107" spans="1:44" ht="15.75" customHeight="1" thickBot="1" x14ac:dyDescent="0.3">
      <c r="A107" s="41"/>
      <c r="D107" s="13" t="s">
        <v>116</v>
      </c>
      <c r="E107" s="13"/>
      <c r="F107" s="13"/>
      <c r="G107" s="15" t="s">
        <v>2</v>
      </c>
      <c r="H107" s="15"/>
      <c r="I107" s="15" t="s">
        <v>4</v>
      </c>
      <c r="J107" s="15" t="s">
        <v>29</v>
      </c>
      <c r="K107" s="15" t="s">
        <v>30</v>
      </c>
      <c r="L107" s="15" t="s">
        <v>31</v>
      </c>
      <c r="M107" s="84" t="s">
        <v>3</v>
      </c>
      <c r="O107" s="16"/>
      <c r="Q107" s="47"/>
      <c r="R107" s="47"/>
      <c r="S107" s="58">
        <v>7.5</v>
      </c>
      <c r="T107" s="65" t="s">
        <v>167</v>
      </c>
      <c r="Z107" s="38">
        <v>1</v>
      </c>
      <c r="AA107" s="38">
        <v>0</v>
      </c>
      <c r="AB107" s="38">
        <v>0</v>
      </c>
      <c r="AC107" s="38">
        <f t="shared" si="38"/>
        <v>0</v>
      </c>
      <c r="AD107" s="38">
        <v>2</v>
      </c>
      <c r="AF107" s="58">
        <v>9.5</v>
      </c>
      <c r="AG107" s="65" t="s">
        <v>133</v>
      </c>
      <c r="AM107" s="38">
        <v>2</v>
      </c>
      <c r="AN107" s="38">
        <v>3</v>
      </c>
      <c r="AO107" s="38">
        <v>0</v>
      </c>
      <c r="AP107" s="38">
        <f t="shared" si="40"/>
        <v>3</v>
      </c>
      <c r="AQ107" s="38">
        <v>0</v>
      </c>
      <c r="AR107" s="47"/>
    </row>
    <row r="108" spans="1:44" ht="15.75" customHeight="1" x14ac:dyDescent="0.25">
      <c r="A108" s="41"/>
      <c r="D108" s="36" t="s">
        <v>44</v>
      </c>
      <c r="E108" s="36"/>
      <c r="F108" s="36"/>
      <c r="G108" s="36" t="s">
        <v>144</v>
      </c>
      <c r="I108" s="50">
        <v>18</v>
      </c>
      <c r="J108" s="74">
        <v>5</v>
      </c>
      <c r="K108" s="74">
        <v>5</v>
      </c>
      <c r="L108" s="50">
        <f t="shared" ref="L108:L126" si="41">+J108+K108</f>
        <v>10</v>
      </c>
      <c r="M108" s="83">
        <v>8</v>
      </c>
      <c r="O108" s="16"/>
      <c r="Q108" s="47"/>
      <c r="R108" s="47"/>
      <c r="S108" s="58">
        <v>7.5</v>
      </c>
      <c r="T108" s="65" t="s">
        <v>165</v>
      </c>
      <c r="Z108" s="38">
        <v>3</v>
      </c>
      <c r="AA108" s="38">
        <v>0</v>
      </c>
      <c r="AB108" s="38">
        <v>2</v>
      </c>
      <c r="AC108" s="38">
        <f t="shared" si="38"/>
        <v>2</v>
      </c>
      <c r="AD108" s="38">
        <v>2</v>
      </c>
      <c r="AF108" s="58">
        <v>7.5</v>
      </c>
      <c r="AG108" s="65" t="s">
        <v>125</v>
      </c>
      <c r="AM108" s="38">
        <v>2</v>
      </c>
      <c r="AN108" s="38">
        <v>0</v>
      </c>
      <c r="AO108" s="38">
        <v>1</v>
      </c>
      <c r="AP108" s="38">
        <f t="shared" si="40"/>
        <v>1</v>
      </c>
      <c r="AQ108" s="38">
        <v>0</v>
      </c>
      <c r="AR108" s="47"/>
    </row>
    <row r="109" spans="1:44" ht="15.75" customHeight="1" x14ac:dyDescent="0.25">
      <c r="A109" s="41"/>
      <c r="D109" s="42" t="s">
        <v>37</v>
      </c>
      <c r="G109" s="42" t="s">
        <v>17</v>
      </c>
      <c r="I109" s="50">
        <v>15</v>
      </c>
      <c r="J109" s="74">
        <v>2</v>
      </c>
      <c r="K109" s="74">
        <v>6</v>
      </c>
      <c r="L109" s="50">
        <f t="shared" si="41"/>
        <v>8</v>
      </c>
      <c r="M109" s="83">
        <v>6</v>
      </c>
      <c r="O109" s="16"/>
      <c r="Q109" s="47"/>
      <c r="R109" s="47"/>
      <c r="S109" s="75">
        <v>7.5</v>
      </c>
      <c r="T109" s="36" t="s">
        <v>129</v>
      </c>
      <c r="U109" s="36"/>
      <c r="V109" s="36"/>
      <c r="W109" s="36"/>
      <c r="Z109" s="38">
        <v>1</v>
      </c>
      <c r="AA109" s="38">
        <v>0</v>
      </c>
      <c r="AB109" s="38">
        <v>0</v>
      </c>
      <c r="AC109" s="38">
        <f t="shared" si="38"/>
        <v>0</v>
      </c>
      <c r="AD109" s="38">
        <v>0</v>
      </c>
      <c r="AF109" s="58">
        <v>6.5</v>
      </c>
      <c r="AG109" s="36" t="s">
        <v>76</v>
      </c>
      <c r="AM109" s="38">
        <v>9</v>
      </c>
      <c r="AN109" s="38">
        <v>0</v>
      </c>
      <c r="AO109" s="38">
        <v>3</v>
      </c>
      <c r="AP109" s="38">
        <f t="shared" si="40"/>
        <v>3</v>
      </c>
      <c r="AQ109" s="38">
        <v>0</v>
      </c>
      <c r="AR109" s="47"/>
    </row>
    <row r="110" spans="1:44" ht="15.75" customHeight="1" x14ac:dyDescent="0.25">
      <c r="A110" s="41"/>
      <c r="C110" s="16"/>
      <c r="D110" s="42" t="s">
        <v>39</v>
      </c>
      <c r="E110" s="42"/>
      <c r="F110" s="42"/>
      <c r="G110" s="42" t="s">
        <v>17</v>
      </c>
      <c r="I110" s="50">
        <v>16</v>
      </c>
      <c r="J110" s="74">
        <v>8</v>
      </c>
      <c r="K110" s="74">
        <v>20</v>
      </c>
      <c r="L110" s="50">
        <f t="shared" si="41"/>
        <v>28</v>
      </c>
      <c r="M110" s="83">
        <v>6</v>
      </c>
      <c r="O110" s="16"/>
      <c r="Q110" s="47"/>
      <c r="R110" s="47"/>
      <c r="S110" s="58">
        <v>6</v>
      </c>
      <c r="T110" s="65" t="s">
        <v>166</v>
      </c>
      <c r="Z110" s="38">
        <v>1</v>
      </c>
      <c r="AA110" s="38">
        <v>1</v>
      </c>
      <c r="AB110" s="38">
        <v>0</v>
      </c>
      <c r="AC110" s="38">
        <f>+AA110+AB110</f>
        <v>1</v>
      </c>
      <c r="AD110" s="38">
        <v>0</v>
      </c>
      <c r="AF110" s="58">
        <v>7.5</v>
      </c>
      <c r="AG110" s="65" t="s">
        <v>56</v>
      </c>
      <c r="AM110" s="38">
        <v>1</v>
      </c>
      <c r="AN110" s="38">
        <v>0</v>
      </c>
      <c r="AO110" s="38">
        <v>0</v>
      </c>
      <c r="AP110" s="38">
        <f t="shared" si="40"/>
        <v>0</v>
      </c>
      <c r="AQ110" s="38">
        <v>0</v>
      </c>
      <c r="AR110" s="47"/>
    </row>
    <row r="111" spans="1:44" ht="15.75" customHeight="1" x14ac:dyDescent="0.25">
      <c r="A111" s="41"/>
      <c r="C111" s="16"/>
      <c r="D111" s="36" t="s">
        <v>119</v>
      </c>
      <c r="E111" s="36"/>
      <c r="F111" s="36"/>
      <c r="G111" s="36" t="s">
        <v>144</v>
      </c>
      <c r="I111" s="50">
        <v>18</v>
      </c>
      <c r="J111" s="74">
        <v>20</v>
      </c>
      <c r="K111" s="74">
        <v>15</v>
      </c>
      <c r="L111" s="50">
        <f t="shared" si="41"/>
        <v>35</v>
      </c>
      <c r="M111" s="83">
        <v>6</v>
      </c>
      <c r="Q111" s="47"/>
      <c r="R111" s="47"/>
      <c r="S111" s="58">
        <v>6.5</v>
      </c>
      <c r="T111" s="65" t="s">
        <v>152</v>
      </c>
      <c r="Z111" s="38">
        <v>1</v>
      </c>
      <c r="AA111" s="38">
        <v>0</v>
      </c>
      <c r="AB111" s="38">
        <v>2</v>
      </c>
      <c r="AC111" s="38">
        <f>+AA111+AB111</f>
        <v>2</v>
      </c>
      <c r="AD111" s="38">
        <v>0</v>
      </c>
      <c r="AF111" s="58">
        <v>7</v>
      </c>
      <c r="AG111" s="65" t="s">
        <v>40</v>
      </c>
      <c r="AM111" s="38">
        <v>2</v>
      </c>
      <c r="AN111" s="38">
        <v>0</v>
      </c>
      <c r="AO111" s="38">
        <v>0</v>
      </c>
      <c r="AP111" s="38">
        <f t="shared" si="40"/>
        <v>0</v>
      </c>
      <c r="AQ111" s="38">
        <v>0</v>
      </c>
      <c r="AR111" s="47"/>
    </row>
    <row r="112" spans="1:44" ht="15.75" customHeight="1" x14ac:dyDescent="0.25">
      <c r="A112" s="41"/>
      <c r="D112" s="42" t="s">
        <v>40</v>
      </c>
      <c r="E112" s="42"/>
      <c r="F112" s="42"/>
      <c r="G112" s="36" t="s">
        <v>21</v>
      </c>
      <c r="I112" s="50">
        <v>18</v>
      </c>
      <c r="J112" s="74">
        <v>0</v>
      </c>
      <c r="K112" s="74">
        <v>6</v>
      </c>
      <c r="L112" s="50">
        <f t="shared" si="41"/>
        <v>6</v>
      </c>
      <c r="M112" s="83">
        <v>6</v>
      </c>
      <c r="Q112" s="47"/>
      <c r="R112" s="47"/>
      <c r="S112" s="58">
        <v>6.5</v>
      </c>
      <c r="T112" s="65" t="s">
        <v>59</v>
      </c>
      <c r="Z112" s="38">
        <v>2</v>
      </c>
      <c r="AA112" s="38">
        <v>0</v>
      </c>
      <c r="AB112" s="38">
        <v>2</v>
      </c>
      <c r="AC112" s="38">
        <f>+AA112+AB112</f>
        <v>2</v>
      </c>
      <c r="AD112" s="38">
        <v>0</v>
      </c>
      <c r="AF112" s="58">
        <v>6.5</v>
      </c>
      <c r="AG112" s="65" t="s">
        <v>138</v>
      </c>
      <c r="AM112" s="38">
        <v>7</v>
      </c>
      <c r="AN112" s="38">
        <v>0</v>
      </c>
      <c r="AO112" s="38">
        <v>1</v>
      </c>
      <c r="AP112" s="38">
        <f t="shared" si="40"/>
        <v>1</v>
      </c>
      <c r="AQ112" s="38">
        <v>0</v>
      </c>
      <c r="AR112" s="47"/>
    </row>
    <row r="113" spans="1:44" ht="15.75" customHeight="1" x14ac:dyDescent="0.25">
      <c r="A113" s="41"/>
      <c r="D113" s="36" t="s">
        <v>148</v>
      </c>
      <c r="E113" s="36"/>
      <c r="F113" s="36"/>
      <c r="G113" s="36" t="s">
        <v>144</v>
      </c>
      <c r="I113" s="50">
        <v>19</v>
      </c>
      <c r="J113" s="74">
        <v>5</v>
      </c>
      <c r="K113" s="74">
        <v>6</v>
      </c>
      <c r="L113" s="50">
        <f t="shared" si="41"/>
        <v>11</v>
      </c>
      <c r="M113" s="83">
        <v>6</v>
      </c>
      <c r="Q113" s="47"/>
      <c r="R113" s="47"/>
      <c r="S113" s="58">
        <v>7</v>
      </c>
      <c r="T113" s="65" t="s">
        <v>97</v>
      </c>
      <c r="Z113" s="38">
        <v>1</v>
      </c>
      <c r="AA113" s="38">
        <v>0</v>
      </c>
      <c r="AB113" s="38">
        <v>0</v>
      </c>
      <c r="AC113" s="38">
        <f t="shared" ref="AC113" si="42">+AA113+AB113</f>
        <v>0</v>
      </c>
      <c r="AD113" s="38">
        <v>0</v>
      </c>
      <c r="AF113" s="58">
        <v>9.5</v>
      </c>
      <c r="AG113" s="65" t="s">
        <v>132</v>
      </c>
      <c r="AM113" s="38">
        <v>1</v>
      </c>
      <c r="AN113" s="38">
        <v>1</v>
      </c>
      <c r="AO113" s="38">
        <v>0</v>
      </c>
      <c r="AP113" s="38">
        <f>+AN113+AO113</f>
        <v>1</v>
      </c>
      <c r="AQ113" s="38">
        <v>0</v>
      </c>
      <c r="AR113" s="47"/>
    </row>
    <row r="114" spans="1:44" ht="15.75" customHeight="1" thickBot="1" x14ac:dyDescent="0.3">
      <c r="A114" s="41"/>
      <c r="D114" s="36" t="s">
        <v>112</v>
      </c>
      <c r="E114" s="36"/>
      <c r="F114" s="36"/>
      <c r="G114" s="36" t="s">
        <v>144</v>
      </c>
      <c r="I114" s="50">
        <v>13</v>
      </c>
      <c r="J114" s="74">
        <v>1</v>
      </c>
      <c r="K114" s="74">
        <v>3</v>
      </c>
      <c r="L114" s="50">
        <f t="shared" si="41"/>
        <v>4</v>
      </c>
      <c r="M114" s="83">
        <v>4</v>
      </c>
      <c r="Q114" s="47"/>
      <c r="R114" s="47"/>
      <c r="S114" s="58">
        <v>6.5</v>
      </c>
      <c r="T114" s="65" t="s">
        <v>75</v>
      </c>
      <c r="Z114" s="38">
        <v>1</v>
      </c>
      <c r="AA114" s="38">
        <v>0</v>
      </c>
      <c r="AB114" s="38">
        <v>1</v>
      </c>
      <c r="AC114" s="38">
        <f>+AA114+AB114</f>
        <v>1</v>
      </c>
      <c r="AD114" s="38">
        <v>0</v>
      </c>
      <c r="AF114" s="58">
        <v>9.5</v>
      </c>
      <c r="AG114" s="65" t="s">
        <v>82</v>
      </c>
      <c r="AM114" s="38">
        <v>1</v>
      </c>
      <c r="AN114" s="38">
        <v>1</v>
      </c>
      <c r="AO114" s="38">
        <v>0</v>
      </c>
      <c r="AP114" s="38">
        <f>+AN114+AO114</f>
        <v>1</v>
      </c>
      <c r="AQ114" s="38">
        <v>0</v>
      </c>
      <c r="AR114" s="47"/>
    </row>
    <row r="115" spans="1:44" ht="15.75" customHeight="1" thickBot="1" x14ac:dyDescent="0.3">
      <c r="A115" s="41"/>
      <c r="D115" s="42" t="s">
        <v>72</v>
      </c>
      <c r="E115" s="42"/>
      <c r="F115" s="42"/>
      <c r="G115" s="42" t="s">
        <v>160</v>
      </c>
      <c r="I115" s="50">
        <v>14</v>
      </c>
      <c r="J115" s="74">
        <v>1</v>
      </c>
      <c r="K115" s="74">
        <v>9</v>
      </c>
      <c r="L115" s="50">
        <f t="shared" si="41"/>
        <v>10</v>
      </c>
      <c r="M115" s="83">
        <v>4</v>
      </c>
      <c r="Q115" s="47"/>
      <c r="R115" s="47"/>
      <c r="S115" s="58">
        <v>7.5</v>
      </c>
      <c r="T115" s="65" t="s">
        <v>96</v>
      </c>
      <c r="Z115" s="38">
        <v>1</v>
      </c>
      <c r="AA115" s="38">
        <v>0</v>
      </c>
      <c r="AB115" s="38">
        <v>0</v>
      </c>
      <c r="AC115" s="38">
        <f t="shared" ref="AC115" si="43">+AA115+AB115</f>
        <v>0</v>
      </c>
      <c r="AD115" s="38">
        <v>0</v>
      </c>
      <c r="AF115" s="67"/>
      <c r="AG115" s="68" t="s">
        <v>131</v>
      </c>
      <c r="AH115" s="20"/>
      <c r="AI115" s="20"/>
      <c r="AJ115" s="20"/>
      <c r="AK115" s="20"/>
      <c r="AL115" s="20"/>
      <c r="AM115" s="60">
        <f>SUM(AM104:AM114)</f>
        <v>28</v>
      </c>
      <c r="AN115" s="60">
        <f t="shared" ref="AN115:AQ115" si="44">SUM(AN104:AN114)</f>
        <v>5</v>
      </c>
      <c r="AO115" s="60">
        <f t="shared" si="44"/>
        <v>5</v>
      </c>
      <c r="AP115" s="60">
        <f t="shared" si="44"/>
        <v>10</v>
      </c>
      <c r="AQ115" s="60">
        <f t="shared" si="44"/>
        <v>4</v>
      </c>
      <c r="AR115" s="47"/>
    </row>
    <row r="116" spans="1:44" ht="15.75" customHeight="1" x14ac:dyDescent="0.25">
      <c r="A116" s="41"/>
      <c r="D116" s="42" t="s">
        <v>66</v>
      </c>
      <c r="E116" s="42"/>
      <c r="F116" s="42"/>
      <c r="G116" s="36" t="s">
        <v>21</v>
      </c>
      <c r="I116" s="50">
        <v>15</v>
      </c>
      <c r="J116" s="74">
        <v>11</v>
      </c>
      <c r="K116" s="74">
        <v>4</v>
      </c>
      <c r="L116" s="50">
        <f t="shared" si="41"/>
        <v>15</v>
      </c>
      <c r="M116" s="83">
        <v>4</v>
      </c>
      <c r="Q116" s="47"/>
      <c r="R116" s="47"/>
      <c r="S116" s="67"/>
      <c r="T116" s="68" t="s">
        <v>131</v>
      </c>
      <c r="U116" s="20"/>
      <c r="V116" s="20"/>
      <c r="W116" s="20"/>
      <c r="X116" s="20"/>
      <c r="Y116" s="20"/>
      <c r="Z116" s="60">
        <f>SUM(Z104:Z115)</f>
        <v>17</v>
      </c>
      <c r="AA116" s="60">
        <f>SUM(AA104:AA115)</f>
        <v>1</v>
      </c>
      <c r="AB116" s="60">
        <f>SUM(AB104:AB115)</f>
        <v>7</v>
      </c>
      <c r="AC116" s="60">
        <f>SUM(AC104:AC115)</f>
        <v>8</v>
      </c>
      <c r="AD116" s="60">
        <f>SUM(AD104:AD115)</f>
        <v>4</v>
      </c>
      <c r="AR116" s="47"/>
    </row>
    <row r="117" spans="1:44" ht="15.75" customHeight="1" x14ac:dyDescent="0.25">
      <c r="A117" s="41"/>
      <c r="D117" s="42" t="s">
        <v>134</v>
      </c>
      <c r="E117" s="42"/>
      <c r="F117" s="42"/>
      <c r="G117" s="42" t="s">
        <v>158</v>
      </c>
      <c r="I117" s="50">
        <v>16</v>
      </c>
      <c r="J117" s="74">
        <v>2</v>
      </c>
      <c r="K117" s="74">
        <v>2</v>
      </c>
      <c r="L117" s="50">
        <f t="shared" si="41"/>
        <v>4</v>
      </c>
      <c r="M117" s="83">
        <v>4</v>
      </c>
      <c r="Q117" s="47"/>
      <c r="R117" s="47"/>
      <c r="T117" s="65" t="s">
        <v>128</v>
      </c>
      <c r="U117" s="71"/>
      <c r="V117" s="71"/>
      <c r="W117" s="71"/>
      <c r="X117" s="71"/>
      <c r="Y117" s="71"/>
      <c r="Z117" s="50">
        <f>+Z116+AM115</f>
        <v>45</v>
      </c>
      <c r="AA117" s="50">
        <f>+AA116+AN115</f>
        <v>6</v>
      </c>
      <c r="AB117" s="50">
        <f>+AB116+AO115</f>
        <v>12</v>
      </c>
      <c r="AC117" s="50">
        <f>+AC116+AP115</f>
        <v>18</v>
      </c>
      <c r="AD117" s="50">
        <f>+AD116+AQ115</f>
        <v>8</v>
      </c>
      <c r="AR117" s="47"/>
    </row>
    <row r="118" spans="1:44" ht="15.75" customHeight="1" x14ac:dyDescent="0.25">
      <c r="A118" s="41"/>
      <c r="D118" s="42" t="s">
        <v>36</v>
      </c>
      <c r="E118" s="42"/>
      <c r="F118" s="42"/>
      <c r="G118" s="42" t="s">
        <v>158</v>
      </c>
      <c r="I118" s="50">
        <v>17</v>
      </c>
      <c r="J118" s="74">
        <v>7</v>
      </c>
      <c r="K118" s="74">
        <v>16</v>
      </c>
      <c r="L118" s="50">
        <f t="shared" si="41"/>
        <v>23</v>
      </c>
      <c r="M118" s="83">
        <v>4</v>
      </c>
      <c r="Q118" s="47"/>
      <c r="R118" s="47"/>
      <c r="S118" s="58"/>
      <c r="T118" s="36"/>
      <c r="Z118" s="38"/>
      <c r="AA118" s="38"/>
      <c r="AB118" s="38"/>
      <c r="AC118" s="38"/>
      <c r="AD118" s="38"/>
      <c r="AR118" s="47"/>
    </row>
    <row r="119" spans="1:44" ht="15.75" customHeight="1" x14ac:dyDescent="0.25">
      <c r="A119" s="41"/>
      <c r="D119" s="42" t="s">
        <v>94</v>
      </c>
      <c r="E119" s="42"/>
      <c r="F119" s="42"/>
      <c r="G119" s="29" t="s">
        <v>146</v>
      </c>
      <c r="I119" s="50">
        <v>17</v>
      </c>
      <c r="J119" s="74">
        <v>13</v>
      </c>
      <c r="K119" s="74">
        <v>1</v>
      </c>
      <c r="L119" s="50">
        <f t="shared" si="41"/>
        <v>14</v>
      </c>
      <c r="M119" s="83">
        <v>4</v>
      </c>
      <c r="Q119" s="47"/>
      <c r="R119" s="47"/>
      <c r="S119" s="58"/>
      <c r="T119" s="36" t="s">
        <v>127</v>
      </c>
      <c r="U119" s="16"/>
      <c r="V119" s="16"/>
      <c r="W119" s="16"/>
      <c r="X119" s="16"/>
      <c r="Y119" s="16"/>
      <c r="Z119" s="38">
        <f>+Z99+Z117+AC136</f>
        <v>266</v>
      </c>
      <c r="AA119" s="38">
        <f>+AA99+AA117</f>
        <v>70</v>
      </c>
      <c r="AB119" s="38">
        <f>+AB99+AB117</f>
        <v>87</v>
      </c>
      <c r="AC119" s="38">
        <f>AB119+AA119</f>
        <v>157</v>
      </c>
      <c r="AD119" s="38">
        <f>+AD99+AD117</f>
        <v>34</v>
      </c>
      <c r="AR119" s="47"/>
    </row>
    <row r="120" spans="1:44" ht="15.75" customHeight="1" x14ac:dyDescent="0.25">
      <c r="A120" s="41"/>
      <c r="D120" s="36" t="s">
        <v>126</v>
      </c>
      <c r="E120" s="36"/>
      <c r="F120" s="36"/>
      <c r="G120" s="42" t="s">
        <v>157</v>
      </c>
      <c r="I120" s="50">
        <v>18</v>
      </c>
      <c r="J120" s="74">
        <v>25</v>
      </c>
      <c r="K120" s="74">
        <v>16</v>
      </c>
      <c r="L120" s="50">
        <f t="shared" si="41"/>
        <v>41</v>
      </c>
      <c r="M120" s="83">
        <v>4</v>
      </c>
      <c r="Q120" s="47"/>
      <c r="R120" s="47"/>
      <c r="S120" s="58"/>
      <c r="T120" s="36" t="s">
        <v>114</v>
      </c>
      <c r="U120" s="16"/>
      <c r="V120" s="16"/>
      <c r="W120" s="16"/>
      <c r="X120" s="16"/>
      <c r="Y120" s="16"/>
      <c r="Z120" s="38">
        <f>+Z15+Z28+Z41+Z54+AM15+AM28+AM41+AM54</f>
        <v>266</v>
      </c>
      <c r="AA120" s="38">
        <f>+AA15+AA28+AA41+AA54+AN15+AN28+AN41+AN54</f>
        <v>70</v>
      </c>
      <c r="AB120" s="38">
        <f>+AB15+AB28+AB41+AB54+AO15+AO28+AO41+AO54</f>
        <v>87</v>
      </c>
      <c r="AC120" s="38">
        <f>+AC15+AC28+AC41+AC54+AP15+AP28+AP41+AP54</f>
        <v>157</v>
      </c>
      <c r="AD120" s="38">
        <f>+AD15+AD28+AD41+AD54+AQ15+AQ28+AQ41+AQ54</f>
        <v>34</v>
      </c>
      <c r="AR120" s="47"/>
    </row>
    <row r="121" spans="1:44" ht="15.75" customHeight="1" x14ac:dyDescent="0.25">
      <c r="A121" s="41"/>
      <c r="D121" s="42" t="s">
        <v>184</v>
      </c>
      <c r="G121" s="42" t="s">
        <v>17</v>
      </c>
      <c r="I121" s="50">
        <v>18</v>
      </c>
      <c r="J121" s="74">
        <v>13</v>
      </c>
      <c r="K121" s="74">
        <v>11</v>
      </c>
      <c r="L121" s="50">
        <f t="shared" si="41"/>
        <v>24</v>
      </c>
      <c r="M121" s="83">
        <v>4</v>
      </c>
      <c r="Q121" s="47"/>
      <c r="R121" s="47"/>
      <c r="AR121" s="47"/>
    </row>
    <row r="122" spans="1:44" ht="15.75" customHeight="1" x14ac:dyDescent="0.25">
      <c r="A122" s="41"/>
      <c r="D122" s="42" t="s">
        <v>82</v>
      </c>
      <c r="E122" s="42"/>
      <c r="F122" s="42"/>
      <c r="G122" s="42" t="s">
        <v>160</v>
      </c>
      <c r="I122" s="50">
        <v>19</v>
      </c>
      <c r="J122" s="74">
        <v>36</v>
      </c>
      <c r="K122" s="74">
        <v>9</v>
      </c>
      <c r="L122" s="50">
        <f t="shared" si="41"/>
        <v>45</v>
      </c>
      <c r="M122" s="83">
        <v>4</v>
      </c>
      <c r="Q122" s="47"/>
      <c r="R122" s="47"/>
      <c r="AR122" s="47"/>
    </row>
    <row r="123" spans="1:44" ht="15.75" customHeight="1" x14ac:dyDescent="0.25">
      <c r="A123" s="41"/>
      <c r="D123" s="42" t="s">
        <v>41</v>
      </c>
      <c r="E123" s="42"/>
      <c r="F123" s="42"/>
      <c r="G123" s="42" t="s">
        <v>159</v>
      </c>
      <c r="I123" s="50">
        <v>19</v>
      </c>
      <c r="J123" s="74">
        <v>0</v>
      </c>
      <c r="K123" s="74">
        <v>9</v>
      </c>
      <c r="L123" s="50">
        <f t="shared" si="41"/>
        <v>9</v>
      </c>
      <c r="M123" s="83">
        <v>4</v>
      </c>
      <c r="Q123" s="47"/>
      <c r="R123" s="47"/>
      <c r="S123" s="79"/>
      <c r="T123" s="65"/>
      <c r="AR123" s="47"/>
    </row>
    <row r="124" spans="1:44" ht="15.75" customHeight="1" thickBot="1" x14ac:dyDescent="0.3">
      <c r="A124" s="41"/>
      <c r="D124" s="42" t="s">
        <v>170</v>
      </c>
      <c r="E124" s="42"/>
      <c r="F124" s="42"/>
      <c r="G124" s="42" t="s">
        <v>158</v>
      </c>
      <c r="I124" s="50">
        <v>19</v>
      </c>
      <c r="J124" s="74">
        <v>1</v>
      </c>
      <c r="K124" s="74">
        <v>6</v>
      </c>
      <c r="L124" s="50">
        <f t="shared" si="41"/>
        <v>7</v>
      </c>
      <c r="M124" s="83">
        <v>4</v>
      </c>
      <c r="Q124" s="47"/>
      <c r="R124" s="47"/>
      <c r="S124" s="79"/>
      <c r="T124" s="65"/>
      <c r="U124" s="146" t="s">
        <v>161</v>
      </c>
      <c r="V124" s="22" t="s">
        <v>194</v>
      </c>
      <c r="W124" s="22"/>
      <c r="X124" s="22"/>
      <c r="Y124" s="22"/>
      <c r="Z124" s="22"/>
      <c r="AA124" s="22"/>
      <c r="AB124" s="22"/>
      <c r="AC124" s="146" t="s">
        <v>4</v>
      </c>
      <c r="AD124" s="146" t="s">
        <v>8</v>
      </c>
      <c r="AE124" s="146" t="s">
        <v>9</v>
      </c>
      <c r="AF124" s="146" t="s">
        <v>10</v>
      </c>
      <c r="AG124" s="263" t="s">
        <v>107</v>
      </c>
      <c r="AH124" s="263"/>
      <c r="AI124" s="146" t="s">
        <v>5</v>
      </c>
      <c r="AJ124" s="146" t="s">
        <v>7</v>
      </c>
      <c r="AK124" s="146" t="s">
        <v>6</v>
      </c>
      <c r="AL124" s="146" t="s">
        <v>108</v>
      </c>
      <c r="AR124" s="47"/>
    </row>
    <row r="125" spans="1:44" ht="15.75" customHeight="1" x14ac:dyDescent="0.25">
      <c r="A125" s="41"/>
      <c r="D125" s="42" t="s">
        <v>138</v>
      </c>
      <c r="G125" s="42" t="s">
        <v>160</v>
      </c>
      <c r="I125" s="50">
        <v>19</v>
      </c>
      <c r="J125" s="74">
        <v>0</v>
      </c>
      <c r="K125" s="74">
        <v>5</v>
      </c>
      <c r="L125" s="50">
        <f t="shared" si="41"/>
        <v>5</v>
      </c>
      <c r="M125" s="83">
        <v>4</v>
      </c>
      <c r="Q125" s="47"/>
      <c r="R125" s="47"/>
      <c r="S125" s="79"/>
      <c r="T125" s="65"/>
      <c r="U125" s="79">
        <v>8</v>
      </c>
      <c r="V125" s="65" t="s">
        <v>18</v>
      </c>
      <c r="W125" s="65"/>
      <c r="X125" s="65"/>
      <c r="Y125" s="65"/>
      <c r="Z125" s="50"/>
      <c r="AC125" s="50">
        <v>1</v>
      </c>
      <c r="AD125" s="50">
        <v>0</v>
      </c>
      <c r="AE125" s="50">
        <v>0</v>
      </c>
      <c r="AF125" s="50">
        <v>1</v>
      </c>
      <c r="AG125" s="264">
        <f t="shared" ref="AG125:AG135" si="45">(2*AD125+AF125)/(2*AC125)</f>
        <v>0.5</v>
      </c>
      <c r="AH125" s="264"/>
      <c r="AI125" s="50">
        <v>1</v>
      </c>
      <c r="AJ125" s="50">
        <v>0</v>
      </c>
      <c r="AK125" s="50">
        <v>0</v>
      </c>
      <c r="AL125" s="81">
        <f t="shared" ref="AL125:AL135" si="46">+AI125/AC125</f>
        <v>1</v>
      </c>
      <c r="AR125" s="47"/>
    </row>
    <row r="126" spans="1:44" ht="15.75" customHeight="1" x14ac:dyDescent="0.25">
      <c r="A126" s="41"/>
      <c r="D126" s="42" t="s">
        <v>75</v>
      </c>
      <c r="E126" s="42"/>
      <c r="F126" s="42"/>
      <c r="G126" s="42" t="s">
        <v>17</v>
      </c>
      <c r="I126" s="50">
        <v>20</v>
      </c>
      <c r="J126" s="74">
        <v>0</v>
      </c>
      <c r="K126" s="74">
        <v>3</v>
      </c>
      <c r="L126" s="50">
        <f t="shared" si="41"/>
        <v>3</v>
      </c>
      <c r="M126" s="83">
        <v>4</v>
      </c>
      <c r="Q126" s="47"/>
      <c r="R126" s="47"/>
      <c r="S126" s="79"/>
      <c r="T126" s="65"/>
      <c r="U126" s="79">
        <v>7</v>
      </c>
      <c r="V126" s="65" t="s">
        <v>22</v>
      </c>
      <c r="W126" s="65"/>
      <c r="X126" s="65"/>
      <c r="Y126" s="65"/>
      <c r="Z126" s="50"/>
      <c r="AC126" s="50">
        <v>2</v>
      </c>
      <c r="AD126" s="50">
        <v>2</v>
      </c>
      <c r="AE126" s="50">
        <v>0</v>
      </c>
      <c r="AF126" s="50">
        <v>0</v>
      </c>
      <c r="AG126" s="264">
        <f t="shared" si="45"/>
        <v>1</v>
      </c>
      <c r="AH126" s="264"/>
      <c r="AI126" s="50">
        <v>0</v>
      </c>
      <c r="AJ126" s="50">
        <v>0</v>
      </c>
      <c r="AK126" s="50">
        <v>2</v>
      </c>
      <c r="AL126" s="81">
        <f t="shared" si="46"/>
        <v>0</v>
      </c>
      <c r="AR126" s="47"/>
    </row>
    <row r="127" spans="1:44" ht="15.75" customHeight="1" x14ac:dyDescent="0.25">
      <c r="A127" s="41"/>
      <c r="N127" s="16"/>
      <c r="Q127" s="47"/>
      <c r="R127" s="47"/>
      <c r="U127" s="79">
        <v>7.5</v>
      </c>
      <c r="V127" s="65" t="s">
        <v>272</v>
      </c>
      <c r="W127" s="65"/>
      <c r="X127" s="65"/>
      <c r="Y127" s="65"/>
      <c r="Z127" s="50"/>
      <c r="AC127" s="50">
        <v>10.3</v>
      </c>
      <c r="AD127" s="50">
        <v>6</v>
      </c>
      <c r="AE127" s="50">
        <v>2</v>
      </c>
      <c r="AF127" s="50">
        <v>3</v>
      </c>
      <c r="AG127" s="264">
        <f t="shared" si="45"/>
        <v>0.72815533980582514</v>
      </c>
      <c r="AH127" s="264"/>
      <c r="AI127" s="50">
        <v>22</v>
      </c>
      <c r="AJ127" s="50">
        <v>0</v>
      </c>
      <c r="AK127" s="50">
        <v>1</v>
      </c>
      <c r="AL127" s="81">
        <f t="shared" si="46"/>
        <v>2.1359223300970873</v>
      </c>
      <c r="AR127" s="47"/>
    </row>
    <row r="128" spans="1:44" ht="15.75" customHeight="1" x14ac:dyDescent="0.25">
      <c r="A128" s="41"/>
      <c r="Q128" s="47"/>
      <c r="R128" s="47"/>
      <c r="U128" s="79">
        <v>7.5</v>
      </c>
      <c r="V128" s="65" t="s">
        <v>16</v>
      </c>
      <c r="W128" s="65"/>
      <c r="X128" s="65"/>
      <c r="Y128" s="65"/>
      <c r="Z128" s="50"/>
      <c r="AC128" s="50">
        <v>3</v>
      </c>
      <c r="AD128" s="50">
        <v>2</v>
      </c>
      <c r="AE128" s="50">
        <v>0</v>
      </c>
      <c r="AF128" s="50">
        <v>1</v>
      </c>
      <c r="AG128" s="264">
        <f t="shared" si="45"/>
        <v>0.83333333333333337</v>
      </c>
      <c r="AH128" s="264"/>
      <c r="AI128" s="50">
        <v>4</v>
      </c>
      <c r="AJ128" s="50">
        <v>0</v>
      </c>
      <c r="AK128" s="50">
        <v>1</v>
      </c>
      <c r="AL128" s="81">
        <f t="shared" si="46"/>
        <v>1.3333333333333333</v>
      </c>
      <c r="AR128" s="47"/>
    </row>
    <row r="129" spans="1:44" ht="15.75" customHeight="1" x14ac:dyDescent="0.25">
      <c r="A129" s="41"/>
      <c r="Q129" s="47"/>
      <c r="R129" s="47"/>
      <c r="U129" s="79">
        <v>7.5</v>
      </c>
      <c r="V129" s="65" t="s">
        <v>118</v>
      </c>
      <c r="W129" s="65"/>
      <c r="X129" s="65"/>
      <c r="Y129" s="65"/>
      <c r="Z129" s="50"/>
      <c r="AC129" s="50">
        <v>1</v>
      </c>
      <c r="AD129" s="50">
        <v>1</v>
      </c>
      <c r="AE129" s="50">
        <v>0</v>
      </c>
      <c r="AF129" s="50">
        <v>0</v>
      </c>
      <c r="AG129" s="264">
        <f t="shared" si="45"/>
        <v>1</v>
      </c>
      <c r="AH129" s="264"/>
      <c r="AI129" s="50">
        <v>0</v>
      </c>
      <c r="AJ129" s="50">
        <v>0</v>
      </c>
      <c r="AK129" s="50">
        <v>1</v>
      </c>
      <c r="AL129" s="81">
        <f t="shared" si="46"/>
        <v>0</v>
      </c>
      <c r="AR129" s="47"/>
    </row>
    <row r="130" spans="1:44" ht="15.75" customHeight="1" x14ac:dyDescent="0.25">
      <c r="A130" s="41"/>
      <c r="Q130" s="47"/>
      <c r="R130" s="47"/>
      <c r="U130" s="75">
        <v>8</v>
      </c>
      <c r="V130" s="65" t="s">
        <v>147</v>
      </c>
      <c r="AC130" s="50">
        <v>1</v>
      </c>
      <c r="AD130" s="50">
        <v>1</v>
      </c>
      <c r="AE130" s="50">
        <v>0</v>
      </c>
      <c r="AF130" s="50">
        <v>0</v>
      </c>
      <c r="AG130" s="264">
        <f t="shared" si="45"/>
        <v>1</v>
      </c>
      <c r="AH130" s="264"/>
      <c r="AI130" s="50">
        <v>2</v>
      </c>
      <c r="AJ130" s="50">
        <v>0</v>
      </c>
      <c r="AK130" s="50">
        <v>0</v>
      </c>
      <c r="AL130" s="81">
        <f t="shared" si="46"/>
        <v>2</v>
      </c>
      <c r="AR130" s="47"/>
    </row>
    <row r="131" spans="1:44" ht="15.75" customHeight="1" x14ac:dyDescent="0.25">
      <c r="A131" s="41"/>
      <c r="Q131" s="47"/>
      <c r="R131" s="47"/>
      <c r="U131" s="79"/>
      <c r="V131" s="65" t="s">
        <v>41</v>
      </c>
      <c r="W131" s="65"/>
      <c r="X131" s="65"/>
      <c r="Y131" s="65"/>
      <c r="Z131" s="50"/>
      <c r="AC131" s="50">
        <v>0.2</v>
      </c>
      <c r="AD131" s="50">
        <v>0</v>
      </c>
      <c r="AE131" s="50">
        <v>0</v>
      </c>
      <c r="AF131" s="50">
        <v>0</v>
      </c>
      <c r="AG131" s="264">
        <f t="shared" si="45"/>
        <v>0</v>
      </c>
      <c r="AH131" s="264"/>
      <c r="AI131" s="50">
        <v>0</v>
      </c>
      <c r="AJ131" s="50">
        <v>0</v>
      </c>
      <c r="AK131" s="50">
        <v>0</v>
      </c>
      <c r="AL131" s="81">
        <f t="shared" si="46"/>
        <v>0</v>
      </c>
      <c r="AR131" s="47"/>
    </row>
    <row r="132" spans="1:44" ht="15.75" customHeight="1" x14ac:dyDescent="0.25">
      <c r="A132" s="41"/>
      <c r="Q132" s="47"/>
      <c r="R132" s="47"/>
      <c r="U132" s="79"/>
      <c r="V132" s="65" t="s">
        <v>273</v>
      </c>
      <c r="W132" s="65"/>
      <c r="X132" s="65"/>
      <c r="Y132" s="65"/>
      <c r="Z132" s="50"/>
      <c r="AC132" s="50">
        <v>0.5</v>
      </c>
      <c r="AD132" s="50">
        <v>0</v>
      </c>
      <c r="AE132" s="50">
        <v>0</v>
      </c>
      <c r="AF132" s="50">
        <v>0</v>
      </c>
      <c r="AG132" s="264">
        <f t="shared" si="45"/>
        <v>0</v>
      </c>
      <c r="AH132" s="264"/>
      <c r="AI132" s="50">
        <v>2</v>
      </c>
      <c r="AJ132" s="50">
        <v>1</v>
      </c>
      <c r="AK132" s="50">
        <v>0</v>
      </c>
      <c r="AL132" s="81">
        <f t="shared" si="46"/>
        <v>4</v>
      </c>
      <c r="AR132" s="47"/>
    </row>
    <row r="133" spans="1:44" ht="15.75" customHeight="1" x14ac:dyDescent="0.25">
      <c r="A133" s="41"/>
      <c r="Q133" s="47"/>
      <c r="R133" s="47"/>
      <c r="U133" s="79">
        <v>8</v>
      </c>
      <c r="V133" s="65" t="s">
        <v>104</v>
      </c>
      <c r="W133" s="65"/>
      <c r="X133" s="65"/>
      <c r="Y133" s="65"/>
      <c r="Z133" s="50"/>
      <c r="AC133" s="50">
        <v>3</v>
      </c>
      <c r="AD133" s="50">
        <v>0</v>
      </c>
      <c r="AE133" s="50">
        <v>3</v>
      </c>
      <c r="AF133" s="50">
        <v>0</v>
      </c>
      <c r="AG133" s="264">
        <f t="shared" si="45"/>
        <v>0</v>
      </c>
      <c r="AH133" s="264"/>
      <c r="AI133" s="50">
        <v>11</v>
      </c>
      <c r="AJ133" s="50">
        <v>0</v>
      </c>
      <c r="AK133" s="50">
        <v>0</v>
      </c>
      <c r="AL133" s="81">
        <f t="shared" si="46"/>
        <v>3.6666666666666665</v>
      </c>
      <c r="AR133" s="47"/>
    </row>
    <row r="134" spans="1:44" ht="15.75" customHeight="1" x14ac:dyDescent="0.25">
      <c r="A134" s="41"/>
      <c r="Q134" s="47"/>
      <c r="R134" s="47"/>
      <c r="U134" s="79">
        <v>8</v>
      </c>
      <c r="V134" s="65" t="s">
        <v>381</v>
      </c>
      <c r="W134" s="65"/>
      <c r="X134" s="65"/>
      <c r="Y134" s="65"/>
      <c r="Z134" s="50"/>
      <c r="AC134" s="50">
        <v>2</v>
      </c>
      <c r="AD134" s="50">
        <v>1</v>
      </c>
      <c r="AE134" s="50">
        <v>1</v>
      </c>
      <c r="AF134" s="50">
        <v>0</v>
      </c>
      <c r="AG134" s="264">
        <f t="shared" si="45"/>
        <v>0.5</v>
      </c>
      <c r="AH134" s="264"/>
      <c r="AI134" s="50">
        <v>4</v>
      </c>
      <c r="AJ134" s="50">
        <v>0</v>
      </c>
      <c r="AK134" s="50">
        <v>0</v>
      </c>
      <c r="AL134" s="81">
        <f t="shared" si="46"/>
        <v>2</v>
      </c>
      <c r="AR134" s="47"/>
    </row>
    <row r="135" spans="1:44" ht="15.75" customHeight="1" thickBot="1" x14ac:dyDescent="0.3">
      <c r="A135" s="41"/>
      <c r="Q135" s="41"/>
      <c r="R135" s="41"/>
      <c r="U135" s="75">
        <v>7</v>
      </c>
      <c r="V135" s="65" t="s">
        <v>448</v>
      </c>
      <c r="AC135" s="50">
        <v>1</v>
      </c>
      <c r="AD135" s="50">
        <v>0</v>
      </c>
      <c r="AE135" s="50">
        <v>1</v>
      </c>
      <c r="AF135" s="50">
        <v>0</v>
      </c>
      <c r="AG135" s="264">
        <f t="shared" si="45"/>
        <v>0</v>
      </c>
      <c r="AH135" s="264"/>
      <c r="AI135" s="50">
        <v>3</v>
      </c>
      <c r="AJ135" s="50">
        <v>0</v>
      </c>
      <c r="AK135" s="50">
        <v>0</v>
      </c>
      <c r="AL135" s="81">
        <f t="shared" si="46"/>
        <v>3</v>
      </c>
      <c r="AR135" s="41"/>
    </row>
    <row r="136" spans="1:44" ht="15.75" customHeight="1" x14ac:dyDescent="0.25">
      <c r="A136" s="41"/>
      <c r="Q136" s="41"/>
      <c r="R136" s="41"/>
      <c r="U136" s="67"/>
      <c r="V136" s="69"/>
      <c r="W136" s="68" t="s">
        <v>27</v>
      </c>
      <c r="X136" s="69"/>
      <c r="Y136" s="69"/>
      <c r="Z136" s="60"/>
      <c r="AA136" s="67"/>
      <c r="AB136" s="67"/>
      <c r="AC136" s="60">
        <f>SUM(AC125:AC135)</f>
        <v>25</v>
      </c>
      <c r="AD136" s="60">
        <f t="shared" ref="AD136:AF136" si="47">SUM(AD125:AD135)</f>
        <v>13</v>
      </c>
      <c r="AE136" s="60">
        <f t="shared" si="47"/>
        <v>7</v>
      </c>
      <c r="AF136" s="60">
        <f t="shared" si="47"/>
        <v>5</v>
      </c>
      <c r="AG136" s="265">
        <f>(2*AD136+AF136)/(2*AC136)</f>
        <v>0.62</v>
      </c>
      <c r="AH136" s="265"/>
      <c r="AI136" s="60">
        <f t="shared" ref="AI136" si="48">SUM(AI125:AI135)</f>
        <v>49</v>
      </c>
      <c r="AJ136" s="60">
        <f t="shared" ref="AJ136:AK136" si="49">SUM(AJ125:AJ135)</f>
        <v>1</v>
      </c>
      <c r="AK136" s="60">
        <f t="shared" si="49"/>
        <v>5</v>
      </c>
      <c r="AL136" s="70">
        <f>+AI136/AC136</f>
        <v>1.96</v>
      </c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36:AH136"/>
    <mergeCell ref="AG130:AH130"/>
    <mergeCell ref="AG131:AH131"/>
    <mergeCell ref="AG132:AH132"/>
    <mergeCell ref="AG133:AH133"/>
    <mergeCell ref="AG134:AH134"/>
    <mergeCell ref="AG135:AH135"/>
    <mergeCell ref="AG129:AH129"/>
    <mergeCell ref="AG11:AH11"/>
    <mergeCell ref="E14:F14"/>
    <mergeCell ref="B73:P73"/>
    <mergeCell ref="S73:AQ73"/>
    <mergeCell ref="G74:M74"/>
    <mergeCell ref="S74:AQ74"/>
    <mergeCell ref="AG124:AH124"/>
    <mergeCell ref="AG125:AH125"/>
    <mergeCell ref="AG126:AH126"/>
    <mergeCell ref="AG127:AH127"/>
    <mergeCell ref="AG128:AH128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20:AD120">
    <cfRule type="expression" dxfId="3" priority="1">
      <formula>Z120&lt;&gt;Z119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C90D-4309-4EC0-8889-DC5D4B228FFF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19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40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40" t="s">
        <v>4</v>
      </c>
      <c r="AD2" s="140" t="s">
        <v>8</v>
      </c>
      <c r="AE2" s="140" t="s">
        <v>9</v>
      </c>
      <c r="AF2" s="140" t="s">
        <v>10</v>
      </c>
      <c r="AG2" s="263" t="s">
        <v>107</v>
      </c>
      <c r="AH2" s="263"/>
      <c r="AI2" s="140" t="s">
        <v>5</v>
      </c>
      <c r="AJ2" s="140" t="s">
        <v>7</v>
      </c>
      <c r="AK2" s="140" t="s">
        <v>6</v>
      </c>
      <c r="AL2" s="140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18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15</v>
      </c>
      <c r="AD3" s="50">
        <v>11</v>
      </c>
      <c r="AE3" s="50">
        <v>3</v>
      </c>
      <c r="AF3" s="50">
        <v>1</v>
      </c>
      <c r="AG3" s="265">
        <f t="shared" ref="AG3:AG8" si="0">+(AD3*2+AF3)/(2*AC3)</f>
        <v>0.76666666666666672</v>
      </c>
      <c r="AH3" s="265"/>
      <c r="AI3" s="50">
        <v>24</v>
      </c>
      <c r="AJ3" s="50">
        <v>0</v>
      </c>
      <c r="AK3" s="50">
        <v>2</v>
      </c>
      <c r="AL3" s="66">
        <f t="shared" ref="AL3:AL8" si="1">+AI3/AC3</f>
        <v>1.6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14</v>
      </c>
      <c r="H4" s="90">
        <v>4</v>
      </c>
      <c r="I4" s="90">
        <v>1</v>
      </c>
      <c r="J4" s="90">
        <f t="shared" ref="J4:J11" si="2">2*G4+I4</f>
        <v>29</v>
      </c>
      <c r="K4" s="133">
        <f t="shared" ref="K4:K11" si="3">+J4/((G4+H4+I4)*2)</f>
        <v>0.76315789473684215</v>
      </c>
      <c r="L4" s="90">
        <f>+$AA$27</f>
        <v>58</v>
      </c>
      <c r="M4" s="90">
        <v>36</v>
      </c>
      <c r="N4" s="90">
        <f>+$AB$27</f>
        <v>100</v>
      </c>
      <c r="O4" s="90">
        <f>+$AD$27</f>
        <v>14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13</v>
      </c>
      <c r="AD4" s="50">
        <v>5</v>
      </c>
      <c r="AE4" s="50">
        <v>7</v>
      </c>
      <c r="AF4" s="50">
        <v>1</v>
      </c>
      <c r="AG4" s="264">
        <f t="shared" si="0"/>
        <v>0.42307692307692307</v>
      </c>
      <c r="AH4" s="264"/>
      <c r="AI4" s="50">
        <v>29</v>
      </c>
      <c r="AJ4" s="50">
        <v>2</v>
      </c>
      <c r="AK4" s="50">
        <v>1</v>
      </c>
      <c r="AL4" s="66">
        <f t="shared" si="1"/>
        <v>2.2307692307692308</v>
      </c>
      <c r="AM4" s="16"/>
      <c r="AN4" s="16"/>
      <c r="AQ4" s="38"/>
      <c r="AR4" s="40"/>
    </row>
    <row r="5" spans="1:44" ht="18" x14ac:dyDescent="0.25">
      <c r="A5" s="41"/>
      <c r="B5" s="90">
        <v>5</v>
      </c>
      <c r="C5" s="18" t="s">
        <v>139</v>
      </c>
      <c r="D5" s="37"/>
      <c r="E5" s="18"/>
      <c r="F5" s="37"/>
      <c r="G5" s="90">
        <v>8</v>
      </c>
      <c r="H5" s="90">
        <v>6</v>
      </c>
      <c r="I5" s="90">
        <v>5</v>
      </c>
      <c r="J5" s="90">
        <f t="shared" si="2"/>
        <v>21</v>
      </c>
      <c r="K5" s="133">
        <f t="shared" si="3"/>
        <v>0.55263157894736847</v>
      </c>
      <c r="L5" s="90">
        <f>+$AN$27</f>
        <v>52</v>
      </c>
      <c r="M5" s="90">
        <v>54</v>
      </c>
      <c r="N5" s="90">
        <f>+$AO$27</f>
        <v>84</v>
      </c>
      <c r="O5" s="90">
        <f>+$AQ$27</f>
        <v>28</v>
      </c>
      <c r="P5" s="90">
        <v>3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16</v>
      </c>
      <c r="AD5" s="50">
        <v>4</v>
      </c>
      <c r="AE5" s="50">
        <v>7</v>
      </c>
      <c r="AF5" s="50">
        <v>5</v>
      </c>
      <c r="AG5" s="264">
        <f t="shared" si="0"/>
        <v>0.40625</v>
      </c>
      <c r="AH5" s="264"/>
      <c r="AI5" s="50">
        <v>38</v>
      </c>
      <c r="AJ5" s="50">
        <v>2</v>
      </c>
      <c r="AK5" s="50">
        <v>1</v>
      </c>
      <c r="AL5" s="66">
        <f t="shared" si="1"/>
        <v>2.375</v>
      </c>
      <c r="AM5" s="16"/>
      <c r="AN5" s="16"/>
      <c r="AQ5" s="38"/>
      <c r="AR5" s="40"/>
    </row>
    <row r="6" spans="1:44" ht="18" x14ac:dyDescent="0.25">
      <c r="A6" s="41"/>
      <c r="B6" s="90">
        <v>6</v>
      </c>
      <c r="C6" s="18" t="s">
        <v>23</v>
      </c>
      <c r="D6" s="37"/>
      <c r="E6" s="18"/>
      <c r="F6" s="37"/>
      <c r="G6" s="90">
        <v>10</v>
      </c>
      <c r="H6" s="90">
        <v>9</v>
      </c>
      <c r="I6" s="90">
        <v>0</v>
      </c>
      <c r="J6" s="90">
        <f t="shared" si="2"/>
        <v>20</v>
      </c>
      <c r="K6" s="133">
        <f t="shared" si="3"/>
        <v>0.52631578947368418</v>
      </c>
      <c r="L6" s="90">
        <f>+$AN$40</f>
        <v>60</v>
      </c>
      <c r="M6" s="90">
        <v>51</v>
      </c>
      <c r="N6" s="90">
        <f>+$AO$40</f>
        <v>89</v>
      </c>
      <c r="O6" s="90">
        <f>+$AQ$40</f>
        <v>24</v>
      </c>
      <c r="P6" s="90">
        <v>2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18</v>
      </c>
      <c r="AD6" s="50">
        <v>8</v>
      </c>
      <c r="AE6" s="50">
        <v>8</v>
      </c>
      <c r="AF6" s="50">
        <v>2</v>
      </c>
      <c r="AG6" s="264">
        <f t="shared" si="0"/>
        <v>0.5</v>
      </c>
      <c r="AH6" s="264"/>
      <c r="AI6" s="50">
        <v>43</v>
      </c>
      <c r="AJ6" s="50">
        <v>0</v>
      </c>
      <c r="AK6" s="50">
        <v>1</v>
      </c>
      <c r="AL6" s="66">
        <f t="shared" si="1"/>
        <v>2.3888888888888888</v>
      </c>
      <c r="AM6" s="16"/>
      <c r="AN6" s="16"/>
      <c r="AQ6" s="38"/>
      <c r="AR6" s="40"/>
    </row>
    <row r="7" spans="1:44" ht="18" x14ac:dyDescent="0.25">
      <c r="A7" s="41"/>
      <c r="B7" s="90">
        <v>4</v>
      </c>
      <c r="C7" s="18" t="s">
        <v>177</v>
      </c>
      <c r="D7" s="37"/>
      <c r="E7" s="18"/>
      <c r="F7" s="37"/>
      <c r="G7" s="90">
        <v>9</v>
      </c>
      <c r="H7" s="90">
        <v>8</v>
      </c>
      <c r="I7" s="90">
        <v>2</v>
      </c>
      <c r="J7" s="90">
        <f t="shared" si="2"/>
        <v>20</v>
      </c>
      <c r="K7" s="133">
        <f t="shared" si="3"/>
        <v>0.52631578947368418</v>
      </c>
      <c r="L7" s="90">
        <f>+$AA$66</f>
        <v>53</v>
      </c>
      <c r="M7" s="90">
        <v>43</v>
      </c>
      <c r="N7" s="90">
        <f>+$AB$66</f>
        <v>84</v>
      </c>
      <c r="O7" s="90">
        <f>+$AD$66</f>
        <v>24</v>
      </c>
      <c r="P7" s="90">
        <v>4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16</v>
      </c>
      <c r="AD7" s="50">
        <v>7</v>
      </c>
      <c r="AE7" s="50">
        <v>9</v>
      </c>
      <c r="AF7" s="50">
        <v>0</v>
      </c>
      <c r="AG7" s="264">
        <f t="shared" si="0"/>
        <v>0.4375</v>
      </c>
      <c r="AH7" s="264"/>
      <c r="AI7" s="50">
        <v>45</v>
      </c>
      <c r="AJ7" s="50">
        <v>3</v>
      </c>
      <c r="AK7" s="50">
        <v>1</v>
      </c>
      <c r="AL7" s="66">
        <f t="shared" si="1"/>
        <v>2.8125</v>
      </c>
      <c r="AM7" s="16"/>
      <c r="AN7" s="16"/>
      <c r="AQ7" s="38"/>
      <c r="AR7" s="40"/>
    </row>
    <row r="8" spans="1:44" ht="18" x14ac:dyDescent="0.25">
      <c r="A8" s="41"/>
      <c r="B8" s="90">
        <v>3</v>
      </c>
      <c r="C8" s="18" t="s">
        <v>21</v>
      </c>
      <c r="D8" s="37"/>
      <c r="E8" s="18"/>
      <c r="F8" s="37"/>
      <c r="G8" s="90">
        <v>8</v>
      </c>
      <c r="H8" s="90">
        <v>9</v>
      </c>
      <c r="I8" s="90">
        <v>2</v>
      </c>
      <c r="J8" s="90">
        <f t="shared" si="2"/>
        <v>18</v>
      </c>
      <c r="K8" s="133">
        <f t="shared" si="3"/>
        <v>0.47368421052631576</v>
      </c>
      <c r="L8" s="90">
        <f>+$AA$53</f>
        <v>41</v>
      </c>
      <c r="M8" s="90">
        <v>43</v>
      </c>
      <c r="N8" s="90">
        <f>+$AB$53</f>
        <v>74</v>
      </c>
      <c r="O8" s="90">
        <f>+$AD$53</f>
        <v>22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16</v>
      </c>
      <c r="AD8" s="50">
        <v>6</v>
      </c>
      <c r="AE8" s="50">
        <v>6</v>
      </c>
      <c r="AF8" s="50">
        <v>4</v>
      </c>
      <c r="AG8" s="264">
        <f t="shared" si="0"/>
        <v>0.5</v>
      </c>
      <c r="AH8" s="264"/>
      <c r="AI8" s="50">
        <v>50</v>
      </c>
      <c r="AJ8" s="50">
        <v>1</v>
      </c>
      <c r="AK8" s="50">
        <v>0</v>
      </c>
      <c r="AL8" s="66">
        <f t="shared" si="1"/>
        <v>3.125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6</v>
      </c>
      <c r="H9" s="90">
        <v>9</v>
      </c>
      <c r="I9" s="90">
        <v>4</v>
      </c>
      <c r="J9" s="90">
        <f t="shared" si="2"/>
        <v>16</v>
      </c>
      <c r="K9" s="133">
        <f t="shared" si="3"/>
        <v>0.42105263157894735</v>
      </c>
      <c r="L9" s="90">
        <f>+$AN$66</f>
        <v>49</v>
      </c>
      <c r="M9" s="90">
        <v>61</v>
      </c>
      <c r="N9" s="90">
        <f>+$AO$66</f>
        <v>76</v>
      </c>
      <c r="O9" s="90">
        <f>+$AQ$66</f>
        <v>12</v>
      </c>
      <c r="P9" s="90">
        <v>6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A9" s="16"/>
      <c r="AB9" s="50"/>
      <c r="AC9" s="50">
        <v>18</v>
      </c>
      <c r="AD9" s="50">
        <v>6</v>
      </c>
      <c r="AE9" s="50">
        <v>10</v>
      </c>
      <c r="AF9" s="50">
        <v>2</v>
      </c>
      <c r="AG9" s="264">
        <f>+(AD9*2+AF9)/(2*AC9)</f>
        <v>0.3888888888888889</v>
      </c>
      <c r="AH9" s="264"/>
      <c r="AI9" s="50">
        <v>61</v>
      </c>
      <c r="AJ9" s="50">
        <v>4</v>
      </c>
      <c r="AK9" s="50">
        <v>0</v>
      </c>
      <c r="AL9" s="66">
        <f>+AI9/AC9</f>
        <v>3.3888888888888888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6</v>
      </c>
      <c r="H10" s="90">
        <v>10</v>
      </c>
      <c r="I10" s="90">
        <v>3</v>
      </c>
      <c r="J10" s="90">
        <f t="shared" si="2"/>
        <v>15</v>
      </c>
      <c r="K10" s="133">
        <f t="shared" si="3"/>
        <v>0.39473684210526316</v>
      </c>
      <c r="L10" s="90">
        <f>+$AN$53</f>
        <v>59</v>
      </c>
      <c r="M10" s="90">
        <v>68</v>
      </c>
      <c r="N10" s="90">
        <f>+$AO$53</f>
        <v>81</v>
      </c>
      <c r="O10" s="90">
        <f>+$AQ$53</f>
        <v>20</v>
      </c>
      <c r="P10" s="90">
        <v>7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A10" s="16"/>
      <c r="AB10" s="50"/>
      <c r="AC10" s="50">
        <v>17</v>
      </c>
      <c r="AD10" s="50">
        <v>5</v>
      </c>
      <c r="AE10" s="50">
        <v>8</v>
      </c>
      <c r="AF10" s="50">
        <v>4</v>
      </c>
      <c r="AG10" s="264">
        <f>+(AD10*2+AF10)/(2*AC10)</f>
        <v>0.41176470588235292</v>
      </c>
      <c r="AH10" s="264"/>
      <c r="AI10" s="50">
        <v>58</v>
      </c>
      <c r="AJ10" s="50">
        <v>0</v>
      </c>
      <c r="AK10" s="50">
        <v>1</v>
      </c>
      <c r="AL10" s="66">
        <f>+AI10/AC10</f>
        <v>3.4117647058823528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4</v>
      </c>
      <c r="H11" s="90">
        <v>10</v>
      </c>
      <c r="I11" s="90">
        <v>5</v>
      </c>
      <c r="J11" s="90">
        <f t="shared" si="2"/>
        <v>13</v>
      </c>
      <c r="K11" s="133">
        <f t="shared" si="3"/>
        <v>0.34210526315789475</v>
      </c>
      <c r="L11" s="90">
        <f>+$AA$40</f>
        <v>33</v>
      </c>
      <c r="M11" s="90">
        <v>49</v>
      </c>
      <c r="N11" s="90">
        <f>+$AB$40</f>
        <v>46</v>
      </c>
      <c r="O11" s="90">
        <f>+$AD$40</f>
        <v>14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+AC136</f>
        <v>23</v>
      </c>
      <c r="AD11" s="38">
        <f>+AD136</f>
        <v>13</v>
      </c>
      <c r="AE11" s="38">
        <f>+AE136</f>
        <v>7</v>
      </c>
      <c r="AF11" s="38">
        <f>+AF136</f>
        <v>3</v>
      </c>
      <c r="AG11" s="281">
        <f>+AG136</f>
        <v>0.63043478260869568</v>
      </c>
      <c r="AH11" s="281"/>
      <c r="AI11" s="38">
        <f>+AI136</f>
        <v>44</v>
      </c>
      <c r="AJ11" s="38">
        <f>+AJ136</f>
        <v>1</v>
      </c>
      <c r="AK11" s="38">
        <f>+AK136</f>
        <v>5</v>
      </c>
      <c r="AL11" s="49">
        <f>+AL136</f>
        <v>1.9130434782608696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65</v>
      </c>
      <c r="H12" s="21">
        <f>SUM(H4:H11)</f>
        <v>65</v>
      </c>
      <c r="I12" s="21">
        <f>SUM(I4:I11)</f>
        <v>22</v>
      </c>
      <c r="J12" s="21"/>
      <c r="K12" s="21"/>
      <c r="L12" s="21">
        <f>SUM(L4:L11)</f>
        <v>405</v>
      </c>
      <c r="M12" s="21">
        <f>SUM(M4:M11)</f>
        <v>405</v>
      </c>
      <c r="N12" s="21">
        <f>SUM(N4:N11)</f>
        <v>634</v>
      </c>
      <c r="O12" s="21">
        <f>SUM(O4:O11)</f>
        <v>158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152</v>
      </c>
      <c r="AD12" s="60">
        <f t="shared" si="4"/>
        <v>65</v>
      </c>
      <c r="AE12" s="60">
        <f t="shared" si="4"/>
        <v>65</v>
      </c>
      <c r="AF12" s="60">
        <f t="shared" si="4"/>
        <v>22</v>
      </c>
      <c r="AG12" s="60"/>
      <c r="AH12" s="60"/>
      <c r="AI12" s="60">
        <f t="shared" ref="AI12:AK12" si="5">SUM(AI3:AI11)</f>
        <v>392</v>
      </c>
      <c r="AJ12" s="60">
        <f t="shared" si="5"/>
        <v>13</v>
      </c>
      <c r="AK12" s="60">
        <f t="shared" si="5"/>
        <v>12</v>
      </c>
      <c r="AL12" s="70">
        <f>+AI12/AC12</f>
        <v>2.5789473684210527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19 Summary:</v>
      </c>
      <c r="C14" s="2"/>
      <c r="D14" s="2"/>
      <c r="E14" s="277">
        <v>44578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195</v>
      </c>
      <c r="D15" s="37"/>
      <c r="E15" s="36"/>
      <c r="F15" s="36"/>
      <c r="G15" s="90">
        <v>2</v>
      </c>
      <c r="H15" s="38">
        <v>1</v>
      </c>
      <c r="I15" s="36" t="s">
        <v>67</v>
      </c>
      <c r="J15" s="36"/>
      <c r="K15" s="36"/>
      <c r="L15" s="36" t="s">
        <v>449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26</v>
      </c>
      <c r="AA15" s="28">
        <v>12</v>
      </c>
      <c r="AB15" s="28">
        <v>8</v>
      </c>
      <c r="AC15" s="60">
        <f t="shared" ref="AC15:AC26" si="6">+AA15+AB15</f>
        <v>20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27</v>
      </c>
      <c r="AN15" s="74">
        <v>6</v>
      </c>
      <c r="AO15" s="74">
        <v>6</v>
      </c>
      <c r="AP15" s="50">
        <f t="shared" ref="AP15:AP26" si="7">+AN15+AO15</f>
        <v>12</v>
      </c>
      <c r="AQ15" s="74">
        <v>2</v>
      </c>
      <c r="AR15" s="40"/>
    </row>
    <row r="16" spans="1:44" ht="15.95" customHeight="1" x14ac:dyDescent="0.25">
      <c r="A16" s="47"/>
      <c r="B16" s="38" t="s">
        <v>35</v>
      </c>
      <c r="C16" s="36" t="s">
        <v>589</v>
      </c>
      <c r="D16" s="38"/>
      <c r="E16" s="36"/>
      <c r="F16" s="36"/>
      <c r="G16" s="90"/>
      <c r="H16" s="38">
        <v>2</v>
      </c>
      <c r="I16" s="36" t="s">
        <v>323</v>
      </c>
      <c r="J16" s="36"/>
      <c r="K16" s="36"/>
      <c r="L16" s="36" t="s">
        <v>564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15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16</v>
      </c>
      <c r="AN16" s="74">
        <v>0</v>
      </c>
      <c r="AO16" s="74">
        <v>1</v>
      </c>
      <c r="AP16" s="50">
        <f t="shared" si="7"/>
        <v>1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38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17</v>
      </c>
      <c r="AA17" s="74">
        <v>23</v>
      </c>
      <c r="AB17" s="74">
        <v>14</v>
      </c>
      <c r="AC17" s="50">
        <f t="shared" si="6"/>
        <v>37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17</v>
      </c>
      <c r="AN17" s="74">
        <v>19</v>
      </c>
      <c r="AO17" s="74">
        <v>14</v>
      </c>
      <c r="AP17" s="50">
        <f t="shared" si="7"/>
        <v>33</v>
      </c>
      <c r="AQ17" s="74">
        <v>6</v>
      </c>
      <c r="AR17" s="40"/>
    </row>
    <row r="18" spans="1:44" ht="15.95" customHeight="1" x14ac:dyDescent="0.25">
      <c r="A18" s="47"/>
      <c r="B18" s="38" t="s">
        <v>57</v>
      </c>
      <c r="C18" s="18" t="s">
        <v>203</v>
      </c>
      <c r="D18" s="141"/>
      <c r="E18" s="36"/>
      <c r="F18" s="36"/>
      <c r="G18" s="90">
        <v>2</v>
      </c>
      <c r="H18" s="38">
        <v>2</v>
      </c>
      <c r="I18" s="36" t="s">
        <v>39</v>
      </c>
      <c r="J18" s="36"/>
      <c r="K18" s="36"/>
      <c r="L18" s="36" t="s">
        <v>588</v>
      </c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6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16</v>
      </c>
      <c r="AN18" s="74">
        <v>9</v>
      </c>
      <c r="AO18" s="74">
        <v>9</v>
      </c>
      <c r="AP18" s="50">
        <f t="shared" si="7"/>
        <v>18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/>
      <c r="D19" s="38" t="s">
        <v>149</v>
      </c>
      <c r="E19" s="36"/>
      <c r="F19" s="36"/>
      <c r="G19" s="90"/>
      <c r="H19" s="38">
        <v>2</v>
      </c>
      <c r="I19" s="36" t="s">
        <v>587</v>
      </c>
      <c r="J19" s="16"/>
      <c r="K19" s="16"/>
      <c r="L19" s="36" t="s">
        <v>209</v>
      </c>
      <c r="M19" s="38"/>
      <c r="N19" s="1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17</v>
      </c>
      <c r="AA19" s="74">
        <v>7</v>
      </c>
      <c r="AB19" s="74">
        <v>16</v>
      </c>
      <c r="AC19" s="50">
        <f t="shared" si="6"/>
        <v>23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19</v>
      </c>
      <c r="AN19" s="74">
        <v>0</v>
      </c>
      <c r="AO19" s="74">
        <v>15</v>
      </c>
      <c r="AP19" s="50">
        <f t="shared" si="7"/>
        <v>15</v>
      </c>
      <c r="AQ19" s="74">
        <v>0</v>
      </c>
      <c r="AR19" s="40"/>
    </row>
    <row r="20" spans="1:44" ht="15.95" customHeight="1" x14ac:dyDescent="0.25">
      <c r="A20" s="47"/>
      <c r="B20" s="4"/>
      <c r="C20" s="4"/>
      <c r="D20" s="7"/>
      <c r="E20" s="4"/>
      <c r="F20" s="4"/>
      <c r="G20" s="4"/>
      <c r="H20" s="4"/>
      <c r="I20" s="6"/>
      <c r="J20" s="6"/>
      <c r="K20" s="6"/>
      <c r="L20" s="6"/>
      <c r="M20" s="6"/>
      <c r="N20" s="6"/>
      <c r="O20" s="6"/>
      <c r="P20" s="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17</v>
      </c>
      <c r="AA20" s="74">
        <v>1</v>
      </c>
      <c r="AB20" s="74">
        <v>4</v>
      </c>
      <c r="AC20" s="50">
        <f t="shared" si="6"/>
        <v>5</v>
      </c>
      <c r="AD20" s="74">
        <v>2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17</v>
      </c>
      <c r="AN20" s="74">
        <v>4</v>
      </c>
      <c r="AO20" s="74">
        <v>5</v>
      </c>
      <c r="AP20" s="50">
        <f t="shared" si="7"/>
        <v>9</v>
      </c>
      <c r="AQ20" s="74">
        <v>6</v>
      </c>
      <c r="AR20" s="40"/>
    </row>
    <row r="21" spans="1:44" ht="15.95" customHeight="1" x14ac:dyDescent="0.25">
      <c r="A21" s="47"/>
      <c r="B21" s="45" t="s">
        <v>62</v>
      </c>
      <c r="C21" s="18" t="s">
        <v>196</v>
      </c>
      <c r="D21" s="142"/>
      <c r="E21" s="36"/>
      <c r="F21" s="36"/>
      <c r="G21" s="90">
        <v>1</v>
      </c>
      <c r="H21" s="38">
        <v>2</v>
      </c>
      <c r="I21" s="36" t="s">
        <v>60</v>
      </c>
      <c r="J21" s="36"/>
      <c r="K21" s="36"/>
      <c r="L21" s="36" t="s">
        <v>581</v>
      </c>
      <c r="M21" s="38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14</v>
      </c>
      <c r="AA21" s="74">
        <v>1</v>
      </c>
      <c r="AB21" s="74">
        <v>7</v>
      </c>
      <c r="AC21" s="50">
        <f t="shared" si="6"/>
        <v>8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17</v>
      </c>
      <c r="AN21" s="74">
        <v>4</v>
      </c>
      <c r="AO21" s="74">
        <v>12</v>
      </c>
      <c r="AP21" s="50">
        <f t="shared" si="7"/>
        <v>16</v>
      </c>
      <c r="AQ21" s="74">
        <v>0</v>
      </c>
      <c r="AR21" s="40"/>
    </row>
    <row r="22" spans="1:44" ht="15.95" customHeight="1" x14ac:dyDescent="0.25">
      <c r="A22" s="47"/>
      <c r="B22" s="43" t="s">
        <v>35</v>
      </c>
      <c r="C22" s="57"/>
      <c r="D22" s="38" t="s">
        <v>149</v>
      </c>
      <c r="E22" s="16"/>
      <c r="F22" s="16"/>
      <c r="G22" s="16"/>
      <c r="H22" s="38"/>
      <c r="I22" s="36"/>
      <c r="J22" s="36"/>
      <c r="K22" s="36"/>
      <c r="L22" s="36"/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18</v>
      </c>
      <c r="AA22" s="74">
        <v>1</v>
      </c>
      <c r="AB22" s="74">
        <v>7</v>
      </c>
      <c r="AC22" s="50">
        <f t="shared" si="6"/>
        <v>8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17</v>
      </c>
      <c r="AN22" s="74">
        <v>2</v>
      </c>
      <c r="AO22" s="74">
        <v>1</v>
      </c>
      <c r="AP22" s="50">
        <f t="shared" si="7"/>
        <v>3</v>
      </c>
      <c r="AQ22" s="74">
        <v>2</v>
      </c>
      <c r="AR22" s="40"/>
    </row>
    <row r="23" spans="1:44" ht="15.95" customHeight="1" x14ac:dyDescent="0.25">
      <c r="A23" s="47"/>
      <c r="C23" s="16"/>
      <c r="D23" s="38"/>
      <c r="E23" s="36"/>
      <c r="F23" s="16"/>
      <c r="G23" s="16"/>
      <c r="H23" s="38"/>
      <c r="I23" s="36"/>
      <c r="J23" s="16"/>
      <c r="K23" s="16"/>
      <c r="L23" s="36"/>
      <c r="M23" s="16"/>
      <c r="N23" s="16"/>
      <c r="O23" s="16"/>
      <c r="P23" s="1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19</v>
      </c>
      <c r="AA23" s="74">
        <v>7</v>
      </c>
      <c r="AB23" s="74">
        <v>11</v>
      </c>
      <c r="AC23" s="50">
        <f t="shared" si="6"/>
        <v>18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18</v>
      </c>
      <c r="AN23" s="74">
        <v>5</v>
      </c>
      <c r="AO23" s="74">
        <v>6</v>
      </c>
      <c r="AP23" s="50">
        <f t="shared" si="7"/>
        <v>11</v>
      </c>
      <c r="AQ23" s="74">
        <v>6</v>
      </c>
      <c r="AR23" s="5"/>
    </row>
    <row r="24" spans="1:44" ht="15.95" customHeight="1" x14ac:dyDescent="0.25">
      <c r="A24" s="47"/>
      <c r="B24" s="16"/>
      <c r="C24" s="18" t="s">
        <v>198</v>
      </c>
      <c r="D24" s="142"/>
      <c r="E24" s="16"/>
      <c r="F24" s="16"/>
      <c r="G24" s="90">
        <v>5</v>
      </c>
      <c r="H24" s="38">
        <v>1</v>
      </c>
      <c r="I24" s="36" t="s">
        <v>122</v>
      </c>
      <c r="J24" s="36"/>
      <c r="K24" s="36"/>
      <c r="L24" s="36" t="s">
        <v>413</v>
      </c>
      <c r="M24" s="16"/>
      <c r="N24" s="16"/>
      <c r="O24" s="16"/>
      <c r="P24" s="1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19</v>
      </c>
      <c r="AA24" s="74">
        <v>3</v>
      </c>
      <c r="AB24" s="74">
        <v>11</v>
      </c>
      <c r="AC24" s="50">
        <f t="shared" si="6"/>
        <v>14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18</v>
      </c>
      <c r="AN24" s="74">
        <v>1</v>
      </c>
      <c r="AO24" s="74">
        <v>7</v>
      </c>
      <c r="AP24" s="50">
        <f t="shared" si="7"/>
        <v>8</v>
      </c>
      <c r="AQ24" s="74">
        <v>0</v>
      </c>
      <c r="AR24" s="41"/>
    </row>
    <row r="25" spans="1:44" ht="15.95" customHeight="1" x14ac:dyDescent="0.25">
      <c r="A25" s="47"/>
      <c r="B25" s="38" t="s">
        <v>35</v>
      </c>
      <c r="C25" s="57" t="s">
        <v>584</v>
      </c>
      <c r="D25" s="38"/>
      <c r="E25" s="16"/>
      <c r="F25" s="16"/>
      <c r="G25" s="16"/>
      <c r="H25" s="38">
        <v>2</v>
      </c>
      <c r="I25" s="36" t="s">
        <v>255</v>
      </c>
      <c r="J25" s="36"/>
      <c r="K25" s="36"/>
      <c r="L25" s="36" t="s">
        <v>316</v>
      </c>
      <c r="M25" s="38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15</v>
      </c>
      <c r="AA25" s="74">
        <v>0</v>
      </c>
      <c r="AB25" s="74">
        <v>7</v>
      </c>
      <c r="AC25" s="50">
        <f t="shared" si="6"/>
        <v>7</v>
      </c>
      <c r="AD25" s="74">
        <v>2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13</v>
      </c>
      <c r="AN25" s="74">
        <v>1</v>
      </c>
      <c r="AO25" s="74">
        <v>3</v>
      </c>
      <c r="AP25" s="50">
        <f t="shared" si="7"/>
        <v>4</v>
      </c>
      <c r="AQ25" s="74">
        <v>4</v>
      </c>
      <c r="AR25" s="41"/>
    </row>
    <row r="26" spans="1:44" ht="15.95" customHeight="1" x14ac:dyDescent="0.25">
      <c r="A26" s="47"/>
      <c r="D26" s="143"/>
      <c r="H26" s="38">
        <v>2</v>
      </c>
      <c r="I26" s="36" t="s">
        <v>126</v>
      </c>
      <c r="L26" s="36" t="s">
        <v>583</v>
      </c>
      <c r="M26" s="36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19</v>
      </c>
      <c r="AA26" s="74">
        <v>0</v>
      </c>
      <c r="AB26" s="74">
        <v>5</v>
      </c>
      <c r="AC26" s="50">
        <f t="shared" si="6"/>
        <v>5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14</v>
      </c>
      <c r="AN26" s="74">
        <v>1</v>
      </c>
      <c r="AO26" s="74">
        <v>5</v>
      </c>
      <c r="AP26" s="50">
        <f t="shared" si="7"/>
        <v>6</v>
      </c>
      <c r="AQ26" s="74">
        <v>2</v>
      </c>
      <c r="AR26" s="41"/>
    </row>
    <row r="27" spans="1:44" ht="15.95" customHeight="1" thickBot="1" x14ac:dyDescent="0.3">
      <c r="A27" s="47"/>
      <c r="D27" s="143"/>
      <c r="H27" s="38">
        <v>2</v>
      </c>
      <c r="I27" s="36" t="s">
        <v>255</v>
      </c>
      <c r="L27" s="36" t="s">
        <v>582</v>
      </c>
      <c r="M27" s="36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209</v>
      </c>
      <c r="AA27" s="48">
        <f t="shared" ref="AA27" si="8">SUM(AA15:AA26)</f>
        <v>58</v>
      </c>
      <c r="AB27" s="48">
        <f>SUM(AB15:AB26)</f>
        <v>100</v>
      </c>
      <c r="AC27" s="48">
        <f>+AB27+AA27</f>
        <v>158</v>
      </c>
      <c r="AD27" s="48">
        <f>SUM(AD15:AD26)</f>
        <v>14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209</v>
      </c>
      <c r="AN27" s="48">
        <f t="shared" ref="AN27" si="9">SUM(AN15:AN26)</f>
        <v>52</v>
      </c>
      <c r="AO27" s="48">
        <f>SUM(AO15:AO26)</f>
        <v>84</v>
      </c>
      <c r="AP27" s="48">
        <f>+AO27+AN27</f>
        <v>136</v>
      </c>
      <c r="AQ27" s="48">
        <f>SUM(AQ15:AQ26)</f>
        <v>28</v>
      </c>
      <c r="AR27" s="41"/>
    </row>
    <row r="28" spans="1:44" ht="15.95" customHeight="1" x14ac:dyDescent="0.25">
      <c r="A28" s="47"/>
      <c r="D28" s="143"/>
      <c r="H28" s="38">
        <v>2</v>
      </c>
      <c r="I28" s="36" t="s">
        <v>99</v>
      </c>
      <c r="L28" s="36" t="s">
        <v>592</v>
      </c>
      <c r="M28" s="36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26</v>
      </c>
      <c r="AA28" s="28">
        <v>3</v>
      </c>
      <c r="AB28" s="28">
        <v>6</v>
      </c>
      <c r="AC28" s="60">
        <f t="shared" ref="AC28:AC39" si="10">+AA28+AB28</f>
        <v>9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21</v>
      </c>
      <c r="AN28" s="28">
        <v>6</v>
      </c>
      <c r="AO28" s="28">
        <v>5</v>
      </c>
      <c r="AP28" s="60">
        <f t="shared" ref="AP28:AP39" si="11">+AN28+AO28</f>
        <v>11</v>
      </c>
      <c r="AQ28" s="28">
        <v>2</v>
      </c>
      <c r="AR28" s="41"/>
    </row>
    <row r="29" spans="1:44" ht="15.95" customHeight="1" x14ac:dyDescent="0.25">
      <c r="A29" s="47"/>
      <c r="B29" s="4"/>
      <c r="C29" s="4"/>
      <c r="D29" s="7"/>
      <c r="E29" s="4"/>
      <c r="F29" s="4"/>
      <c r="G29" s="4"/>
      <c r="H29" s="4"/>
      <c r="I29" s="6"/>
      <c r="J29" s="6"/>
      <c r="K29" s="6"/>
      <c r="L29" s="6"/>
      <c r="M29" s="6"/>
      <c r="N29" s="6"/>
      <c r="O29" s="6"/>
      <c r="P29" s="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16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16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B30" s="45" t="s">
        <v>71</v>
      </c>
      <c r="C30" s="18" t="s">
        <v>189</v>
      </c>
      <c r="D30" s="142"/>
      <c r="E30" s="16"/>
      <c r="F30" s="53"/>
      <c r="G30" s="90">
        <v>0</v>
      </c>
      <c r="H30" s="38"/>
      <c r="I30" s="36"/>
      <c r="J30" s="36"/>
      <c r="K30" s="36"/>
      <c r="L30" s="36"/>
      <c r="M30" s="38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18</v>
      </c>
      <c r="AA30" s="74">
        <v>6</v>
      </c>
      <c r="AB30" s="74">
        <v>13</v>
      </c>
      <c r="AC30" s="50">
        <f t="shared" si="10"/>
        <v>19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18</v>
      </c>
      <c r="AN30" s="74">
        <v>35</v>
      </c>
      <c r="AO30" s="74">
        <v>9</v>
      </c>
      <c r="AP30" s="50">
        <f t="shared" si="11"/>
        <v>44</v>
      </c>
      <c r="AQ30" s="74">
        <v>4</v>
      </c>
      <c r="AR30" s="41"/>
    </row>
    <row r="31" spans="1:44" ht="15.95" customHeight="1" x14ac:dyDescent="0.25">
      <c r="A31" s="47"/>
      <c r="B31" s="43" t="s">
        <v>35</v>
      </c>
      <c r="C31" s="36"/>
      <c r="D31" s="38" t="s">
        <v>149</v>
      </c>
      <c r="E31" s="36"/>
      <c r="F31" s="16"/>
      <c r="G31" s="16"/>
      <c r="H31" s="38"/>
      <c r="I31" s="36"/>
      <c r="J31" s="16"/>
      <c r="K31" s="16"/>
      <c r="L31" s="36"/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16</v>
      </c>
      <c r="AA31" s="74">
        <v>12</v>
      </c>
      <c r="AB31" s="74">
        <v>1</v>
      </c>
      <c r="AC31" s="50">
        <f t="shared" si="10"/>
        <v>13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17</v>
      </c>
      <c r="AN31" s="74">
        <v>3</v>
      </c>
      <c r="AO31" s="74">
        <v>10</v>
      </c>
      <c r="AP31" s="50">
        <f t="shared" si="11"/>
        <v>13</v>
      </c>
      <c r="AQ31" s="74">
        <v>2</v>
      </c>
      <c r="AR31" s="41"/>
    </row>
    <row r="32" spans="1:44" ht="15.95" customHeight="1" x14ac:dyDescent="0.25">
      <c r="A32" s="47"/>
      <c r="B32" s="16"/>
      <c r="C32" s="36"/>
      <c r="D32" s="142"/>
      <c r="E32" s="16"/>
      <c r="F32" s="16"/>
      <c r="G32" s="16"/>
      <c r="H32" s="38"/>
      <c r="I32" s="36"/>
      <c r="J32" s="16"/>
      <c r="K32" s="16"/>
      <c r="L32" s="36"/>
      <c r="M32" s="38"/>
      <c r="N32" s="36"/>
      <c r="O32" s="1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18</v>
      </c>
      <c r="AA32" s="74">
        <v>5</v>
      </c>
      <c r="AB32" s="74">
        <v>6</v>
      </c>
      <c r="AC32" s="50">
        <f t="shared" si="10"/>
        <v>11</v>
      </c>
      <c r="AD32" s="74">
        <v>2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17</v>
      </c>
      <c r="AN32" s="74">
        <v>8</v>
      </c>
      <c r="AO32" s="74">
        <v>14</v>
      </c>
      <c r="AP32" s="50">
        <f t="shared" si="11"/>
        <v>22</v>
      </c>
      <c r="AQ32" s="74">
        <v>2</v>
      </c>
      <c r="AR32" s="41"/>
    </row>
    <row r="33" spans="1:44" ht="15.95" customHeight="1" x14ac:dyDescent="0.25">
      <c r="A33" s="47"/>
      <c r="B33" s="16"/>
      <c r="C33" s="18" t="s">
        <v>202</v>
      </c>
      <c r="D33" s="144"/>
      <c r="E33" s="36"/>
      <c r="F33" s="36"/>
      <c r="G33" s="90">
        <v>4</v>
      </c>
      <c r="H33" s="38">
        <v>1</v>
      </c>
      <c r="I33" s="36" t="s">
        <v>52</v>
      </c>
      <c r="J33" s="16"/>
      <c r="K33" s="16"/>
      <c r="L33" s="36" t="s">
        <v>590</v>
      </c>
      <c r="M33" s="16"/>
      <c r="N33" s="1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18</v>
      </c>
      <c r="AA33" s="74">
        <v>1</v>
      </c>
      <c r="AB33" s="74">
        <v>6</v>
      </c>
      <c r="AC33" s="50">
        <f t="shared" si="10"/>
        <v>7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14</v>
      </c>
      <c r="AN33" s="74">
        <v>1</v>
      </c>
      <c r="AO33" s="74">
        <v>9</v>
      </c>
      <c r="AP33" s="50">
        <f t="shared" si="11"/>
        <v>10</v>
      </c>
      <c r="AQ33" s="74">
        <v>4</v>
      </c>
      <c r="AR33" s="41"/>
    </row>
    <row r="34" spans="1:44" ht="15.95" customHeight="1" x14ac:dyDescent="0.25">
      <c r="A34" s="47"/>
      <c r="B34" s="38" t="s">
        <v>35</v>
      </c>
      <c r="C34" s="57"/>
      <c r="D34" s="38" t="s">
        <v>149</v>
      </c>
      <c r="E34" s="16"/>
      <c r="F34" s="16"/>
      <c r="G34" s="16"/>
      <c r="H34" s="38">
        <v>1</v>
      </c>
      <c r="I34" s="36" t="s">
        <v>66</v>
      </c>
      <c r="J34" s="16"/>
      <c r="K34" s="16"/>
      <c r="L34" s="36" t="s">
        <v>591</v>
      </c>
      <c r="M34" s="38"/>
      <c r="N34" s="36"/>
      <c r="O34" s="36"/>
      <c r="P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0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17</v>
      </c>
      <c r="AN34" s="74">
        <v>1</v>
      </c>
      <c r="AO34" s="74">
        <v>10</v>
      </c>
      <c r="AP34" s="50">
        <f t="shared" si="11"/>
        <v>11</v>
      </c>
      <c r="AQ34" s="74">
        <v>0</v>
      </c>
      <c r="AR34" s="41"/>
    </row>
    <row r="35" spans="1:44" ht="15.95" customHeight="1" x14ac:dyDescent="0.25">
      <c r="A35" s="47" t="s">
        <v>68</v>
      </c>
      <c r="C35" s="16"/>
      <c r="D35" s="142"/>
      <c r="E35" s="16"/>
      <c r="F35" s="16"/>
      <c r="G35" s="16"/>
      <c r="H35" s="38">
        <v>2</v>
      </c>
      <c r="I35" s="36" t="s">
        <v>66</v>
      </c>
      <c r="J35" s="16"/>
      <c r="K35" s="16"/>
      <c r="L35" s="36"/>
      <c r="M35" s="38" t="s">
        <v>229</v>
      </c>
      <c r="N35" s="36"/>
      <c r="O35" s="36"/>
      <c r="P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19</v>
      </c>
      <c r="AA35" s="74">
        <v>0</v>
      </c>
      <c r="AB35" s="74">
        <v>5</v>
      </c>
      <c r="AC35" s="50">
        <f t="shared" si="10"/>
        <v>5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18</v>
      </c>
      <c r="AN35" s="74">
        <v>1</v>
      </c>
      <c r="AO35" s="74">
        <v>2</v>
      </c>
      <c r="AP35" s="50">
        <f t="shared" si="11"/>
        <v>3</v>
      </c>
      <c r="AQ35" s="74">
        <v>0</v>
      </c>
      <c r="AR35" s="41"/>
    </row>
    <row r="36" spans="1:44" ht="15.95" customHeight="1" x14ac:dyDescent="0.25">
      <c r="A36" s="47"/>
      <c r="D36" s="143"/>
      <c r="H36" s="38">
        <v>2</v>
      </c>
      <c r="I36" s="36" t="s">
        <v>255</v>
      </c>
      <c r="M36" s="38" t="s">
        <v>229</v>
      </c>
      <c r="P36" s="36" t="s">
        <v>314</v>
      </c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12</v>
      </c>
      <c r="AA36" s="74">
        <v>2</v>
      </c>
      <c r="AB36" s="74">
        <v>2</v>
      </c>
      <c r="AC36" s="50">
        <f t="shared" si="10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18</v>
      </c>
      <c r="AN36" s="74">
        <v>2</v>
      </c>
      <c r="AO36" s="74">
        <v>15</v>
      </c>
      <c r="AP36" s="50">
        <f t="shared" si="11"/>
        <v>17</v>
      </c>
      <c r="AQ36" s="74">
        <v>0</v>
      </c>
      <c r="AR36" s="41"/>
    </row>
    <row r="37" spans="1:44" ht="15.95" customHeight="1" x14ac:dyDescent="0.25">
      <c r="A37" s="47"/>
      <c r="B37" s="7"/>
      <c r="C37" s="4"/>
      <c r="D37" s="7"/>
      <c r="E37" s="4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18</v>
      </c>
      <c r="AA37" s="74">
        <v>1</v>
      </c>
      <c r="AB37" s="74">
        <v>2</v>
      </c>
      <c r="AC37" s="50">
        <f t="shared" si="10"/>
        <v>3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18</v>
      </c>
      <c r="AN37" s="74">
        <v>3</v>
      </c>
      <c r="AO37" s="74">
        <v>4</v>
      </c>
      <c r="AP37" s="50">
        <f t="shared" si="11"/>
        <v>7</v>
      </c>
      <c r="AQ37" s="74">
        <v>2</v>
      </c>
      <c r="AR37" s="41"/>
    </row>
    <row r="38" spans="1:44" ht="15.95" customHeight="1" x14ac:dyDescent="0.25">
      <c r="A38" s="47"/>
      <c r="B38" s="45" t="s">
        <v>84</v>
      </c>
      <c r="C38" s="18" t="s">
        <v>190</v>
      </c>
      <c r="D38" s="142"/>
      <c r="E38" s="37"/>
      <c r="F38" s="37"/>
      <c r="G38" s="90">
        <v>4</v>
      </c>
      <c r="H38" s="38">
        <v>1</v>
      </c>
      <c r="I38" s="36" t="s">
        <v>34</v>
      </c>
      <c r="J38" s="16"/>
      <c r="K38" s="16"/>
      <c r="L38" s="36" t="s">
        <v>174</v>
      </c>
      <c r="M38" s="16"/>
      <c r="N38" s="16"/>
      <c r="O38" s="1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15</v>
      </c>
      <c r="AA38" s="74">
        <v>0</v>
      </c>
      <c r="AB38" s="74">
        <v>3</v>
      </c>
      <c r="AC38" s="50">
        <f t="shared" si="10"/>
        <v>3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18</v>
      </c>
      <c r="AN38" s="74">
        <v>0</v>
      </c>
      <c r="AO38" s="74">
        <v>5</v>
      </c>
      <c r="AP38" s="50">
        <f t="shared" si="11"/>
        <v>5</v>
      </c>
      <c r="AQ38" s="74">
        <v>4</v>
      </c>
      <c r="AR38" s="41"/>
    </row>
    <row r="39" spans="1:44" ht="15.95" customHeight="1" x14ac:dyDescent="0.25">
      <c r="A39" s="47"/>
      <c r="B39" s="43" t="s">
        <v>35</v>
      </c>
      <c r="C39" s="16"/>
      <c r="D39" s="38" t="s">
        <v>149</v>
      </c>
      <c r="E39" s="16"/>
      <c r="F39" s="16"/>
      <c r="G39" s="16"/>
      <c r="H39" s="38">
        <v>1</v>
      </c>
      <c r="I39" s="36" t="s">
        <v>34</v>
      </c>
      <c r="L39" s="36" t="s">
        <v>119</v>
      </c>
      <c r="M39" s="36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18</v>
      </c>
      <c r="AA39" s="74">
        <v>0</v>
      </c>
      <c r="AB39" s="74">
        <v>0</v>
      </c>
      <c r="AC39" s="50">
        <f t="shared" si="10"/>
        <v>0</v>
      </c>
      <c r="AD39" s="74">
        <v>2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16</v>
      </c>
      <c r="AN39" s="74">
        <v>0</v>
      </c>
      <c r="AO39" s="74">
        <v>5</v>
      </c>
      <c r="AP39" s="50">
        <f t="shared" si="11"/>
        <v>5</v>
      </c>
      <c r="AQ39" s="74">
        <v>2</v>
      </c>
      <c r="AR39" s="41"/>
    </row>
    <row r="40" spans="1:44" ht="15.95" customHeight="1" thickBot="1" x14ac:dyDescent="0.3">
      <c r="A40" s="47"/>
      <c r="C40" s="57"/>
      <c r="D40" s="38"/>
      <c r="E40" s="57"/>
      <c r="F40" s="16"/>
      <c r="G40" s="16"/>
      <c r="H40" s="38">
        <v>2</v>
      </c>
      <c r="I40" s="36" t="s">
        <v>119</v>
      </c>
      <c r="J40" s="16"/>
      <c r="K40" s="16"/>
      <c r="L40" s="36" t="s">
        <v>70</v>
      </c>
      <c r="M40" s="36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207</v>
      </c>
      <c r="AA40" s="48">
        <f t="shared" ref="AA40" si="12">SUM(AA28:AA39)</f>
        <v>33</v>
      </c>
      <c r="AB40" s="48">
        <f>SUM(AB28:AB39)</f>
        <v>46</v>
      </c>
      <c r="AC40" s="48">
        <f>+AB40+AA40</f>
        <v>79</v>
      </c>
      <c r="AD40" s="48">
        <f>SUM(AD28:AD39)</f>
        <v>14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208</v>
      </c>
      <c r="AN40" s="48">
        <f t="shared" ref="AN40" si="13">SUM(AN28:AN39)</f>
        <v>60</v>
      </c>
      <c r="AO40" s="48">
        <f>SUM(AO28:AO39)</f>
        <v>89</v>
      </c>
      <c r="AP40" s="48">
        <f>+AO40+AN40</f>
        <v>149</v>
      </c>
      <c r="AQ40" s="48">
        <f>SUM(AQ28:AQ39)</f>
        <v>24</v>
      </c>
      <c r="AR40" s="41"/>
    </row>
    <row r="41" spans="1:44" ht="15.95" customHeight="1" x14ac:dyDescent="0.25">
      <c r="A41" s="47"/>
      <c r="C41" s="16"/>
      <c r="D41" s="142"/>
      <c r="E41" s="16"/>
      <c r="F41" s="16"/>
      <c r="G41" s="16"/>
      <c r="H41" s="38">
        <v>2</v>
      </c>
      <c r="I41" s="36" t="s">
        <v>119</v>
      </c>
      <c r="L41" s="36" t="s">
        <v>585</v>
      </c>
      <c r="M41" s="36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36</v>
      </c>
      <c r="AA41" s="28">
        <v>9</v>
      </c>
      <c r="AB41" s="28">
        <v>12</v>
      </c>
      <c r="AC41" s="60">
        <f t="shared" ref="AC41:AC52" si="14">+AA41+AB41</f>
        <v>21</v>
      </c>
      <c r="AD41" s="28">
        <v>6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56</v>
      </c>
      <c r="AN41" s="28">
        <v>21</v>
      </c>
      <c r="AO41" s="28">
        <v>18</v>
      </c>
      <c r="AP41" s="60">
        <f t="shared" ref="AP41:AP52" si="15">+AN41+AO41</f>
        <v>39</v>
      </c>
      <c r="AQ41" s="28">
        <v>12</v>
      </c>
      <c r="AR41" s="41"/>
    </row>
    <row r="42" spans="1:44" ht="15.95" customHeight="1" x14ac:dyDescent="0.25">
      <c r="A42" s="47"/>
      <c r="C42" s="16"/>
      <c r="D42" s="142"/>
      <c r="E42" s="16"/>
      <c r="F42" s="16"/>
      <c r="G42" s="16"/>
      <c r="H42" s="38"/>
      <c r="I42" s="36"/>
      <c r="L42" s="36"/>
      <c r="M42" s="36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13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18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23"/>
      <c r="C43" s="18" t="s">
        <v>199</v>
      </c>
      <c r="D43" s="38"/>
      <c r="E43" s="16"/>
      <c r="F43" s="37"/>
      <c r="G43" s="90">
        <v>4</v>
      </c>
      <c r="H43" s="38">
        <v>1</v>
      </c>
      <c r="I43" s="36" t="s">
        <v>94</v>
      </c>
      <c r="J43" s="16"/>
      <c r="K43" s="16"/>
      <c r="L43" s="36" t="s">
        <v>20</v>
      </c>
      <c r="M43" s="36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15</v>
      </c>
      <c r="AA43" s="74">
        <v>9</v>
      </c>
      <c r="AB43" s="74">
        <v>7</v>
      </c>
      <c r="AC43" s="50">
        <f t="shared" si="14"/>
        <v>16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17</v>
      </c>
      <c r="AN43" s="74">
        <v>16</v>
      </c>
      <c r="AO43" s="74">
        <v>13</v>
      </c>
      <c r="AP43" s="50">
        <f t="shared" si="15"/>
        <v>29</v>
      </c>
      <c r="AQ43" s="74">
        <v>2</v>
      </c>
      <c r="AR43" s="41"/>
    </row>
    <row r="44" spans="1:44" ht="15.95" customHeight="1" x14ac:dyDescent="0.25">
      <c r="A44" s="47"/>
      <c r="B44" s="43" t="s">
        <v>35</v>
      </c>
      <c r="C44" s="36"/>
      <c r="D44" s="38" t="s">
        <v>149</v>
      </c>
      <c r="E44" s="36"/>
      <c r="F44" s="36"/>
      <c r="G44" s="90"/>
      <c r="H44" s="38">
        <v>1</v>
      </c>
      <c r="I44" s="36" t="s">
        <v>391</v>
      </c>
      <c r="J44" s="16"/>
      <c r="K44" s="16"/>
      <c r="L44" s="36" t="s">
        <v>586</v>
      </c>
      <c r="M44" s="36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14</v>
      </c>
      <c r="AA44" s="74">
        <v>10</v>
      </c>
      <c r="AB44" s="74">
        <v>3</v>
      </c>
      <c r="AC44" s="50">
        <f t="shared" si="14"/>
        <v>13</v>
      </c>
      <c r="AD44" s="74">
        <v>4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11</v>
      </c>
      <c r="AN44" s="74">
        <v>10</v>
      </c>
      <c r="AO44" s="74">
        <v>5</v>
      </c>
      <c r="AP44" s="50">
        <f t="shared" si="15"/>
        <v>15</v>
      </c>
      <c r="AQ44" s="74">
        <v>0</v>
      </c>
      <c r="AR44" s="41"/>
    </row>
    <row r="45" spans="1:44" ht="15.95" customHeight="1" x14ac:dyDescent="0.25">
      <c r="A45" s="47"/>
      <c r="C45" s="16"/>
      <c r="D45" s="142"/>
      <c r="E45" s="16"/>
      <c r="F45" s="16"/>
      <c r="G45" s="16"/>
      <c r="H45" s="38">
        <v>2</v>
      </c>
      <c r="I45" s="36" t="s">
        <v>110</v>
      </c>
      <c r="J45" s="16"/>
      <c r="K45" s="16"/>
      <c r="L45" s="36" t="s">
        <v>593</v>
      </c>
      <c r="M45" s="36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18</v>
      </c>
      <c r="AA45" s="74">
        <v>7</v>
      </c>
      <c r="AB45" s="74">
        <v>7</v>
      </c>
      <c r="AC45" s="50">
        <f t="shared" si="14"/>
        <v>14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5</v>
      </c>
      <c r="AN45" s="74">
        <v>0</v>
      </c>
      <c r="AO45" s="74">
        <v>3</v>
      </c>
      <c r="AP45" s="50">
        <f t="shared" si="15"/>
        <v>3</v>
      </c>
      <c r="AQ45" s="74">
        <v>0</v>
      </c>
      <c r="AR45" s="41"/>
    </row>
    <row r="46" spans="1:44" ht="15.95" customHeight="1" x14ac:dyDescent="0.25">
      <c r="A46" s="47"/>
      <c r="D46" s="143"/>
      <c r="H46" s="38">
        <v>2</v>
      </c>
      <c r="I46" s="36" t="s">
        <v>20</v>
      </c>
      <c r="L46" s="36" t="s">
        <v>94</v>
      </c>
      <c r="M46" s="36"/>
      <c r="N46" s="36"/>
      <c r="O46" s="36"/>
      <c r="P46" s="3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13</v>
      </c>
      <c r="AA46" s="74">
        <v>0</v>
      </c>
      <c r="AB46" s="74">
        <v>5</v>
      </c>
      <c r="AC46" s="50">
        <f t="shared" si="14"/>
        <v>5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18</v>
      </c>
      <c r="AN46" s="74">
        <v>6</v>
      </c>
      <c r="AO46" s="74">
        <v>13</v>
      </c>
      <c r="AP46" s="50">
        <f t="shared" si="15"/>
        <v>19</v>
      </c>
      <c r="AQ46" s="74">
        <v>0</v>
      </c>
      <c r="AR46" s="41"/>
    </row>
    <row r="47" spans="1:44" ht="15.95" customHeight="1" x14ac:dyDescent="0.25">
      <c r="A47" s="47"/>
      <c r="B47" s="8"/>
      <c r="C47" s="9"/>
      <c r="D47" s="9"/>
      <c r="E47" s="9"/>
      <c r="F47" s="9"/>
      <c r="G47" s="10"/>
      <c r="H47" s="11"/>
      <c r="I47" s="9"/>
      <c r="J47" s="9"/>
      <c r="K47" s="11"/>
      <c r="L47" s="11"/>
      <c r="M47" s="11"/>
      <c r="N47" s="11"/>
      <c r="O47" s="11"/>
      <c r="P47" s="11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19</v>
      </c>
      <c r="AA47" s="74">
        <v>1</v>
      </c>
      <c r="AB47" s="74">
        <v>10</v>
      </c>
      <c r="AC47" s="50">
        <f t="shared" si="14"/>
        <v>11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18</v>
      </c>
      <c r="AN47" s="74">
        <v>0</v>
      </c>
      <c r="AO47" s="74">
        <v>9</v>
      </c>
      <c r="AP47" s="50">
        <f t="shared" si="15"/>
        <v>9</v>
      </c>
      <c r="AQ47" s="74">
        <v>4</v>
      </c>
      <c r="AR47" s="41"/>
    </row>
    <row r="48" spans="1:44" ht="15.95" customHeight="1" x14ac:dyDescent="0.25">
      <c r="A48" s="47"/>
      <c r="B48" s="18" t="s">
        <v>124</v>
      </c>
      <c r="C48" s="23"/>
      <c r="D48" s="23"/>
      <c r="E48" s="42" t="s">
        <v>151</v>
      </c>
      <c r="F48" s="42"/>
      <c r="G48" s="44">
        <f>SUM(G14:G47)</f>
        <v>22</v>
      </c>
      <c r="H48" s="44"/>
      <c r="I48" s="33"/>
      <c r="J48" s="42" t="s">
        <v>90</v>
      </c>
      <c r="K48" s="33"/>
      <c r="L48" s="44">
        <f>COUNTA(C14:C47)-8</f>
        <v>2</v>
      </c>
      <c r="N48" s="42" t="s">
        <v>109</v>
      </c>
      <c r="O48" s="44">
        <f>2*L48</f>
        <v>4</v>
      </c>
      <c r="P48" s="23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12</v>
      </c>
      <c r="AA48" s="74">
        <v>0</v>
      </c>
      <c r="AB48" s="74">
        <v>3</v>
      </c>
      <c r="AC48" s="50">
        <f t="shared" si="14"/>
        <v>3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16</v>
      </c>
      <c r="AN48" s="74">
        <v>2</v>
      </c>
      <c r="AO48" s="74">
        <v>6</v>
      </c>
      <c r="AP48" s="50">
        <f t="shared" si="15"/>
        <v>8</v>
      </c>
      <c r="AQ48" s="74">
        <v>0</v>
      </c>
      <c r="AR48" s="41"/>
    </row>
    <row r="49" spans="1:44" ht="15.95" customHeight="1" x14ac:dyDescent="0.25">
      <c r="A49" s="47"/>
      <c r="B49" s="16"/>
      <c r="E49" s="42" t="s">
        <v>150</v>
      </c>
      <c r="F49" s="42"/>
      <c r="G49" s="44">
        <f>COUNTA(L15:L47)+COUNTIF(L15:L47,"*&amp;*")</f>
        <v>34</v>
      </c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17</v>
      </c>
      <c r="AA49" s="74">
        <v>0</v>
      </c>
      <c r="AB49" s="74">
        <v>6</v>
      </c>
      <c r="AC49" s="50">
        <f t="shared" si="14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18</v>
      </c>
      <c r="AA50" s="74">
        <v>0</v>
      </c>
      <c r="AB50" s="74">
        <v>9</v>
      </c>
      <c r="AC50" s="50">
        <f t="shared" si="14"/>
        <v>9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17</v>
      </c>
      <c r="AN50" s="74">
        <v>3</v>
      </c>
      <c r="AO50" s="74">
        <v>6</v>
      </c>
      <c r="AP50" s="50">
        <f t="shared" si="15"/>
        <v>9</v>
      </c>
      <c r="AQ50" s="74">
        <v>0</v>
      </c>
      <c r="AR50" s="41"/>
    </row>
    <row r="51" spans="1:44" ht="15.95" customHeight="1" x14ac:dyDescent="0.25">
      <c r="A51" s="47"/>
      <c r="B51" s="36"/>
      <c r="C51" s="18"/>
      <c r="N51" s="18"/>
      <c r="O51" s="18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12</v>
      </c>
      <c r="AA51" s="74">
        <v>2</v>
      </c>
      <c r="AB51" s="74">
        <v>6</v>
      </c>
      <c r="AC51" s="50">
        <f t="shared" si="14"/>
        <v>8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13</v>
      </c>
      <c r="AN51" s="74">
        <v>0</v>
      </c>
      <c r="AO51" s="74">
        <v>4</v>
      </c>
      <c r="AP51" s="50">
        <f t="shared" si="15"/>
        <v>4</v>
      </c>
      <c r="AQ51" s="74">
        <v>0</v>
      </c>
      <c r="AR51" s="41"/>
    </row>
    <row r="52" spans="1:44" ht="15.95" customHeight="1" x14ac:dyDescent="0.25">
      <c r="A52" s="47"/>
      <c r="B52" s="18" t="s">
        <v>92</v>
      </c>
      <c r="H52" s="18" t="s">
        <v>100</v>
      </c>
      <c r="M52" s="18" t="s">
        <v>101</v>
      </c>
      <c r="O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17</v>
      </c>
      <c r="AA52" s="74">
        <v>3</v>
      </c>
      <c r="AB52" s="74">
        <v>6</v>
      </c>
      <c r="AC52" s="50">
        <f t="shared" si="14"/>
        <v>9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15</v>
      </c>
      <c r="AN52" s="74">
        <v>1</v>
      </c>
      <c r="AO52" s="74">
        <v>4</v>
      </c>
      <c r="AP52" s="50">
        <f t="shared" si="15"/>
        <v>5</v>
      </c>
      <c r="AQ52" s="74">
        <v>2</v>
      </c>
      <c r="AR52" s="41"/>
    </row>
    <row r="53" spans="1:44" ht="15.95" customHeight="1" thickBot="1" x14ac:dyDescent="0.3">
      <c r="A53" s="47"/>
      <c r="B53" s="36" t="s">
        <v>594</v>
      </c>
      <c r="C53" s="36"/>
      <c r="D53" s="36"/>
      <c r="E53" s="36"/>
      <c r="F53" s="36"/>
      <c r="G53" s="36"/>
      <c r="H53" s="36" t="s">
        <v>149</v>
      </c>
      <c r="I53" s="36"/>
      <c r="J53" s="36"/>
      <c r="K53" s="36"/>
      <c r="L53" s="36"/>
      <c r="M53" s="36" t="s">
        <v>595</v>
      </c>
      <c r="N53" s="36"/>
      <c r="O53" s="36"/>
      <c r="P53" s="3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204</v>
      </c>
      <c r="AA53" s="48">
        <f t="shared" ref="AA53" si="16">SUM(AA41:AA52)</f>
        <v>41</v>
      </c>
      <c r="AB53" s="48">
        <f>SUM(AB41:AB52)</f>
        <v>74</v>
      </c>
      <c r="AC53" s="48">
        <f>+AB53+AA53</f>
        <v>115</v>
      </c>
      <c r="AD53" s="48">
        <f>SUM(AD41:AD52)</f>
        <v>22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206</v>
      </c>
      <c r="AN53" s="48">
        <f t="shared" ref="AN53" si="17">SUM(AN41:AN52)</f>
        <v>59</v>
      </c>
      <c r="AO53" s="48">
        <f>SUM(AO41:AO52)</f>
        <v>81</v>
      </c>
      <c r="AP53" s="48">
        <f>+AO53+AN53</f>
        <v>140</v>
      </c>
      <c r="AQ53" s="48">
        <f>SUM(AQ41:AQ52)</f>
        <v>20</v>
      </c>
      <c r="AR53" s="41"/>
    </row>
    <row r="54" spans="1:44" ht="15.95" customHeight="1" x14ac:dyDescent="0.25">
      <c r="A54" s="47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17</v>
      </c>
      <c r="AA54" s="28">
        <v>5</v>
      </c>
      <c r="AB54" s="28">
        <v>5</v>
      </c>
      <c r="AC54" s="60">
        <f t="shared" ref="AC54:AC65" si="18">+AA54+AB54</f>
        <v>10</v>
      </c>
      <c r="AD54" s="28">
        <v>4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36</v>
      </c>
      <c r="AN54" s="28">
        <v>3</v>
      </c>
      <c r="AO54" s="28">
        <v>15</v>
      </c>
      <c r="AP54" s="60">
        <f t="shared" ref="AP54:AP65" si="19">+AN54+AO54</f>
        <v>18</v>
      </c>
      <c r="AQ54" s="28">
        <v>0</v>
      </c>
      <c r="AR54" s="41"/>
    </row>
    <row r="55" spans="1:44" ht="15.95" customHeight="1" x14ac:dyDescent="0.25">
      <c r="A55" s="47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47"/>
      <c r="R55" s="47"/>
      <c r="S55" s="75">
        <v>7.5</v>
      </c>
      <c r="T55" s="42" t="s">
        <v>16</v>
      </c>
      <c r="Y55" s="42" t="s">
        <v>17</v>
      </c>
      <c r="Z55" s="50">
        <v>18</v>
      </c>
      <c r="AA55" s="74">
        <v>0</v>
      </c>
      <c r="AB55" s="74">
        <v>1</v>
      </c>
      <c r="AC55" s="50">
        <f t="shared" si="18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17</v>
      </c>
      <c r="AN55" s="74">
        <v>0</v>
      </c>
      <c r="AO55" s="74">
        <v>1</v>
      </c>
      <c r="AP55" s="50">
        <f t="shared" si="19"/>
        <v>1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17</v>
      </c>
      <c r="AA56" s="74">
        <v>22</v>
      </c>
      <c r="AB56" s="74">
        <v>15</v>
      </c>
      <c r="AC56" s="50">
        <f t="shared" si="18"/>
        <v>37</v>
      </c>
      <c r="AD56" s="74">
        <v>2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17</v>
      </c>
      <c r="AN56" s="74">
        <v>28</v>
      </c>
      <c r="AO56" s="74">
        <v>6</v>
      </c>
      <c r="AP56" s="50">
        <f t="shared" si="19"/>
        <v>34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15</v>
      </c>
      <c r="AA57" s="74">
        <v>6</v>
      </c>
      <c r="AB57" s="74">
        <v>18</v>
      </c>
      <c r="AC57" s="50">
        <f t="shared" si="18"/>
        <v>24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18</v>
      </c>
      <c r="AN57" s="74">
        <v>1</v>
      </c>
      <c r="AO57" s="74">
        <v>6</v>
      </c>
      <c r="AP57" s="50">
        <f t="shared" si="19"/>
        <v>7</v>
      </c>
      <c r="AQ57" s="74">
        <v>4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17</v>
      </c>
      <c r="AA58" s="74">
        <v>10</v>
      </c>
      <c r="AB58" s="74">
        <v>10</v>
      </c>
      <c r="AC58" s="50">
        <f t="shared" si="18"/>
        <v>20</v>
      </c>
      <c r="AD58" s="74">
        <v>4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16</v>
      </c>
      <c r="AN58" s="74">
        <v>7</v>
      </c>
      <c r="AO58" s="74">
        <v>15</v>
      </c>
      <c r="AP58" s="50">
        <f t="shared" si="19"/>
        <v>22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19</v>
      </c>
      <c r="AA59" s="74">
        <v>3</v>
      </c>
      <c r="AB59" s="74">
        <v>5</v>
      </c>
      <c r="AC59" s="50">
        <f t="shared" si="18"/>
        <v>8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19</v>
      </c>
      <c r="AN59" s="74">
        <v>6</v>
      </c>
      <c r="AO59" s="74">
        <v>5</v>
      </c>
      <c r="AP59" s="50">
        <f t="shared" si="19"/>
        <v>11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15</v>
      </c>
      <c r="AA60" s="74">
        <v>2</v>
      </c>
      <c r="AB60" s="74">
        <v>6</v>
      </c>
      <c r="AC60" s="50">
        <f t="shared" si="18"/>
        <v>8</v>
      </c>
      <c r="AD60" s="74">
        <v>6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16</v>
      </c>
      <c r="AN60" s="74">
        <v>0</v>
      </c>
      <c r="AO60" s="74">
        <v>4</v>
      </c>
      <c r="AP60" s="50">
        <f t="shared" si="19"/>
        <v>4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17</v>
      </c>
      <c r="AA61" s="74">
        <v>1</v>
      </c>
      <c r="AB61" s="74">
        <v>2</v>
      </c>
      <c r="AC61" s="50">
        <f t="shared" si="18"/>
        <v>3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16</v>
      </c>
      <c r="AN61" s="74">
        <v>0</v>
      </c>
      <c r="AO61" s="74">
        <v>4</v>
      </c>
      <c r="AP61" s="50">
        <f t="shared" si="19"/>
        <v>4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18</v>
      </c>
      <c r="AA62" s="74">
        <v>0</v>
      </c>
      <c r="AB62" s="74">
        <v>5</v>
      </c>
      <c r="AC62" s="50">
        <f t="shared" si="18"/>
        <v>5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19</v>
      </c>
      <c r="AN62" s="74">
        <v>1</v>
      </c>
      <c r="AO62" s="74">
        <v>5</v>
      </c>
      <c r="AP62" s="50">
        <f t="shared" si="19"/>
        <v>6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19</v>
      </c>
      <c r="AA63" s="74">
        <v>1</v>
      </c>
      <c r="AB63" s="74">
        <v>8</v>
      </c>
      <c r="AC63" s="50">
        <f t="shared" si="18"/>
        <v>9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15</v>
      </c>
      <c r="AN63" s="74">
        <v>2</v>
      </c>
      <c r="AO63" s="74">
        <v>2</v>
      </c>
      <c r="AP63" s="50">
        <f t="shared" si="19"/>
        <v>4</v>
      </c>
      <c r="AQ63" s="74">
        <v>4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19</v>
      </c>
      <c r="AA64" s="74">
        <v>0</v>
      </c>
      <c r="AB64" s="74">
        <v>2</v>
      </c>
      <c r="AC64" s="50">
        <f t="shared" si="18"/>
        <v>2</v>
      </c>
      <c r="AD64" s="74">
        <v>2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19</v>
      </c>
      <c r="AN64" s="74">
        <v>1</v>
      </c>
      <c r="AO64" s="74">
        <v>13</v>
      </c>
      <c r="AP64" s="50">
        <f t="shared" si="19"/>
        <v>14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18</v>
      </c>
      <c r="AA65" s="74">
        <v>3</v>
      </c>
      <c r="AB65" s="74">
        <v>7</v>
      </c>
      <c r="AC65" s="50">
        <f t="shared" si="18"/>
        <v>10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209</v>
      </c>
      <c r="AA66" s="48">
        <f t="shared" ref="AA66" si="20">SUM(AA54:AA65)</f>
        <v>53</v>
      </c>
      <c r="AB66" s="48">
        <f>SUM(AB54:AB65)</f>
        <v>84</v>
      </c>
      <c r="AC66" s="48">
        <f>+AB66+AA66</f>
        <v>137</v>
      </c>
      <c r="AD66" s="48">
        <f>SUM(AD54:AD65)</f>
        <v>24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208</v>
      </c>
      <c r="AN66" s="48">
        <f t="shared" ref="AN66" si="21">SUM(AN54:AN65)</f>
        <v>49</v>
      </c>
      <c r="AO66" s="48">
        <f>SUM(AO54:AO65)</f>
        <v>76</v>
      </c>
      <c r="AP66" s="48">
        <f>+AO66+AN66</f>
        <v>125</v>
      </c>
      <c r="AQ66" s="48">
        <f>SUM(AQ54:AQ65)</f>
        <v>12</v>
      </c>
      <c r="AR66" s="41"/>
    </row>
    <row r="67" spans="1:44" ht="15.95" customHeight="1" thickBot="1" x14ac:dyDescent="0.3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829</v>
      </c>
      <c r="AA67" s="82">
        <f t="shared" ref="AA67:AD67" si="22">+AA66+AA53+AA40+AA27</f>
        <v>185</v>
      </c>
      <c r="AB67" s="82">
        <f t="shared" si="22"/>
        <v>304</v>
      </c>
      <c r="AC67" s="82">
        <f t="shared" si="22"/>
        <v>489</v>
      </c>
      <c r="AD67" s="82">
        <f t="shared" si="22"/>
        <v>74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831</v>
      </c>
      <c r="AN67" s="82">
        <f t="shared" ref="AN67:AQ67" si="23">+AN66+AN53+AN40+AN27</f>
        <v>220</v>
      </c>
      <c r="AO67" s="82">
        <f t="shared" si="23"/>
        <v>330</v>
      </c>
      <c r="AP67" s="82">
        <f t="shared" si="23"/>
        <v>550</v>
      </c>
      <c r="AQ67" s="82">
        <f t="shared" si="23"/>
        <v>84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145">
        <f>Z67+AM67</f>
        <v>1660</v>
      </c>
      <c r="AN68" s="145">
        <f>AA67+AN67</f>
        <v>405</v>
      </c>
      <c r="AO68" s="145">
        <f>AB67+AO67</f>
        <v>634</v>
      </c>
      <c r="AP68" s="145">
        <f>AC67+AP67</f>
        <v>1039</v>
      </c>
      <c r="AQ68" s="145">
        <f>AD67+AQ67</f>
        <v>158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19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9</v>
      </c>
      <c r="AG77" s="36" t="s">
        <v>238</v>
      </c>
      <c r="AM77" s="38">
        <v>3</v>
      </c>
      <c r="AN77" s="38">
        <v>0</v>
      </c>
      <c r="AO77" s="38">
        <v>2</v>
      </c>
      <c r="AP77" s="38">
        <f>+AN77+AO77</f>
        <v>2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8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8.5</v>
      </c>
      <c r="AG78" s="36" t="s">
        <v>254</v>
      </c>
      <c r="AM78" s="38">
        <v>4</v>
      </c>
      <c r="AN78" s="38">
        <v>5</v>
      </c>
      <c r="AO78" s="38">
        <v>4</v>
      </c>
      <c r="AP78" s="38">
        <f t="shared" ref="AP78:AP79" si="25">+AN78+AO78</f>
        <v>9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18</v>
      </c>
      <c r="J79" s="74">
        <v>35</v>
      </c>
      <c r="K79" s="74">
        <v>9</v>
      </c>
      <c r="L79" s="83">
        <f t="shared" ref="L79:L105" si="26">+J79+K79</f>
        <v>44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2</v>
      </c>
      <c r="AA79" s="38">
        <v>1</v>
      </c>
      <c r="AB79" s="38">
        <v>0</v>
      </c>
      <c r="AC79" s="38">
        <f>+AA79+AB79</f>
        <v>1</v>
      </c>
      <c r="AD79" s="38">
        <v>0</v>
      </c>
      <c r="AF79" s="58">
        <v>7.5</v>
      </c>
      <c r="AG79" s="36" t="s">
        <v>430</v>
      </c>
      <c r="AM79" s="38">
        <v>1</v>
      </c>
      <c r="AN79" s="38">
        <v>0</v>
      </c>
      <c r="AO79" s="38">
        <v>0</v>
      </c>
      <c r="AP79" s="38">
        <f t="shared" si="25"/>
        <v>0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36" t="s">
        <v>126</v>
      </c>
      <c r="E80" s="36"/>
      <c r="F80" s="36"/>
      <c r="G80" s="42" t="s">
        <v>157</v>
      </c>
      <c r="H80" s="38"/>
      <c r="I80" s="50">
        <v>17</v>
      </c>
      <c r="J80" s="74">
        <v>23</v>
      </c>
      <c r="K80" s="74">
        <v>14</v>
      </c>
      <c r="L80" s="83">
        <f t="shared" si="26"/>
        <v>37</v>
      </c>
      <c r="M80" s="74">
        <v>2</v>
      </c>
      <c r="O80" s="16"/>
      <c r="P80" s="16"/>
      <c r="Q80" s="41"/>
      <c r="R80" s="41"/>
      <c r="S80" s="58">
        <v>8</v>
      </c>
      <c r="T80" s="36" t="s">
        <v>402</v>
      </c>
      <c r="Z80" s="38">
        <v>6</v>
      </c>
      <c r="AA80" s="38">
        <v>1</v>
      </c>
      <c r="AB80" s="38">
        <v>2</v>
      </c>
      <c r="AC80" s="38">
        <f>+AA80+AB80</f>
        <v>3</v>
      </c>
      <c r="AD80" s="38">
        <v>2</v>
      </c>
      <c r="AF80" s="58">
        <v>7</v>
      </c>
      <c r="AG80" s="36" t="s">
        <v>404</v>
      </c>
      <c r="AM80" s="38">
        <v>1</v>
      </c>
      <c r="AN80" s="38">
        <v>0</v>
      </c>
      <c r="AO80" s="38">
        <v>0</v>
      </c>
      <c r="AP80" s="38">
        <f>+AN80+AO80</f>
        <v>0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65</v>
      </c>
      <c r="E81" s="42"/>
      <c r="F81" s="42"/>
      <c r="G81" s="42" t="s">
        <v>17</v>
      </c>
      <c r="H81" s="43"/>
      <c r="I81" s="50">
        <v>17</v>
      </c>
      <c r="J81" s="74">
        <v>22</v>
      </c>
      <c r="K81" s="74">
        <v>15</v>
      </c>
      <c r="L81" s="83">
        <f t="shared" si="26"/>
        <v>37</v>
      </c>
      <c r="M81" s="74">
        <v>2</v>
      </c>
      <c r="O81" s="16"/>
      <c r="P81" s="16"/>
      <c r="Q81" s="41"/>
      <c r="R81" s="41"/>
      <c r="S81" s="58">
        <v>7.5</v>
      </c>
      <c r="T81" s="36" t="s">
        <v>370</v>
      </c>
      <c r="Z81" s="38">
        <v>2</v>
      </c>
      <c r="AA81" s="38">
        <v>1</v>
      </c>
      <c r="AB81" s="38">
        <v>2</v>
      </c>
      <c r="AC81" s="38">
        <f t="shared" ref="AC81" si="27">+AA81+AB81</f>
        <v>3</v>
      </c>
      <c r="AD81" s="38">
        <v>0</v>
      </c>
      <c r="AF81" s="58">
        <v>8.5</v>
      </c>
      <c r="AG81" s="36" t="s">
        <v>405</v>
      </c>
      <c r="AM81" s="38">
        <v>1</v>
      </c>
      <c r="AN81" s="38">
        <v>1</v>
      </c>
      <c r="AO81" s="38">
        <v>0</v>
      </c>
      <c r="AP81" s="38">
        <f>+AN81+AO81</f>
        <v>1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133</v>
      </c>
      <c r="E82" s="42"/>
      <c r="F82" s="42"/>
      <c r="G82" s="42" t="s">
        <v>158</v>
      </c>
      <c r="H82" s="43"/>
      <c r="I82" s="50">
        <v>17</v>
      </c>
      <c r="J82" s="74">
        <v>28</v>
      </c>
      <c r="K82" s="74">
        <v>6</v>
      </c>
      <c r="L82" s="83">
        <f t="shared" si="26"/>
        <v>34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9</v>
      </c>
      <c r="AG82" s="36" t="s">
        <v>344</v>
      </c>
      <c r="AM82" s="38">
        <v>1</v>
      </c>
      <c r="AN82" s="38">
        <v>1</v>
      </c>
      <c r="AO82" s="38">
        <v>0</v>
      </c>
      <c r="AP82" s="38">
        <f>+AN82+AO82</f>
        <v>1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17</v>
      </c>
      <c r="J83" s="74">
        <v>19</v>
      </c>
      <c r="K83" s="74">
        <v>14</v>
      </c>
      <c r="L83" s="83">
        <f t="shared" si="26"/>
        <v>33</v>
      </c>
      <c r="M83" s="74">
        <v>6</v>
      </c>
      <c r="Q83" s="41"/>
      <c r="R83" s="41"/>
      <c r="S83" s="58">
        <v>6.5</v>
      </c>
      <c r="T83" s="36" t="s">
        <v>278</v>
      </c>
      <c r="Z83" s="38">
        <v>18</v>
      </c>
      <c r="AA83" s="38">
        <v>1</v>
      </c>
      <c r="AB83" s="38">
        <v>3</v>
      </c>
      <c r="AC83" s="38">
        <f>+AA83+AB83</f>
        <v>4</v>
      </c>
      <c r="AD83" s="38">
        <v>2</v>
      </c>
      <c r="AF83" s="58">
        <v>8</v>
      </c>
      <c r="AG83" s="36" t="s">
        <v>312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17</v>
      </c>
      <c r="J84" s="74">
        <v>16</v>
      </c>
      <c r="K84" s="74">
        <v>13</v>
      </c>
      <c r="L84" s="83">
        <f t="shared" si="26"/>
        <v>29</v>
      </c>
      <c r="M84" s="74">
        <v>2</v>
      </c>
      <c r="Q84" s="41"/>
      <c r="R84" s="41"/>
      <c r="S84" s="58">
        <v>7.5</v>
      </c>
      <c r="T84" s="36" t="s">
        <v>390</v>
      </c>
      <c r="Z84" s="38">
        <v>9</v>
      </c>
      <c r="AA84" s="38">
        <v>5</v>
      </c>
      <c r="AB84" s="38">
        <v>3</v>
      </c>
      <c r="AC84" s="38">
        <f>+AA84+AB84</f>
        <v>8</v>
      </c>
      <c r="AD84" s="38">
        <v>2</v>
      </c>
      <c r="AF84" s="58">
        <v>8.5</v>
      </c>
      <c r="AG84" s="36" t="s">
        <v>403</v>
      </c>
      <c r="AM84" s="38">
        <v>3</v>
      </c>
      <c r="AN84" s="38">
        <v>2</v>
      </c>
      <c r="AO84" s="38">
        <v>2</v>
      </c>
      <c r="AP84" s="38">
        <f>+AN84+AO84</f>
        <v>4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39</v>
      </c>
      <c r="E85" s="42"/>
      <c r="F85" s="42"/>
      <c r="G85" s="42" t="s">
        <v>17</v>
      </c>
      <c r="H85" s="43"/>
      <c r="I85" s="50">
        <v>15</v>
      </c>
      <c r="J85" s="74">
        <v>6</v>
      </c>
      <c r="K85" s="74">
        <v>18</v>
      </c>
      <c r="L85" s="83">
        <f t="shared" si="26"/>
        <v>24</v>
      </c>
      <c r="M85" s="74">
        <v>6</v>
      </c>
      <c r="Q85" s="41"/>
      <c r="R85" s="41"/>
      <c r="S85" s="58">
        <v>7.5</v>
      </c>
      <c r="T85" s="36" t="s">
        <v>341</v>
      </c>
      <c r="Z85" s="38">
        <v>1</v>
      </c>
      <c r="AA85" s="38">
        <v>0</v>
      </c>
      <c r="AB85" s="38">
        <v>0</v>
      </c>
      <c r="AC85" s="38">
        <f t="shared" ref="AC85" si="28">+AA85+AB85</f>
        <v>0</v>
      </c>
      <c r="AD85" s="38">
        <v>0</v>
      </c>
      <c r="AF85" s="58">
        <v>8</v>
      </c>
      <c r="AG85" s="36" t="s">
        <v>424</v>
      </c>
      <c r="AM85" s="38">
        <v>4</v>
      </c>
      <c r="AN85" s="38">
        <v>1</v>
      </c>
      <c r="AO85" s="38">
        <v>3</v>
      </c>
      <c r="AP85" s="38">
        <f t="shared" ref="AP85" si="29">+AN85+AO85</f>
        <v>4</v>
      </c>
      <c r="AQ85" s="38">
        <v>0</v>
      </c>
      <c r="AR85" s="41"/>
    </row>
    <row r="86" spans="1:44" ht="15.75" customHeight="1" x14ac:dyDescent="0.25">
      <c r="A86" s="41"/>
      <c r="C86" s="16"/>
      <c r="D86" s="36" t="s">
        <v>111</v>
      </c>
      <c r="E86" s="36"/>
      <c r="F86" s="36"/>
      <c r="G86" s="42" t="s">
        <v>157</v>
      </c>
      <c r="H86" s="38"/>
      <c r="I86" s="50">
        <v>17</v>
      </c>
      <c r="J86" s="74">
        <v>7</v>
      </c>
      <c r="K86" s="74">
        <v>16</v>
      </c>
      <c r="L86" s="83">
        <f t="shared" si="26"/>
        <v>23</v>
      </c>
      <c r="M86" s="74">
        <v>2</v>
      </c>
      <c r="Q86" s="46"/>
      <c r="R86" s="46"/>
      <c r="S86" s="58">
        <v>8</v>
      </c>
      <c r="T86" s="36" t="s">
        <v>169</v>
      </c>
      <c r="Z86" s="38">
        <v>10</v>
      </c>
      <c r="AA86" s="38">
        <v>1</v>
      </c>
      <c r="AB86" s="38">
        <v>2</v>
      </c>
      <c r="AC86" s="38">
        <f>+AA86+AB86</f>
        <v>3</v>
      </c>
      <c r="AD86" s="38">
        <v>2</v>
      </c>
      <c r="AF86" s="58">
        <v>8.5</v>
      </c>
      <c r="AG86" s="36" t="s">
        <v>447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2</v>
      </c>
      <c r="AR86" s="46"/>
    </row>
    <row r="87" spans="1:44" ht="15.75" customHeight="1" x14ac:dyDescent="0.25">
      <c r="A87" s="41"/>
      <c r="C87" s="16"/>
      <c r="D87" s="42" t="s">
        <v>130</v>
      </c>
      <c r="E87" s="42"/>
      <c r="F87" s="42"/>
      <c r="G87" s="42" t="s">
        <v>160</v>
      </c>
      <c r="H87" s="43"/>
      <c r="I87" s="50">
        <v>17</v>
      </c>
      <c r="J87" s="74">
        <v>8</v>
      </c>
      <c r="K87" s="74">
        <v>14</v>
      </c>
      <c r="L87" s="83">
        <f t="shared" si="26"/>
        <v>22</v>
      </c>
      <c r="M87" s="74">
        <v>2</v>
      </c>
      <c r="Q87" s="46"/>
      <c r="R87" s="46"/>
      <c r="S87" s="58">
        <v>7</v>
      </c>
      <c r="T87" s="36" t="s">
        <v>237</v>
      </c>
      <c r="Z87" s="38">
        <v>6</v>
      </c>
      <c r="AA87" s="38">
        <v>0</v>
      </c>
      <c r="AB87" s="38">
        <v>2</v>
      </c>
      <c r="AC87" s="38">
        <f>+AA87+AB87</f>
        <v>2</v>
      </c>
      <c r="AD87" s="38">
        <v>0</v>
      </c>
      <c r="AF87" s="58">
        <v>7</v>
      </c>
      <c r="AG87" s="36" t="s">
        <v>168</v>
      </c>
      <c r="AM87" s="38">
        <v>3</v>
      </c>
      <c r="AN87" s="38">
        <v>1</v>
      </c>
      <c r="AO87" s="38">
        <v>2</v>
      </c>
      <c r="AP87" s="38">
        <f>+AN87+AO87</f>
        <v>3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H88" s="43"/>
      <c r="I88" s="50">
        <v>16</v>
      </c>
      <c r="J88" s="74">
        <v>7</v>
      </c>
      <c r="K88" s="74">
        <v>15</v>
      </c>
      <c r="L88" s="83">
        <f t="shared" si="26"/>
        <v>22</v>
      </c>
      <c r="M88" s="74">
        <v>2</v>
      </c>
      <c r="Q88" s="46"/>
      <c r="R88" s="46"/>
      <c r="S88" s="58">
        <v>8</v>
      </c>
      <c r="T88" s="36" t="s">
        <v>567</v>
      </c>
      <c r="Z88" s="38">
        <v>3</v>
      </c>
      <c r="AA88" s="38">
        <v>0</v>
      </c>
      <c r="AB88" s="38">
        <v>3</v>
      </c>
      <c r="AC88" s="38">
        <f>+AA88+AB88</f>
        <v>3</v>
      </c>
      <c r="AD88" s="38">
        <v>0</v>
      </c>
      <c r="AF88" s="58">
        <v>7</v>
      </c>
      <c r="AG88" s="36" t="s">
        <v>236</v>
      </c>
      <c r="AM88" s="38">
        <v>22</v>
      </c>
      <c r="AN88" s="38">
        <v>8</v>
      </c>
      <c r="AO88" s="38">
        <v>6</v>
      </c>
      <c r="AP88" s="38">
        <f>+AN88+AO88</f>
        <v>14</v>
      </c>
      <c r="AQ88" s="38">
        <v>2</v>
      </c>
      <c r="AR88" s="46"/>
    </row>
    <row r="89" spans="1:44" ht="15.75" customHeight="1" x14ac:dyDescent="0.25">
      <c r="A89" s="41"/>
      <c r="C89" s="16"/>
      <c r="D89" s="42" t="s">
        <v>184</v>
      </c>
      <c r="G89" s="42" t="s">
        <v>17</v>
      </c>
      <c r="H89" s="43"/>
      <c r="I89" s="50">
        <v>17</v>
      </c>
      <c r="J89" s="74">
        <v>10</v>
      </c>
      <c r="K89" s="74">
        <v>10</v>
      </c>
      <c r="L89" s="83">
        <f t="shared" si="26"/>
        <v>20</v>
      </c>
      <c r="M89" s="74">
        <v>4</v>
      </c>
      <c r="Q89" s="47"/>
      <c r="R89" s="47"/>
      <c r="S89" s="58">
        <v>7</v>
      </c>
      <c r="T89" s="36" t="s">
        <v>577</v>
      </c>
      <c r="Z89" s="38">
        <v>1</v>
      </c>
      <c r="AA89" s="38">
        <v>0</v>
      </c>
      <c r="AB89" s="38">
        <v>1</v>
      </c>
      <c r="AC89" s="38">
        <f>+AA89+AB89</f>
        <v>1</v>
      </c>
      <c r="AD89" s="38">
        <v>0</v>
      </c>
      <c r="AF89" s="58">
        <v>8.5</v>
      </c>
      <c r="AG89" s="36" t="s">
        <v>566</v>
      </c>
      <c r="AM89" s="38">
        <v>1</v>
      </c>
      <c r="AN89" s="38">
        <v>1</v>
      </c>
      <c r="AO89" s="38">
        <v>0</v>
      </c>
      <c r="AP89" s="38">
        <f>+AN89+AO89</f>
        <v>1</v>
      </c>
      <c r="AQ89" s="38">
        <v>2</v>
      </c>
      <c r="AR89" s="47"/>
    </row>
    <row r="90" spans="1:44" ht="15.75" customHeight="1" x14ac:dyDescent="0.25">
      <c r="A90" s="41"/>
      <c r="C90" s="16"/>
      <c r="D90" s="42" t="s">
        <v>110</v>
      </c>
      <c r="E90" s="42"/>
      <c r="F90" s="42"/>
      <c r="G90" s="29" t="s">
        <v>146</v>
      </c>
      <c r="H90" s="43"/>
      <c r="I90" s="50">
        <v>18</v>
      </c>
      <c r="J90" s="74">
        <v>6</v>
      </c>
      <c r="K90" s="74">
        <v>13</v>
      </c>
      <c r="L90" s="83">
        <f t="shared" si="26"/>
        <v>19</v>
      </c>
      <c r="M90" s="74">
        <v>0</v>
      </c>
      <c r="O90" s="16"/>
      <c r="Q90" s="47"/>
      <c r="R90" s="47"/>
      <c r="S90" s="58">
        <v>7.5</v>
      </c>
      <c r="T90" s="36" t="s">
        <v>274</v>
      </c>
      <c r="Z90" s="38">
        <v>7</v>
      </c>
      <c r="AA90" s="38">
        <v>2</v>
      </c>
      <c r="AB90" s="38">
        <v>2</v>
      </c>
      <c r="AC90" s="38">
        <f>+AA90+AB90</f>
        <v>4</v>
      </c>
      <c r="AD90" s="38">
        <v>2</v>
      </c>
      <c r="AF90" s="58">
        <v>8</v>
      </c>
      <c r="AG90" s="36" t="s">
        <v>383</v>
      </c>
      <c r="AM90" s="38">
        <v>4</v>
      </c>
      <c r="AN90" s="38">
        <v>0</v>
      </c>
      <c r="AO90" s="38">
        <v>4</v>
      </c>
      <c r="AP90" s="38">
        <f>+AN90+AO90</f>
        <v>4</v>
      </c>
      <c r="AQ90" s="38">
        <v>2</v>
      </c>
      <c r="AR90" s="47"/>
    </row>
    <row r="91" spans="1:44" ht="15.75" customHeight="1" x14ac:dyDescent="0.25">
      <c r="A91" s="41"/>
      <c r="C91" s="16"/>
      <c r="D91" s="42" t="s">
        <v>86</v>
      </c>
      <c r="G91" s="42" t="s">
        <v>159</v>
      </c>
      <c r="H91" s="43"/>
      <c r="I91" s="50">
        <v>18</v>
      </c>
      <c r="J91" s="74">
        <v>6</v>
      </c>
      <c r="K91" s="74">
        <v>13</v>
      </c>
      <c r="L91" s="83">
        <f t="shared" si="26"/>
        <v>19</v>
      </c>
      <c r="M91" s="74">
        <v>0</v>
      </c>
      <c r="O91" s="16"/>
      <c r="Q91" s="47"/>
      <c r="R91" s="47"/>
      <c r="S91" s="58">
        <v>8</v>
      </c>
      <c r="T91" s="36" t="s">
        <v>343</v>
      </c>
      <c r="Z91" s="38">
        <v>5</v>
      </c>
      <c r="AA91" s="38">
        <v>2</v>
      </c>
      <c r="AB91" s="38">
        <v>4</v>
      </c>
      <c r="AC91" s="38">
        <f t="shared" ref="AC91" si="30">+AA91+AB91</f>
        <v>6</v>
      </c>
      <c r="AD91" s="38">
        <v>0</v>
      </c>
      <c r="AF91" s="58">
        <v>7</v>
      </c>
      <c r="AG91" s="36" t="s">
        <v>428</v>
      </c>
      <c r="AM91" s="38">
        <v>1</v>
      </c>
      <c r="AN91" s="38">
        <v>0</v>
      </c>
      <c r="AO91" s="38">
        <v>0</v>
      </c>
      <c r="AP91" s="38">
        <f t="shared" ref="AP91:AP92" si="31">+AN91+AO91</f>
        <v>0</v>
      </c>
      <c r="AQ91" s="38">
        <v>0</v>
      </c>
      <c r="AR91" s="47"/>
    </row>
    <row r="92" spans="1:44" ht="15.75" customHeight="1" x14ac:dyDescent="0.25">
      <c r="A92" s="41"/>
      <c r="C92" s="16"/>
      <c r="D92" s="36" t="s">
        <v>34</v>
      </c>
      <c r="E92" s="36"/>
      <c r="F92" s="36"/>
      <c r="G92" s="36" t="s">
        <v>144</v>
      </c>
      <c r="H92" s="38"/>
      <c r="I92" s="50">
        <v>16</v>
      </c>
      <c r="J92" s="74">
        <v>9</v>
      </c>
      <c r="K92" s="74">
        <v>9</v>
      </c>
      <c r="L92" s="83">
        <f t="shared" si="26"/>
        <v>18</v>
      </c>
      <c r="M92" s="74">
        <v>0</v>
      </c>
      <c r="O92" s="16"/>
      <c r="Q92" s="47"/>
      <c r="R92" s="47"/>
      <c r="S92" s="58">
        <v>8.5</v>
      </c>
      <c r="T92" s="36" t="s">
        <v>173</v>
      </c>
      <c r="Z92" s="38">
        <v>3</v>
      </c>
      <c r="AA92" s="38">
        <v>3</v>
      </c>
      <c r="AB92" s="38">
        <v>0</v>
      </c>
      <c r="AC92" s="38">
        <f>+AA92+AB92</f>
        <v>3</v>
      </c>
      <c r="AD92" s="38">
        <v>0</v>
      </c>
      <c r="AF92" s="58">
        <v>7.5</v>
      </c>
      <c r="AG92" s="36" t="s">
        <v>426</v>
      </c>
      <c r="AM92" s="38">
        <v>1</v>
      </c>
      <c r="AN92" s="38">
        <v>0</v>
      </c>
      <c r="AO92" s="38">
        <v>0</v>
      </c>
      <c r="AP92" s="38">
        <f t="shared" si="31"/>
        <v>0</v>
      </c>
      <c r="AQ92" s="38">
        <v>0</v>
      </c>
      <c r="AR92" s="47"/>
    </row>
    <row r="93" spans="1:44" ht="15.75" customHeight="1" x14ac:dyDescent="0.25">
      <c r="A93" s="41"/>
      <c r="C93" s="16"/>
      <c r="D93" s="36" t="s">
        <v>129</v>
      </c>
      <c r="E93" s="36"/>
      <c r="F93" s="36"/>
      <c r="G93" s="42" t="s">
        <v>157</v>
      </c>
      <c r="H93" s="38"/>
      <c r="I93" s="50">
        <v>19</v>
      </c>
      <c r="J93" s="74">
        <v>7</v>
      </c>
      <c r="K93" s="74">
        <v>11</v>
      </c>
      <c r="L93" s="83">
        <f t="shared" si="26"/>
        <v>18</v>
      </c>
      <c r="M93" s="74">
        <v>0</v>
      </c>
      <c r="O93" s="16"/>
      <c r="Q93" s="47"/>
      <c r="R93" s="47"/>
      <c r="S93" s="58">
        <v>7</v>
      </c>
      <c r="T93" s="36" t="s">
        <v>280</v>
      </c>
      <c r="Z93" s="38">
        <v>6</v>
      </c>
      <c r="AA93" s="38">
        <v>0</v>
      </c>
      <c r="AB93" s="38">
        <v>0</v>
      </c>
      <c r="AC93" s="38">
        <f>+AA93+AB93</f>
        <v>0</v>
      </c>
      <c r="AD93" s="38">
        <v>0</v>
      </c>
      <c r="AF93" s="58">
        <v>9</v>
      </c>
      <c r="AG93" s="36" t="s">
        <v>342</v>
      </c>
      <c r="AM93" s="38">
        <v>3</v>
      </c>
      <c r="AN93" s="38">
        <v>1</v>
      </c>
      <c r="AO93" s="38">
        <v>3</v>
      </c>
      <c r="AP93" s="38">
        <f>+AN93+AO93</f>
        <v>4</v>
      </c>
      <c r="AQ93" s="38">
        <v>0</v>
      </c>
      <c r="AR93" s="47"/>
    </row>
    <row r="94" spans="1:44" ht="15.75" customHeight="1" x14ac:dyDescent="0.25">
      <c r="A94" s="41"/>
      <c r="C94" s="16"/>
      <c r="D94" s="42" t="s">
        <v>73</v>
      </c>
      <c r="E94" s="42"/>
      <c r="F94" s="42"/>
      <c r="G94" s="42" t="s">
        <v>160</v>
      </c>
      <c r="H94" s="43"/>
      <c r="I94" s="50">
        <v>18</v>
      </c>
      <c r="J94" s="74">
        <v>2</v>
      </c>
      <c r="K94" s="74">
        <v>15</v>
      </c>
      <c r="L94" s="83">
        <f t="shared" si="26"/>
        <v>17</v>
      </c>
      <c r="M94" s="74">
        <v>0</v>
      </c>
      <c r="O94" s="16"/>
      <c r="Q94" s="47"/>
      <c r="R94" s="47"/>
      <c r="S94" s="58">
        <v>7.5</v>
      </c>
      <c r="T94" s="36" t="s">
        <v>155</v>
      </c>
      <c r="Z94" s="38">
        <v>6</v>
      </c>
      <c r="AA94" s="38">
        <v>0</v>
      </c>
      <c r="AB94" s="38">
        <v>0</v>
      </c>
      <c r="AC94" s="38">
        <f t="shared" ref="AC94" si="32">+AA94+AB94</f>
        <v>0</v>
      </c>
      <c r="AD94" s="38">
        <v>2</v>
      </c>
      <c r="AF94" s="58">
        <v>7.5</v>
      </c>
      <c r="AG94" s="65" t="s">
        <v>499</v>
      </c>
      <c r="AM94" s="38">
        <v>1</v>
      </c>
      <c r="AN94" s="38">
        <v>0</v>
      </c>
      <c r="AO94" s="38">
        <v>0</v>
      </c>
      <c r="AP94" s="38">
        <f>+AN94+AO94</f>
        <v>0</v>
      </c>
      <c r="AQ94" s="38">
        <v>0</v>
      </c>
      <c r="AR94" s="47"/>
    </row>
    <row r="95" spans="1:44" ht="15.75" customHeight="1" x14ac:dyDescent="0.25">
      <c r="A95" s="41"/>
      <c r="C95" s="16"/>
      <c r="D95" s="42" t="s">
        <v>98</v>
      </c>
      <c r="E95" s="42"/>
      <c r="F95" s="42"/>
      <c r="G95" s="36" t="s">
        <v>21</v>
      </c>
      <c r="H95" s="43"/>
      <c r="I95" s="50">
        <v>15</v>
      </c>
      <c r="J95" s="74">
        <v>9</v>
      </c>
      <c r="K95" s="74">
        <v>7</v>
      </c>
      <c r="L95" s="83">
        <f t="shared" si="26"/>
        <v>16</v>
      </c>
      <c r="M95" s="74">
        <v>0</v>
      </c>
      <c r="O95" s="16"/>
      <c r="Q95" s="47"/>
      <c r="R95" s="47"/>
      <c r="S95" s="58">
        <v>8.5</v>
      </c>
      <c r="T95" s="36" t="s">
        <v>235</v>
      </c>
      <c r="Z95" s="38">
        <v>9</v>
      </c>
      <c r="AA95" s="38">
        <v>10</v>
      </c>
      <c r="AB95" s="38">
        <v>5</v>
      </c>
      <c r="AC95" s="38">
        <f>+AA95+AB95</f>
        <v>15</v>
      </c>
      <c r="AD95" s="38">
        <v>2</v>
      </c>
      <c r="AF95" s="58">
        <v>6</v>
      </c>
      <c r="AG95" s="36" t="s">
        <v>427</v>
      </c>
      <c r="AM95" s="38">
        <v>5</v>
      </c>
      <c r="AN95" s="38">
        <v>1</v>
      </c>
      <c r="AO95" s="38">
        <v>1</v>
      </c>
      <c r="AP95" s="38">
        <f>+AN95+AO95</f>
        <v>2</v>
      </c>
      <c r="AQ95" s="38">
        <v>0</v>
      </c>
      <c r="AR95" s="47"/>
    </row>
    <row r="96" spans="1:44" ht="15.75" customHeight="1" thickBot="1" x14ac:dyDescent="0.3">
      <c r="A96" s="41"/>
      <c r="C96" s="16"/>
      <c r="D96" s="36" t="s">
        <v>154</v>
      </c>
      <c r="E96" s="36"/>
      <c r="F96" s="36"/>
      <c r="G96" s="36" t="s">
        <v>144</v>
      </c>
      <c r="H96" s="38"/>
      <c r="I96" s="50">
        <v>17</v>
      </c>
      <c r="J96" s="74">
        <v>4</v>
      </c>
      <c r="K96" s="74">
        <v>12</v>
      </c>
      <c r="L96" s="83">
        <f t="shared" si="26"/>
        <v>16</v>
      </c>
      <c r="M96" s="74">
        <v>0</v>
      </c>
      <c r="O96" s="16"/>
      <c r="Q96" s="47"/>
      <c r="R96" s="47"/>
      <c r="S96" s="58">
        <v>8</v>
      </c>
      <c r="T96" s="36" t="s">
        <v>429</v>
      </c>
      <c r="Z96" s="38">
        <v>1</v>
      </c>
      <c r="AA96" s="38">
        <v>0</v>
      </c>
      <c r="AB96" s="38">
        <v>1</v>
      </c>
      <c r="AC96" s="38">
        <f t="shared" ref="AC96:AC97" si="33">+AA96+AB96</f>
        <v>1</v>
      </c>
      <c r="AD96" s="38">
        <v>0</v>
      </c>
      <c r="AF96" s="58">
        <v>7</v>
      </c>
      <c r="AG96" s="36" t="s">
        <v>275</v>
      </c>
      <c r="AM96" s="38">
        <v>9</v>
      </c>
      <c r="AN96" s="38">
        <v>7</v>
      </c>
      <c r="AO96" s="38">
        <v>4</v>
      </c>
      <c r="AP96" s="38">
        <f>+AN96+AO96</f>
        <v>11</v>
      </c>
      <c r="AQ96" s="38">
        <v>2</v>
      </c>
      <c r="AR96" s="47"/>
    </row>
    <row r="97" spans="1:44" ht="15.75" customHeight="1" x14ac:dyDescent="0.25">
      <c r="A97" s="41"/>
      <c r="C97" s="16"/>
      <c r="D97" s="42" t="s">
        <v>67</v>
      </c>
      <c r="E97" s="42"/>
      <c r="F97" s="42"/>
      <c r="G97" s="42" t="s">
        <v>159</v>
      </c>
      <c r="H97" s="43"/>
      <c r="I97" s="50">
        <v>11</v>
      </c>
      <c r="J97" s="74">
        <v>10</v>
      </c>
      <c r="K97" s="74">
        <v>5</v>
      </c>
      <c r="L97" s="83">
        <f t="shared" si="26"/>
        <v>15</v>
      </c>
      <c r="M97" s="74">
        <v>0</v>
      </c>
      <c r="O97" s="16"/>
      <c r="Q97" s="47"/>
      <c r="R97" s="47"/>
      <c r="S97" s="58">
        <v>8</v>
      </c>
      <c r="T97" s="36" t="s">
        <v>425</v>
      </c>
      <c r="Z97" s="38">
        <v>1</v>
      </c>
      <c r="AA97" s="38">
        <v>0</v>
      </c>
      <c r="AB97" s="38">
        <v>1</v>
      </c>
      <c r="AC97" s="38">
        <f t="shared" si="33"/>
        <v>1</v>
      </c>
      <c r="AD97" s="38">
        <v>0</v>
      </c>
      <c r="AF97" s="67"/>
      <c r="AG97" s="68" t="s">
        <v>131</v>
      </c>
      <c r="AH97" s="20"/>
      <c r="AI97" s="20"/>
      <c r="AJ97" s="20"/>
      <c r="AK97" s="20"/>
      <c r="AL97" s="20"/>
      <c r="AM97" s="60">
        <f>SUM(AM77:AM96)</f>
        <v>70</v>
      </c>
      <c r="AN97" s="60">
        <f>SUM(AN77:AN96)</f>
        <v>29</v>
      </c>
      <c r="AO97" s="60">
        <f>SUM(AO77:AO96)</f>
        <v>31</v>
      </c>
      <c r="AP97" s="60">
        <f>SUM(AP77:AP96)</f>
        <v>60</v>
      </c>
      <c r="AQ97" s="60">
        <f>SUM(AQ77:AQ96)</f>
        <v>12</v>
      </c>
      <c r="AR97" s="47"/>
    </row>
    <row r="98" spans="1:44" ht="15.75" customHeight="1" x14ac:dyDescent="0.25">
      <c r="A98" s="41"/>
      <c r="C98" s="16"/>
      <c r="D98" s="36" t="s">
        <v>70</v>
      </c>
      <c r="E98" s="36"/>
      <c r="F98" s="36"/>
      <c r="G98" s="36" t="s">
        <v>144</v>
      </c>
      <c r="H98" s="38"/>
      <c r="I98" s="50">
        <v>19</v>
      </c>
      <c r="J98" s="74">
        <v>0</v>
      </c>
      <c r="K98" s="74">
        <v>15</v>
      </c>
      <c r="L98" s="83">
        <f t="shared" si="26"/>
        <v>15</v>
      </c>
      <c r="M98" s="74">
        <v>0</v>
      </c>
      <c r="O98" s="16"/>
      <c r="Q98" s="47"/>
      <c r="R98" s="47"/>
      <c r="S98" s="58">
        <v>9.5</v>
      </c>
      <c r="T98" s="36" t="s">
        <v>277</v>
      </c>
      <c r="Z98" s="38">
        <v>1</v>
      </c>
      <c r="AA98" s="38">
        <v>1</v>
      </c>
      <c r="AB98" s="38">
        <v>1</v>
      </c>
      <c r="AC98" s="38">
        <f>+AA98+AB98</f>
        <v>2</v>
      </c>
      <c r="AD98" s="38">
        <v>0</v>
      </c>
      <c r="AR98" s="47"/>
    </row>
    <row r="99" spans="1:44" ht="15.75" customHeight="1" thickBot="1" x14ac:dyDescent="0.3">
      <c r="A99" s="41"/>
      <c r="C99" s="16"/>
      <c r="D99" s="42" t="s">
        <v>52</v>
      </c>
      <c r="E99" s="42"/>
      <c r="F99" s="42"/>
      <c r="G99" s="57" t="s">
        <v>21</v>
      </c>
      <c r="H99" s="43"/>
      <c r="I99" s="50">
        <v>18</v>
      </c>
      <c r="J99" s="74">
        <v>7</v>
      </c>
      <c r="K99" s="74">
        <v>7</v>
      </c>
      <c r="L99" s="83">
        <f t="shared" si="26"/>
        <v>14</v>
      </c>
      <c r="M99" s="74">
        <v>0</v>
      </c>
      <c r="O99" s="16"/>
      <c r="Q99" s="47"/>
      <c r="R99" s="47"/>
      <c r="S99" s="58">
        <v>8</v>
      </c>
      <c r="T99" s="36" t="s">
        <v>471</v>
      </c>
      <c r="Z99" s="38">
        <v>4</v>
      </c>
      <c r="AA99" s="38">
        <v>1</v>
      </c>
      <c r="AB99" s="38">
        <v>0</v>
      </c>
      <c r="AC99" s="38">
        <f>+AA99+AB99</f>
        <v>1</v>
      </c>
      <c r="AD99" s="38">
        <v>0</v>
      </c>
      <c r="AR99" s="47"/>
    </row>
    <row r="100" spans="1:44" ht="15.75" customHeight="1" x14ac:dyDescent="0.25">
      <c r="A100" s="41"/>
      <c r="C100" s="16"/>
      <c r="D100" s="36" t="s">
        <v>69</v>
      </c>
      <c r="E100" s="36"/>
      <c r="F100" s="36"/>
      <c r="G100" s="42" t="s">
        <v>157</v>
      </c>
      <c r="H100" s="38"/>
      <c r="I100" s="50">
        <v>19</v>
      </c>
      <c r="J100" s="74">
        <v>3</v>
      </c>
      <c r="K100" s="74">
        <v>11</v>
      </c>
      <c r="L100" s="83">
        <f t="shared" si="26"/>
        <v>14</v>
      </c>
      <c r="M100" s="74">
        <v>0</v>
      </c>
      <c r="Q100" s="47"/>
      <c r="R100" s="47"/>
      <c r="S100" s="67"/>
      <c r="T100" s="68" t="s">
        <v>131</v>
      </c>
      <c r="U100" s="20"/>
      <c r="V100" s="20"/>
      <c r="W100" s="20"/>
      <c r="X100" s="20"/>
      <c r="Y100" s="20"/>
      <c r="Z100" s="60">
        <f>SUM(Z77:Z99)</f>
        <v>113</v>
      </c>
      <c r="AA100" s="60">
        <f>SUM(AA77:AA99)</f>
        <v>30</v>
      </c>
      <c r="AB100" s="60">
        <f>SUM(AB77:AB99)</f>
        <v>34</v>
      </c>
      <c r="AC100" s="60">
        <f>SUM(AC77:AC99)</f>
        <v>64</v>
      </c>
      <c r="AD100" s="60">
        <f>SUM(AD77:AD99)</f>
        <v>14</v>
      </c>
      <c r="AR100" s="47"/>
    </row>
    <row r="101" spans="1:44" ht="15.75" customHeight="1" x14ac:dyDescent="0.25">
      <c r="A101" s="41"/>
      <c r="D101" s="42" t="s">
        <v>60</v>
      </c>
      <c r="E101" s="42"/>
      <c r="F101" s="42"/>
      <c r="G101" s="42" t="s">
        <v>158</v>
      </c>
      <c r="H101" s="43"/>
      <c r="I101" s="50">
        <v>19</v>
      </c>
      <c r="J101" s="74">
        <v>1</v>
      </c>
      <c r="K101" s="74">
        <v>13</v>
      </c>
      <c r="L101" s="83">
        <f t="shared" si="26"/>
        <v>14</v>
      </c>
      <c r="M101" s="74">
        <v>0</v>
      </c>
      <c r="Q101" s="47"/>
      <c r="R101" s="47"/>
      <c r="T101" s="65" t="s">
        <v>127</v>
      </c>
      <c r="Z101" s="50">
        <f>+Z100+AM97</f>
        <v>183</v>
      </c>
      <c r="AA101" s="50">
        <f>+AA100+AN97</f>
        <v>59</v>
      </c>
      <c r="AB101" s="50">
        <f>+AB100+AO97</f>
        <v>65</v>
      </c>
      <c r="AC101" s="50">
        <f>+AC100+AP97</f>
        <v>124</v>
      </c>
      <c r="AD101" s="50">
        <f>+AD100+AQ97</f>
        <v>26</v>
      </c>
      <c r="AR101" s="47"/>
    </row>
    <row r="102" spans="1:44" ht="15.75" customHeight="1" x14ac:dyDescent="0.25">
      <c r="A102" s="41"/>
      <c r="D102" s="42" t="s">
        <v>94</v>
      </c>
      <c r="E102" s="42"/>
      <c r="F102" s="42"/>
      <c r="G102" s="29" t="s">
        <v>146</v>
      </c>
      <c r="H102" s="43"/>
      <c r="I102" s="50">
        <v>16</v>
      </c>
      <c r="J102" s="74">
        <v>12</v>
      </c>
      <c r="K102" s="74">
        <v>1</v>
      </c>
      <c r="L102" s="83">
        <f t="shared" si="26"/>
        <v>13</v>
      </c>
      <c r="M102" s="74">
        <v>4</v>
      </c>
      <c r="O102" s="16"/>
      <c r="Q102" s="47"/>
      <c r="R102" s="47"/>
      <c r="AR102" s="47"/>
    </row>
    <row r="103" spans="1:44" ht="15.75" customHeight="1" thickBot="1" x14ac:dyDescent="0.3">
      <c r="A103" s="41"/>
      <c r="D103" s="42" t="s">
        <v>66</v>
      </c>
      <c r="E103" s="42"/>
      <c r="F103" s="42"/>
      <c r="G103" s="36" t="s">
        <v>21</v>
      </c>
      <c r="H103" s="43"/>
      <c r="I103" s="50">
        <v>14</v>
      </c>
      <c r="J103" s="74">
        <v>10</v>
      </c>
      <c r="K103" s="74">
        <v>3</v>
      </c>
      <c r="L103" s="83">
        <f t="shared" si="26"/>
        <v>13</v>
      </c>
      <c r="M103" s="74">
        <v>4</v>
      </c>
      <c r="O103" s="16"/>
      <c r="Q103" s="47"/>
      <c r="R103" s="47"/>
      <c r="S103" s="59" t="s">
        <v>161</v>
      </c>
      <c r="T103" s="59" t="s">
        <v>164</v>
      </c>
      <c r="U103" s="59"/>
      <c r="V103" s="88"/>
      <c r="W103" s="88"/>
      <c r="X103" s="88"/>
      <c r="Y103" s="88"/>
      <c r="Z103" s="88" t="s">
        <v>4</v>
      </c>
      <c r="AA103" s="88" t="s">
        <v>29</v>
      </c>
      <c r="AB103" s="88" t="s">
        <v>30</v>
      </c>
      <c r="AC103" s="88" t="s">
        <v>31</v>
      </c>
      <c r="AD103" s="88" t="s">
        <v>3</v>
      </c>
      <c r="AF103" s="59" t="s">
        <v>161</v>
      </c>
      <c r="AG103" s="59" t="s">
        <v>164</v>
      </c>
      <c r="AH103" s="59"/>
      <c r="AI103" s="88"/>
      <c r="AJ103" s="88"/>
      <c r="AK103" s="88"/>
      <c r="AL103" s="88"/>
      <c r="AM103" s="88" t="s">
        <v>4</v>
      </c>
      <c r="AN103" s="88" t="s">
        <v>29</v>
      </c>
      <c r="AO103" s="88" t="s">
        <v>30</v>
      </c>
      <c r="AP103" s="88" t="s">
        <v>31</v>
      </c>
      <c r="AQ103" s="88" t="s">
        <v>3</v>
      </c>
      <c r="AR103" s="47"/>
    </row>
    <row r="104" spans="1:44" ht="15.75" customHeight="1" x14ac:dyDescent="0.25">
      <c r="A104" s="41"/>
      <c r="D104" s="42" t="s">
        <v>38</v>
      </c>
      <c r="E104" s="42"/>
      <c r="F104" s="42"/>
      <c r="G104" s="42" t="s">
        <v>160</v>
      </c>
      <c r="H104" s="43"/>
      <c r="I104" s="50">
        <v>17</v>
      </c>
      <c r="J104" s="74">
        <v>3</v>
      </c>
      <c r="K104" s="74">
        <v>10</v>
      </c>
      <c r="L104" s="83">
        <f t="shared" si="26"/>
        <v>13</v>
      </c>
      <c r="M104" s="74">
        <v>2</v>
      </c>
      <c r="O104" s="16"/>
      <c r="Q104" s="47"/>
      <c r="R104" s="47"/>
      <c r="S104" s="58">
        <v>7</v>
      </c>
      <c r="T104" s="65" t="s">
        <v>99</v>
      </c>
      <c r="Z104" s="38">
        <v>3</v>
      </c>
      <c r="AA104" s="38">
        <v>0</v>
      </c>
      <c r="AB104" s="38">
        <v>0</v>
      </c>
      <c r="AC104" s="38">
        <f t="shared" ref="AC104:AC108" si="34">+AA104+AB104</f>
        <v>0</v>
      </c>
      <c r="AD104" s="38">
        <v>0</v>
      </c>
      <c r="AF104" s="58">
        <v>6</v>
      </c>
      <c r="AG104" s="65" t="s">
        <v>89</v>
      </c>
      <c r="AM104" s="38">
        <v>1</v>
      </c>
      <c r="AN104" s="38">
        <v>0</v>
      </c>
      <c r="AO104" s="38">
        <v>0</v>
      </c>
      <c r="AP104" s="38">
        <f t="shared" ref="AP104:AP111" si="35">+AN104+AO104</f>
        <v>0</v>
      </c>
      <c r="AQ104" s="38">
        <v>2</v>
      </c>
      <c r="AR104" s="47"/>
    </row>
    <row r="105" spans="1:44" ht="15.75" customHeight="1" x14ac:dyDescent="0.25">
      <c r="A105" s="41"/>
      <c r="D105" s="36" t="s">
        <v>113</v>
      </c>
      <c r="E105" s="36"/>
      <c r="F105" s="36"/>
      <c r="G105" s="42" t="s">
        <v>157</v>
      </c>
      <c r="H105" s="38"/>
      <c r="I105" s="50">
        <v>13</v>
      </c>
      <c r="J105" s="74">
        <v>3</v>
      </c>
      <c r="K105" s="74">
        <v>9</v>
      </c>
      <c r="L105" s="83">
        <f t="shared" si="26"/>
        <v>12</v>
      </c>
      <c r="M105" s="74">
        <v>0</v>
      </c>
      <c r="O105" s="16"/>
      <c r="Q105" s="47"/>
      <c r="R105" s="47"/>
      <c r="S105" s="58">
        <v>6</v>
      </c>
      <c r="T105" s="65" t="s">
        <v>74</v>
      </c>
      <c r="Z105" s="38">
        <v>1</v>
      </c>
      <c r="AA105" s="38">
        <v>0</v>
      </c>
      <c r="AB105" s="38">
        <v>0</v>
      </c>
      <c r="AC105" s="38">
        <f t="shared" si="34"/>
        <v>0</v>
      </c>
      <c r="AD105" s="38">
        <v>0</v>
      </c>
      <c r="AF105" s="58">
        <v>7.5</v>
      </c>
      <c r="AG105" s="65" t="s">
        <v>44</v>
      </c>
      <c r="AM105" s="38">
        <v>1</v>
      </c>
      <c r="AN105" s="38">
        <v>0</v>
      </c>
      <c r="AO105" s="38">
        <v>0</v>
      </c>
      <c r="AP105" s="38">
        <f t="shared" si="35"/>
        <v>0</v>
      </c>
      <c r="AQ105" s="38">
        <v>0</v>
      </c>
      <c r="AR105" s="47"/>
    </row>
    <row r="106" spans="1:44" ht="15.75" customHeight="1" x14ac:dyDescent="0.25">
      <c r="A106" s="41"/>
      <c r="O106" s="16"/>
      <c r="Q106" s="47"/>
      <c r="R106" s="47"/>
      <c r="S106" s="58">
        <v>6.5</v>
      </c>
      <c r="T106" s="65" t="s">
        <v>88</v>
      </c>
      <c r="Z106" s="38">
        <v>1</v>
      </c>
      <c r="AA106" s="38">
        <v>0</v>
      </c>
      <c r="AB106" s="38">
        <v>0</v>
      </c>
      <c r="AC106" s="38">
        <f t="shared" si="34"/>
        <v>0</v>
      </c>
      <c r="AD106" s="38">
        <v>0</v>
      </c>
      <c r="AF106" s="58">
        <v>9.5</v>
      </c>
      <c r="AG106" s="65" t="s">
        <v>133</v>
      </c>
      <c r="AM106" s="38">
        <v>2</v>
      </c>
      <c r="AN106" s="38">
        <v>3</v>
      </c>
      <c r="AO106" s="38">
        <v>0</v>
      </c>
      <c r="AP106" s="38">
        <f t="shared" si="35"/>
        <v>3</v>
      </c>
      <c r="AQ106" s="38">
        <v>0</v>
      </c>
      <c r="AR106" s="47"/>
    </row>
    <row r="107" spans="1:44" ht="15.75" customHeight="1" x14ac:dyDescent="0.25">
      <c r="A107" s="41"/>
      <c r="O107" s="16"/>
      <c r="Q107" s="47"/>
      <c r="R107" s="47"/>
      <c r="S107" s="58">
        <v>7.5</v>
      </c>
      <c r="T107" s="65" t="s">
        <v>167</v>
      </c>
      <c r="Z107" s="38">
        <v>1</v>
      </c>
      <c r="AA107" s="38">
        <v>0</v>
      </c>
      <c r="AB107" s="38">
        <v>0</v>
      </c>
      <c r="AC107" s="38">
        <f t="shared" si="34"/>
        <v>0</v>
      </c>
      <c r="AD107" s="38">
        <v>2</v>
      </c>
      <c r="AF107" s="58">
        <v>7.5</v>
      </c>
      <c r="AG107" s="65" t="s">
        <v>125</v>
      </c>
      <c r="AM107" s="38">
        <v>2</v>
      </c>
      <c r="AN107" s="38">
        <v>0</v>
      </c>
      <c r="AO107" s="38">
        <v>1</v>
      </c>
      <c r="AP107" s="38">
        <f t="shared" si="35"/>
        <v>1</v>
      </c>
      <c r="AQ107" s="38">
        <v>0</v>
      </c>
      <c r="AR107" s="47"/>
    </row>
    <row r="108" spans="1:44" ht="15.75" customHeight="1" thickBot="1" x14ac:dyDescent="0.3">
      <c r="A108" s="41"/>
      <c r="D108" s="13" t="s">
        <v>116</v>
      </c>
      <c r="E108" s="13"/>
      <c r="F108" s="13"/>
      <c r="G108" s="15" t="s">
        <v>2</v>
      </c>
      <c r="H108" s="15"/>
      <c r="I108" s="15" t="s">
        <v>4</v>
      </c>
      <c r="J108" s="15" t="s">
        <v>29</v>
      </c>
      <c r="K108" s="15" t="s">
        <v>30</v>
      </c>
      <c r="L108" s="15" t="s">
        <v>31</v>
      </c>
      <c r="M108" s="84" t="s">
        <v>3</v>
      </c>
      <c r="O108" s="16"/>
      <c r="Q108" s="47"/>
      <c r="R108" s="47"/>
      <c r="S108" s="58">
        <v>7.5</v>
      </c>
      <c r="T108" s="65" t="s">
        <v>165</v>
      </c>
      <c r="Z108" s="38">
        <v>2</v>
      </c>
      <c r="AA108" s="38">
        <v>0</v>
      </c>
      <c r="AB108" s="38">
        <v>1</v>
      </c>
      <c r="AC108" s="38">
        <f t="shared" si="34"/>
        <v>1</v>
      </c>
      <c r="AD108" s="38">
        <v>2</v>
      </c>
      <c r="AF108" s="58">
        <v>6.5</v>
      </c>
      <c r="AG108" s="36" t="s">
        <v>76</v>
      </c>
      <c r="AM108" s="38">
        <v>9</v>
      </c>
      <c r="AN108" s="38">
        <v>0</v>
      </c>
      <c r="AO108" s="38">
        <v>3</v>
      </c>
      <c r="AP108" s="38">
        <f t="shared" si="35"/>
        <v>3</v>
      </c>
      <c r="AQ108" s="38">
        <v>0</v>
      </c>
      <c r="AR108" s="47"/>
    </row>
    <row r="109" spans="1:44" ht="15.75" customHeight="1" x14ac:dyDescent="0.25">
      <c r="A109" s="41"/>
      <c r="D109" s="42" t="s">
        <v>39</v>
      </c>
      <c r="E109" s="42"/>
      <c r="F109" s="42"/>
      <c r="G109" s="42" t="s">
        <v>17</v>
      </c>
      <c r="H109" s="43"/>
      <c r="I109" s="50">
        <v>15</v>
      </c>
      <c r="J109" s="74">
        <v>6</v>
      </c>
      <c r="K109" s="74">
        <v>18</v>
      </c>
      <c r="L109" s="50">
        <f t="shared" ref="L109:L124" si="36">+J109+K109</f>
        <v>24</v>
      </c>
      <c r="M109" s="83">
        <v>6</v>
      </c>
      <c r="O109" s="16"/>
      <c r="Q109" s="47"/>
      <c r="R109" s="47"/>
      <c r="S109" s="75">
        <v>7.5</v>
      </c>
      <c r="T109" s="36" t="s">
        <v>129</v>
      </c>
      <c r="U109" s="36"/>
      <c r="V109" s="36"/>
      <c r="W109" s="36"/>
      <c r="Z109" s="38">
        <v>1</v>
      </c>
      <c r="AA109" s="38">
        <v>0</v>
      </c>
      <c r="AB109" s="38">
        <v>0</v>
      </c>
      <c r="AC109" s="38">
        <f t="shared" ref="AC109" si="37">+AA109+AB109</f>
        <v>0</v>
      </c>
      <c r="AD109" s="38">
        <v>0</v>
      </c>
      <c r="AF109" s="58">
        <v>7.5</v>
      </c>
      <c r="AG109" s="65" t="s">
        <v>56</v>
      </c>
      <c r="AM109" s="38">
        <v>1</v>
      </c>
      <c r="AN109" s="38">
        <v>0</v>
      </c>
      <c r="AO109" s="38">
        <v>0</v>
      </c>
      <c r="AP109" s="38">
        <f t="shared" si="35"/>
        <v>0</v>
      </c>
      <c r="AQ109" s="38">
        <v>0</v>
      </c>
      <c r="AR109" s="47"/>
    </row>
    <row r="110" spans="1:44" ht="15.75" customHeight="1" x14ac:dyDescent="0.25">
      <c r="A110" s="41"/>
      <c r="C110" s="16"/>
      <c r="D110" s="42" t="s">
        <v>37</v>
      </c>
      <c r="G110" s="42" t="s">
        <v>17</v>
      </c>
      <c r="H110" s="43"/>
      <c r="I110" s="50">
        <v>15</v>
      </c>
      <c r="J110" s="74">
        <v>2</v>
      </c>
      <c r="K110" s="74">
        <v>6</v>
      </c>
      <c r="L110" s="50">
        <f t="shared" si="36"/>
        <v>8</v>
      </c>
      <c r="M110" s="83">
        <v>6</v>
      </c>
      <c r="O110" s="16"/>
      <c r="Q110" s="47"/>
      <c r="R110" s="47"/>
      <c r="S110" s="58">
        <v>6</v>
      </c>
      <c r="T110" s="65" t="s">
        <v>166</v>
      </c>
      <c r="Z110" s="38">
        <v>1</v>
      </c>
      <c r="AA110" s="38">
        <v>1</v>
      </c>
      <c r="AB110" s="38">
        <v>0</v>
      </c>
      <c r="AC110" s="38">
        <f>+AA110+AB110</f>
        <v>1</v>
      </c>
      <c r="AD110" s="38">
        <v>0</v>
      </c>
      <c r="AF110" s="58">
        <v>7</v>
      </c>
      <c r="AG110" s="65" t="s">
        <v>40</v>
      </c>
      <c r="AM110" s="38">
        <v>1</v>
      </c>
      <c r="AN110" s="38">
        <v>0</v>
      </c>
      <c r="AO110" s="38">
        <v>0</v>
      </c>
      <c r="AP110" s="38">
        <f t="shared" si="35"/>
        <v>0</v>
      </c>
      <c r="AQ110" s="38">
        <v>0</v>
      </c>
      <c r="AR110" s="47"/>
    </row>
    <row r="111" spans="1:44" ht="15.75" customHeight="1" x14ac:dyDescent="0.25">
      <c r="A111" s="41"/>
      <c r="C111" s="16"/>
      <c r="D111" s="36" t="s">
        <v>119</v>
      </c>
      <c r="E111" s="36"/>
      <c r="F111" s="36"/>
      <c r="G111" s="36" t="s">
        <v>144</v>
      </c>
      <c r="H111" s="38"/>
      <c r="I111" s="50">
        <v>17</v>
      </c>
      <c r="J111" s="74">
        <v>19</v>
      </c>
      <c r="K111" s="74">
        <v>14</v>
      </c>
      <c r="L111" s="50">
        <f t="shared" si="36"/>
        <v>33</v>
      </c>
      <c r="M111" s="83">
        <v>6</v>
      </c>
      <c r="Q111" s="47"/>
      <c r="R111" s="47"/>
      <c r="S111" s="58">
        <v>6.5</v>
      </c>
      <c r="T111" s="65" t="s">
        <v>152</v>
      </c>
      <c r="Z111" s="38">
        <v>1</v>
      </c>
      <c r="AA111" s="38">
        <v>0</v>
      </c>
      <c r="AB111" s="38">
        <v>2</v>
      </c>
      <c r="AC111" s="38">
        <f>+AA111+AB111</f>
        <v>2</v>
      </c>
      <c r="AD111" s="38">
        <v>0</v>
      </c>
      <c r="AF111" s="58">
        <v>6.5</v>
      </c>
      <c r="AG111" s="65" t="s">
        <v>138</v>
      </c>
      <c r="AM111" s="38">
        <v>6</v>
      </c>
      <c r="AN111" s="38">
        <v>0</v>
      </c>
      <c r="AO111" s="38">
        <v>0</v>
      </c>
      <c r="AP111" s="38">
        <f t="shared" si="35"/>
        <v>0</v>
      </c>
      <c r="AQ111" s="38">
        <v>0</v>
      </c>
      <c r="AR111" s="47"/>
    </row>
    <row r="112" spans="1:44" ht="15.75" customHeight="1" x14ac:dyDescent="0.25">
      <c r="A112" s="41"/>
      <c r="D112" s="36" t="s">
        <v>44</v>
      </c>
      <c r="E112" s="36"/>
      <c r="F112" s="36"/>
      <c r="G112" s="36" t="s">
        <v>144</v>
      </c>
      <c r="H112" s="38"/>
      <c r="I112" s="50">
        <v>17</v>
      </c>
      <c r="J112" s="74">
        <v>4</v>
      </c>
      <c r="K112" s="74">
        <v>5</v>
      </c>
      <c r="L112" s="50">
        <f t="shared" si="36"/>
        <v>9</v>
      </c>
      <c r="M112" s="83">
        <v>6</v>
      </c>
      <c r="Q112" s="47"/>
      <c r="R112" s="47"/>
      <c r="S112" s="58">
        <v>6.5</v>
      </c>
      <c r="T112" s="65" t="s">
        <v>59</v>
      </c>
      <c r="Z112" s="38">
        <v>2</v>
      </c>
      <c r="AA112" s="38">
        <v>0</v>
      </c>
      <c r="AB112" s="38">
        <v>2</v>
      </c>
      <c r="AC112" s="38">
        <f>+AA112+AB112</f>
        <v>2</v>
      </c>
      <c r="AD112" s="38">
        <v>0</v>
      </c>
      <c r="AF112" s="58">
        <v>9.5</v>
      </c>
      <c r="AG112" s="65" t="s">
        <v>132</v>
      </c>
      <c r="AM112" s="38">
        <v>1</v>
      </c>
      <c r="AN112" s="38">
        <v>1</v>
      </c>
      <c r="AO112" s="38">
        <v>0</v>
      </c>
      <c r="AP112" s="38">
        <f>+AN112+AO112</f>
        <v>1</v>
      </c>
      <c r="AQ112" s="38">
        <v>0</v>
      </c>
      <c r="AR112" s="47"/>
    </row>
    <row r="113" spans="1:44" ht="15.75" customHeight="1" thickBot="1" x14ac:dyDescent="0.3">
      <c r="A113" s="41"/>
      <c r="D113" s="42" t="s">
        <v>40</v>
      </c>
      <c r="E113" s="42"/>
      <c r="F113" s="42"/>
      <c r="G113" s="36" t="s">
        <v>21</v>
      </c>
      <c r="H113" s="43"/>
      <c r="I113" s="50">
        <v>17</v>
      </c>
      <c r="J113" s="74">
        <v>0</v>
      </c>
      <c r="K113" s="74">
        <v>6</v>
      </c>
      <c r="L113" s="50">
        <f t="shared" si="36"/>
        <v>6</v>
      </c>
      <c r="M113" s="83">
        <v>6</v>
      </c>
      <c r="Q113" s="47"/>
      <c r="R113" s="47"/>
      <c r="S113" s="58">
        <v>6.5</v>
      </c>
      <c r="T113" s="65" t="s">
        <v>75</v>
      </c>
      <c r="Z113" s="38">
        <v>1</v>
      </c>
      <c r="AA113" s="38">
        <v>0</v>
      </c>
      <c r="AB113" s="38">
        <v>1</v>
      </c>
      <c r="AC113" s="38">
        <f>+AA113+AB113</f>
        <v>1</v>
      </c>
      <c r="AD113" s="38">
        <v>0</v>
      </c>
      <c r="AF113" s="58">
        <v>9.5</v>
      </c>
      <c r="AG113" s="65" t="s">
        <v>82</v>
      </c>
      <c r="AM113" s="38">
        <v>1</v>
      </c>
      <c r="AN113" s="38">
        <v>1</v>
      </c>
      <c r="AO113" s="38">
        <v>0</v>
      </c>
      <c r="AP113" s="38">
        <f>+AN113+AO113</f>
        <v>1</v>
      </c>
      <c r="AQ113" s="38">
        <v>0</v>
      </c>
      <c r="AR113" s="47"/>
    </row>
    <row r="114" spans="1:44" ht="15.75" customHeight="1" x14ac:dyDescent="0.25">
      <c r="A114" s="41"/>
      <c r="D114" s="36" t="s">
        <v>148</v>
      </c>
      <c r="E114" s="36"/>
      <c r="F114" s="36"/>
      <c r="G114" s="36" t="s">
        <v>144</v>
      </c>
      <c r="H114" s="38"/>
      <c r="I114" s="50">
        <v>18</v>
      </c>
      <c r="J114" s="74">
        <v>5</v>
      </c>
      <c r="K114" s="74">
        <v>6</v>
      </c>
      <c r="L114" s="50">
        <f t="shared" si="36"/>
        <v>11</v>
      </c>
      <c r="M114" s="83">
        <v>6</v>
      </c>
      <c r="Q114" s="47"/>
      <c r="R114" s="47"/>
      <c r="S114" s="67"/>
      <c r="T114" s="68" t="s">
        <v>131</v>
      </c>
      <c r="U114" s="20"/>
      <c r="V114" s="20"/>
      <c r="W114" s="20"/>
      <c r="X114" s="20"/>
      <c r="Y114" s="20"/>
      <c r="Z114" s="60">
        <f>SUM(Z104:Z113)</f>
        <v>14</v>
      </c>
      <c r="AA114" s="60">
        <f>SUM(AA104:AA113)</f>
        <v>1</v>
      </c>
      <c r="AB114" s="60">
        <f>SUM(AB104:AB113)</f>
        <v>6</v>
      </c>
      <c r="AC114" s="60">
        <f>SUM(AC104:AC113)</f>
        <v>7</v>
      </c>
      <c r="AD114" s="60">
        <f>SUM(AD104:AD113)</f>
        <v>4</v>
      </c>
      <c r="AF114" s="67"/>
      <c r="AG114" s="68" t="s">
        <v>131</v>
      </c>
      <c r="AH114" s="20"/>
      <c r="AI114" s="20"/>
      <c r="AJ114" s="20"/>
      <c r="AK114" s="20"/>
      <c r="AL114" s="20"/>
      <c r="AM114" s="60">
        <f>SUM(AM104:AM113)</f>
        <v>25</v>
      </c>
      <c r="AN114" s="60">
        <f>SUM(AN104:AN113)</f>
        <v>5</v>
      </c>
      <c r="AO114" s="60">
        <f>SUM(AO104:AO113)</f>
        <v>4</v>
      </c>
      <c r="AP114" s="60">
        <f>SUM(AP104:AP113)</f>
        <v>9</v>
      </c>
      <c r="AQ114" s="60">
        <f>SUM(AQ104:AQ113)</f>
        <v>2</v>
      </c>
      <c r="AR114" s="47"/>
    </row>
    <row r="115" spans="1:44" ht="15.75" customHeight="1" x14ac:dyDescent="0.25">
      <c r="A115" s="41"/>
      <c r="D115" s="36" t="s">
        <v>112</v>
      </c>
      <c r="E115" s="36"/>
      <c r="F115" s="36"/>
      <c r="G115" s="36" t="s">
        <v>144</v>
      </c>
      <c r="H115" s="38"/>
      <c r="I115" s="50">
        <v>13</v>
      </c>
      <c r="J115" s="74">
        <v>1</v>
      </c>
      <c r="K115" s="74">
        <v>3</v>
      </c>
      <c r="L115" s="50">
        <f t="shared" si="36"/>
        <v>4</v>
      </c>
      <c r="M115" s="83">
        <v>4</v>
      </c>
      <c r="Q115" s="47"/>
      <c r="R115" s="47"/>
      <c r="T115" s="65" t="s">
        <v>128</v>
      </c>
      <c r="U115" s="71"/>
      <c r="V115" s="71"/>
      <c r="W115" s="71"/>
      <c r="X115" s="71"/>
      <c r="Y115" s="71"/>
      <c r="Z115" s="50">
        <f>+Z114+AM114</f>
        <v>39</v>
      </c>
      <c r="AA115" s="50">
        <f>+AA114+AN114</f>
        <v>6</v>
      </c>
      <c r="AB115" s="50">
        <f>+AB114+AO114</f>
        <v>10</v>
      </c>
      <c r="AC115" s="50">
        <f>+AC114+AP114</f>
        <v>16</v>
      </c>
      <c r="AD115" s="50">
        <f>+AD114+AQ114</f>
        <v>6</v>
      </c>
      <c r="AR115" s="47"/>
    </row>
    <row r="116" spans="1:44" ht="15.75" customHeight="1" x14ac:dyDescent="0.25">
      <c r="A116" s="41"/>
      <c r="D116" s="42" t="s">
        <v>66</v>
      </c>
      <c r="E116" s="42"/>
      <c r="F116" s="42"/>
      <c r="G116" s="36" t="s">
        <v>21</v>
      </c>
      <c r="H116" s="43"/>
      <c r="I116" s="50">
        <v>14</v>
      </c>
      <c r="J116" s="74">
        <v>10</v>
      </c>
      <c r="K116" s="74">
        <v>3</v>
      </c>
      <c r="L116" s="50">
        <f t="shared" si="36"/>
        <v>13</v>
      </c>
      <c r="M116" s="83">
        <v>4</v>
      </c>
      <c r="Q116" s="47"/>
      <c r="R116" s="47"/>
      <c r="S116" s="58"/>
      <c r="T116" s="36"/>
      <c r="Z116" s="38"/>
      <c r="AA116" s="38"/>
      <c r="AB116" s="38"/>
      <c r="AC116" s="38"/>
      <c r="AD116" s="38"/>
      <c r="AP116" s="38"/>
      <c r="AQ116" s="38"/>
      <c r="AR116" s="47"/>
    </row>
    <row r="117" spans="1:44" ht="15.75" customHeight="1" x14ac:dyDescent="0.25">
      <c r="A117" s="41"/>
      <c r="D117" s="42" t="s">
        <v>72</v>
      </c>
      <c r="E117" s="42"/>
      <c r="F117" s="42"/>
      <c r="G117" s="42" t="s">
        <v>160</v>
      </c>
      <c r="H117" s="43"/>
      <c r="I117" s="50">
        <v>14</v>
      </c>
      <c r="J117" s="74">
        <v>1</v>
      </c>
      <c r="K117" s="74">
        <v>9</v>
      </c>
      <c r="L117" s="50">
        <f t="shared" si="36"/>
        <v>10</v>
      </c>
      <c r="M117" s="83">
        <v>4</v>
      </c>
      <c r="Q117" s="47"/>
      <c r="R117" s="47"/>
      <c r="S117" s="58"/>
      <c r="T117" s="36" t="s">
        <v>127</v>
      </c>
      <c r="U117" s="16"/>
      <c r="V117" s="16"/>
      <c r="W117" s="16"/>
      <c r="X117" s="16"/>
      <c r="Y117" s="16"/>
      <c r="Z117" s="38">
        <f>+Z101+Z115+AC136</f>
        <v>245</v>
      </c>
      <c r="AA117" s="38">
        <f>+AA101+AA115</f>
        <v>65</v>
      </c>
      <c r="AB117" s="38">
        <f>+AB101+AB115</f>
        <v>75</v>
      </c>
      <c r="AC117" s="38">
        <f>AB117+AA117</f>
        <v>140</v>
      </c>
      <c r="AD117" s="38">
        <f>+AD101+AD115</f>
        <v>32</v>
      </c>
      <c r="AR117" s="47"/>
    </row>
    <row r="118" spans="1:44" ht="15.75" customHeight="1" x14ac:dyDescent="0.25">
      <c r="A118" s="41"/>
      <c r="D118" s="42" t="s">
        <v>134</v>
      </c>
      <c r="E118" s="42"/>
      <c r="F118" s="42"/>
      <c r="G118" s="42" t="s">
        <v>158</v>
      </c>
      <c r="H118" s="43"/>
      <c r="I118" s="50">
        <v>15</v>
      </c>
      <c r="J118" s="74">
        <v>2</v>
      </c>
      <c r="K118" s="74">
        <v>2</v>
      </c>
      <c r="L118" s="50">
        <f t="shared" si="36"/>
        <v>4</v>
      </c>
      <c r="M118" s="83">
        <v>4</v>
      </c>
      <c r="Q118" s="47"/>
      <c r="R118" s="47"/>
      <c r="S118" s="58"/>
      <c r="T118" s="36" t="s">
        <v>114</v>
      </c>
      <c r="U118" s="16"/>
      <c r="V118" s="16"/>
      <c r="W118" s="16"/>
      <c r="X118" s="16"/>
      <c r="Y118" s="16"/>
      <c r="Z118" s="38">
        <f>+Z15+Z28+Z41+Z54+AM15+AM28+AM41+AM54</f>
        <v>245</v>
      </c>
      <c r="AA118" s="38">
        <f>+AA15+AA28+AA41+AA54+AN15+AN28+AN41+AN54</f>
        <v>65</v>
      </c>
      <c r="AB118" s="38">
        <f>+AB15+AB28+AB41+AB54+AO15+AO28+AO41+AO54</f>
        <v>75</v>
      </c>
      <c r="AC118" s="38">
        <f>+AC15+AC28+AC41+AC54+AP15+AP28+AP41+AP54</f>
        <v>140</v>
      </c>
      <c r="AD118" s="38">
        <f>+AD15+AD28+AD41+AD54+AQ15+AQ28+AQ41+AQ54</f>
        <v>32</v>
      </c>
      <c r="AR118" s="47"/>
    </row>
    <row r="119" spans="1:44" ht="15.75" customHeight="1" x14ac:dyDescent="0.25">
      <c r="A119" s="41"/>
      <c r="D119" s="42" t="s">
        <v>94</v>
      </c>
      <c r="E119" s="42"/>
      <c r="F119" s="42"/>
      <c r="G119" s="29" t="s">
        <v>146</v>
      </c>
      <c r="H119" s="43"/>
      <c r="I119" s="50">
        <v>16</v>
      </c>
      <c r="J119" s="74">
        <v>12</v>
      </c>
      <c r="K119" s="74">
        <v>1</v>
      </c>
      <c r="L119" s="50">
        <f t="shared" si="36"/>
        <v>13</v>
      </c>
      <c r="M119" s="83">
        <v>4</v>
      </c>
      <c r="Q119" s="47"/>
      <c r="R119" s="47"/>
      <c r="AR119" s="47"/>
    </row>
    <row r="120" spans="1:44" ht="15.75" customHeight="1" x14ac:dyDescent="0.25">
      <c r="A120" s="41"/>
      <c r="D120" s="42" t="s">
        <v>184</v>
      </c>
      <c r="G120" s="42" t="s">
        <v>17</v>
      </c>
      <c r="H120" s="43"/>
      <c r="I120" s="50">
        <v>17</v>
      </c>
      <c r="J120" s="74">
        <v>10</v>
      </c>
      <c r="K120" s="74">
        <v>10</v>
      </c>
      <c r="L120" s="50">
        <f t="shared" si="36"/>
        <v>20</v>
      </c>
      <c r="M120" s="83">
        <v>4</v>
      </c>
      <c r="Q120" s="47"/>
      <c r="R120" s="47"/>
      <c r="AR120" s="47"/>
    </row>
    <row r="121" spans="1:44" ht="15.75" customHeight="1" x14ac:dyDescent="0.25">
      <c r="A121" s="41"/>
      <c r="D121" s="42" t="s">
        <v>82</v>
      </c>
      <c r="E121" s="42"/>
      <c r="F121" s="42"/>
      <c r="G121" s="42" t="s">
        <v>160</v>
      </c>
      <c r="H121" s="43"/>
      <c r="I121" s="50">
        <v>18</v>
      </c>
      <c r="J121" s="74">
        <v>35</v>
      </c>
      <c r="K121" s="74">
        <v>9</v>
      </c>
      <c r="L121" s="50">
        <f t="shared" si="36"/>
        <v>44</v>
      </c>
      <c r="M121" s="83">
        <v>4</v>
      </c>
      <c r="Q121" s="47"/>
      <c r="R121" s="47"/>
      <c r="S121" s="79"/>
      <c r="T121" s="65"/>
      <c r="AR121" s="47"/>
    </row>
    <row r="122" spans="1:44" ht="15.75" customHeight="1" x14ac:dyDescent="0.25">
      <c r="A122" s="41"/>
      <c r="D122" s="42" t="s">
        <v>41</v>
      </c>
      <c r="E122" s="42"/>
      <c r="F122" s="42"/>
      <c r="G122" s="42" t="s">
        <v>159</v>
      </c>
      <c r="H122" s="43"/>
      <c r="I122" s="50">
        <v>18</v>
      </c>
      <c r="J122" s="74">
        <v>0</v>
      </c>
      <c r="K122" s="74">
        <v>9</v>
      </c>
      <c r="L122" s="50">
        <f t="shared" si="36"/>
        <v>9</v>
      </c>
      <c r="M122" s="83">
        <v>4</v>
      </c>
      <c r="Q122" s="47"/>
      <c r="R122" s="47"/>
      <c r="S122" s="79"/>
      <c r="T122" s="65"/>
      <c r="AR122" s="47"/>
    </row>
    <row r="123" spans="1:44" ht="15.75" customHeight="1" x14ac:dyDescent="0.25">
      <c r="A123" s="41"/>
      <c r="D123" s="42" t="s">
        <v>170</v>
      </c>
      <c r="E123" s="42"/>
      <c r="F123" s="42"/>
      <c r="G123" s="42" t="s">
        <v>158</v>
      </c>
      <c r="H123" s="43"/>
      <c r="I123" s="50">
        <v>18</v>
      </c>
      <c r="J123" s="74">
        <v>1</v>
      </c>
      <c r="K123" s="74">
        <v>6</v>
      </c>
      <c r="L123" s="50">
        <f t="shared" si="36"/>
        <v>7</v>
      </c>
      <c r="M123" s="83">
        <v>4</v>
      </c>
      <c r="Q123" s="47"/>
      <c r="R123" s="47"/>
      <c r="S123" s="79"/>
      <c r="T123" s="65"/>
      <c r="AR123" s="47"/>
    </row>
    <row r="124" spans="1:44" ht="15.75" customHeight="1" thickBot="1" x14ac:dyDescent="0.3">
      <c r="A124" s="41"/>
      <c r="D124" s="42" t="s">
        <v>138</v>
      </c>
      <c r="G124" s="42" t="s">
        <v>160</v>
      </c>
      <c r="H124" s="43"/>
      <c r="I124" s="50">
        <v>18</v>
      </c>
      <c r="J124" s="74">
        <v>0</v>
      </c>
      <c r="K124" s="74">
        <v>5</v>
      </c>
      <c r="L124" s="50">
        <f t="shared" si="36"/>
        <v>5</v>
      </c>
      <c r="M124" s="83">
        <v>4</v>
      </c>
      <c r="Q124" s="47"/>
      <c r="R124" s="47"/>
      <c r="S124" s="79"/>
      <c r="T124" s="65"/>
      <c r="U124" s="140" t="s">
        <v>161</v>
      </c>
      <c r="V124" s="22" t="s">
        <v>194</v>
      </c>
      <c r="W124" s="22"/>
      <c r="X124" s="22"/>
      <c r="Y124" s="22"/>
      <c r="Z124" s="22"/>
      <c r="AA124" s="22"/>
      <c r="AB124" s="22"/>
      <c r="AC124" s="140" t="s">
        <v>4</v>
      </c>
      <c r="AD124" s="140" t="s">
        <v>8</v>
      </c>
      <c r="AE124" s="140" t="s">
        <v>9</v>
      </c>
      <c r="AF124" s="140" t="s">
        <v>10</v>
      </c>
      <c r="AG124" s="263" t="s">
        <v>107</v>
      </c>
      <c r="AH124" s="263"/>
      <c r="AI124" s="140" t="s">
        <v>5</v>
      </c>
      <c r="AJ124" s="140" t="s">
        <v>7</v>
      </c>
      <c r="AK124" s="140" t="s">
        <v>6</v>
      </c>
      <c r="AL124" s="140" t="s">
        <v>108</v>
      </c>
      <c r="AR124" s="47"/>
    </row>
    <row r="125" spans="1:44" ht="15.75" customHeight="1" x14ac:dyDescent="0.25">
      <c r="A125" s="41"/>
      <c r="Q125" s="47"/>
      <c r="R125" s="47"/>
      <c r="S125" s="79"/>
      <c r="T125" s="65"/>
      <c r="U125" s="79">
        <v>8</v>
      </c>
      <c r="V125" s="65" t="s">
        <v>18</v>
      </c>
      <c r="W125" s="65"/>
      <c r="X125" s="65"/>
      <c r="Y125" s="65"/>
      <c r="Z125" s="50"/>
      <c r="AC125" s="50">
        <v>1</v>
      </c>
      <c r="AD125" s="50">
        <v>0</v>
      </c>
      <c r="AE125" s="50">
        <v>0</v>
      </c>
      <c r="AF125" s="50">
        <v>1</v>
      </c>
      <c r="AG125" s="264">
        <f t="shared" ref="AG125:AG135" si="38">(2*AD125+AF125)/(2*AC125)</f>
        <v>0.5</v>
      </c>
      <c r="AH125" s="264"/>
      <c r="AI125" s="50">
        <v>1</v>
      </c>
      <c r="AJ125" s="50">
        <v>0</v>
      </c>
      <c r="AK125" s="50">
        <v>0</v>
      </c>
      <c r="AL125" s="81">
        <f t="shared" ref="AL125:AL135" si="39">+AI125/AC125</f>
        <v>1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79">
        <v>7</v>
      </c>
      <c r="V126" s="65" t="s">
        <v>22</v>
      </c>
      <c r="W126" s="65"/>
      <c r="X126" s="65"/>
      <c r="Y126" s="65"/>
      <c r="Z126" s="50"/>
      <c r="AC126" s="50">
        <v>2</v>
      </c>
      <c r="AD126" s="50">
        <v>2</v>
      </c>
      <c r="AE126" s="50">
        <v>0</v>
      </c>
      <c r="AF126" s="50">
        <v>0</v>
      </c>
      <c r="AG126" s="264">
        <f t="shared" si="38"/>
        <v>1</v>
      </c>
      <c r="AH126" s="264"/>
      <c r="AI126" s="50">
        <v>0</v>
      </c>
      <c r="AJ126" s="50">
        <v>0</v>
      </c>
      <c r="AK126" s="50">
        <v>2</v>
      </c>
      <c r="AL126" s="81">
        <f t="shared" si="39"/>
        <v>0</v>
      </c>
      <c r="AR126" s="47"/>
    </row>
    <row r="127" spans="1:44" ht="15.75" customHeight="1" x14ac:dyDescent="0.25">
      <c r="A127" s="41"/>
      <c r="N127" s="16"/>
      <c r="Q127" s="47"/>
      <c r="R127" s="47"/>
      <c r="U127" s="79">
        <v>7.5</v>
      </c>
      <c r="V127" s="65" t="s">
        <v>272</v>
      </c>
      <c r="W127" s="65"/>
      <c r="X127" s="65"/>
      <c r="Y127" s="65"/>
      <c r="Z127" s="50"/>
      <c r="AC127" s="50">
        <v>8.3000000000000007</v>
      </c>
      <c r="AD127" s="50">
        <v>6</v>
      </c>
      <c r="AE127" s="50">
        <v>2</v>
      </c>
      <c r="AF127" s="50">
        <v>1</v>
      </c>
      <c r="AG127" s="264">
        <f t="shared" si="38"/>
        <v>0.7831325301204819</v>
      </c>
      <c r="AH127" s="264"/>
      <c r="AI127" s="50">
        <v>17</v>
      </c>
      <c r="AJ127" s="50">
        <v>0</v>
      </c>
      <c r="AK127" s="50">
        <v>1</v>
      </c>
      <c r="AL127" s="81">
        <f t="shared" si="39"/>
        <v>2.0481927710843371</v>
      </c>
      <c r="AR127" s="47"/>
    </row>
    <row r="128" spans="1:44" ht="15.75" customHeight="1" x14ac:dyDescent="0.25">
      <c r="A128" s="41"/>
      <c r="Q128" s="47"/>
      <c r="R128" s="47"/>
      <c r="U128" s="79">
        <v>7.5</v>
      </c>
      <c r="V128" s="65" t="s">
        <v>16</v>
      </c>
      <c r="W128" s="65"/>
      <c r="X128" s="65"/>
      <c r="Y128" s="65"/>
      <c r="Z128" s="50"/>
      <c r="AC128" s="50">
        <v>3</v>
      </c>
      <c r="AD128" s="50">
        <v>2</v>
      </c>
      <c r="AE128" s="50">
        <v>0</v>
      </c>
      <c r="AF128" s="50">
        <v>1</v>
      </c>
      <c r="AG128" s="264">
        <f t="shared" si="38"/>
        <v>0.83333333333333337</v>
      </c>
      <c r="AH128" s="264"/>
      <c r="AI128" s="50">
        <v>4</v>
      </c>
      <c r="AJ128" s="50">
        <v>0</v>
      </c>
      <c r="AK128" s="50">
        <v>1</v>
      </c>
      <c r="AL128" s="81">
        <f t="shared" si="39"/>
        <v>1.3333333333333333</v>
      </c>
      <c r="AR128" s="47"/>
    </row>
    <row r="129" spans="1:44" ht="15.75" customHeight="1" x14ac:dyDescent="0.25">
      <c r="A129" s="41"/>
      <c r="Q129" s="47"/>
      <c r="R129" s="47"/>
      <c r="U129" s="79">
        <v>7.5</v>
      </c>
      <c r="V129" s="65" t="s">
        <v>118</v>
      </c>
      <c r="W129" s="65"/>
      <c r="X129" s="65"/>
      <c r="Y129" s="65"/>
      <c r="Z129" s="50"/>
      <c r="AC129" s="50">
        <v>1</v>
      </c>
      <c r="AD129" s="50">
        <v>1</v>
      </c>
      <c r="AE129" s="50">
        <v>0</v>
      </c>
      <c r="AF129" s="50">
        <v>0</v>
      </c>
      <c r="AG129" s="264">
        <f t="shared" si="38"/>
        <v>1</v>
      </c>
      <c r="AH129" s="264"/>
      <c r="AI129" s="50">
        <v>0</v>
      </c>
      <c r="AJ129" s="50">
        <v>0</v>
      </c>
      <c r="AK129" s="50">
        <v>1</v>
      </c>
      <c r="AL129" s="81">
        <f t="shared" si="39"/>
        <v>0</v>
      </c>
      <c r="AR129" s="47"/>
    </row>
    <row r="130" spans="1:44" ht="15.75" customHeight="1" x14ac:dyDescent="0.25">
      <c r="A130" s="41"/>
      <c r="Q130" s="47"/>
      <c r="R130" s="47"/>
      <c r="U130" s="75">
        <v>8</v>
      </c>
      <c r="V130" s="65" t="s">
        <v>147</v>
      </c>
      <c r="AC130" s="50">
        <v>1</v>
      </c>
      <c r="AD130" s="50">
        <v>1</v>
      </c>
      <c r="AE130" s="50">
        <v>0</v>
      </c>
      <c r="AF130" s="50">
        <v>0</v>
      </c>
      <c r="AG130" s="264">
        <f t="shared" si="38"/>
        <v>1</v>
      </c>
      <c r="AH130" s="264"/>
      <c r="AI130" s="50">
        <v>2</v>
      </c>
      <c r="AJ130" s="50">
        <v>0</v>
      </c>
      <c r="AK130" s="50">
        <v>0</v>
      </c>
      <c r="AL130" s="81">
        <f t="shared" si="39"/>
        <v>2</v>
      </c>
      <c r="AR130" s="47"/>
    </row>
    <row r="131" spans="1:44" ht="15.75" customHeight="1" x14ac:dyDescent="0.25">
      <c r="A131" s="41"/>
      <c r="Q131" s="47"/>
      <c r="R131" s="47"/>
      <c r="U131" s="79"/>
      <c r="V131" s="65" t="s">
        <v>41</v>
      </c>
      <c r="W131" s="65"/>
      <c r="X131" s="65"/>
      <c r="Y131" s="65"/>
      <c r="Z131" s="50"/>
      <c r="AC131" s="50">
        <v>0.2</v>
      </c>
      <c r="AD131" s="50">
        <v>0</v>
      </c>
      <c r="AE131" s="50">
        <v>0</v>
      </c>
      <c r="AF131" s="50">
        <v>0</v>
      </c>
      <c r="AG131" s="264">
        <f t="shared" si="38"/>
        <v>0</v>
      </c>
      <c r="AH131" s="264"/>
      <c r="AI131" s="50">
        <v>0</v>
      </c>
      <c r="AJ131" s="50">
        <v>0</v>
      </c>
      <c r="AK131" s="50">
        <v>0</v>
      </c>
      <c r="AL131" s="81">
        <f t="shared" si="39"/>
        <v>0</v>
      </c>
      <c r="AR131" s="47"/>
    </row>
    <row r="132" spans="1:44" ht="15.75" customHeight="1" x14ac:dyDescent="0.25">
      <c r="A132" s="41"/>
      <c r="Q132" s="47"/>
      <c r="R132" s="47"/>
      <c r="U132" s="79"/>
      <c r="V132" s="65" t="s">
        <v>273</v>
      </c>
      <c r="W132" s="65"/>
      <c r="X132" s="65"/>
      <c r="Y132" s="65"/>
      <c r="Z132" s="50"/>
      <c r="AC132" s="50">
        <v>0.5</v>
      </c>
      <c r="AD132" s="50">
        <v>0</v>
      </c>
      <c r="AE132" s="50">
        <v>0</v>
      </c>
      <c r="AF132" s="50">
        <v>0</v>
      </c>
      <c r="AG132" s="264">
        <f t="shared" si="38"/>
        <v>0</v>
      </c>
      <c r="AH132" s="264"/>
      <c r="AI132" s="50">
        <v>2</v>
      </c>
      <c r="AJ132" s="50">
        <v>1</v>
      </c>
      <c r="AK132" s="50">
        <v>0</v>
      </c>
      <c r="AL132" s="81">
        <f t="shared" si="39"/>
        <v>4</v>
      </c>
      <c r="AR132" s="47"/>
    </row>
    <row r="133" spans="1:44" ht="15.75" customHeight="1" x14ac:dyDescent="0.25">
      <c r="A133" s="41"/>
      <c r="Q133" s="47"/>
      <c r="R133" s="47"/>
      <c r="U133" s="79">
        <v>8</v>
      </c>
      <c r="V133" s="65" t="s">
        <v>104</v>
      </c>
      <c r="W133" s="65"/>
      <c r="X133" s="65"/>
      <c r="Y133" s="65"/>
      <c r="Z133" s="50"/>
      <c r="AC133" s="50">
        <v>3</v>
      </c>
      <c r="AD133" s="50">
        <v>0</v>
      </c>
      <c r="AE133" s="50">
        <v>3</v>
      </c>
      <c r="AF133" s="50">
        <v>0</v>
      </c>
      <c r="AG133" s="264">
        <f t="shared" si="38"/>
        <v>0</v>
      </c>
      <c r="AH133" s="264"/>
      <c r="AI133" s="50">
        <v>11</v>
      </c>
      <c r="AJ133" s="50">
        <v>0</v>
      </c>
      <c r="AK133" s="50">
        <v>0</v>
      </c>
      <c r="AL133" s="81">
        <f t="shared" si="39"/>
        <v>3.6666666666666665</v>
      </c>
      <c r="AR133" s="47"/>
    </row>
    <row r="134" spans="1:44" ht="15.75" customHeight="1" x14ac:dyDescent="0.25">
      <c r="A134" s="41"/>
      <c r="Q134" s="47"/>
      <c r="R134" s="47"/>
      <c r="U134" s="79">
        <v>8</v>
      </c>
      <c r="V134" s="65" t="s">
        <v>381</v>
      </c>
      <c r="W134" s="65"/>
      <c r="X134" s="65"/>
      <c r="Y134" s="65"/>
      <c r="Z134" s="50"/>
      <c r="AC134" s="50">
        <v>2</v>
      </c>
      <c r="AD134" s="50">
        <v>1</v>
      </c>
      <c r="AE134" s="50">
        <v>1</v>
      </c>
      <c r="AF134" s="50">
        <v>0</v>
      </c>
      <c r="AG134" s="264">
        <f t="shared" si="38"/>
        <v>0.5</v>
      </c>
      <c r="AH134" s="264"/>
      <c r="AI134" s="50">
        <v>4</v>
      </c>
      <c r="AJ134" s="50">
        <v>0</v>
      </c>
      <c r="AK134" s="50">
        <v>0</v>
      </c>
      <c r="AL134" s="81">
        <f t="shared" si="39"/>
        <v>2</v>
      </c>
      <c r="AR134" s="47"/>
    </row>
    <row r="135" spans="1:44" ht="15.75" customHeight="1" thickBot="1" x14ac:dyDescent="0.3">
      <c r="A135" s="41"/>
      <c r="Q135" s="41"/>
      <c r="R135" s="41"/>
      <c r="U135" s="75">
        <v>7</v>
      </c>
      <c r="V135" s="65" t="s">
        <v>448</v>
      </c>
      <c r="AC135" s="50">
        <v>1</v>
      </c>
      <c r="AD135" s="50">
        <v>0</v>
      </c>
      <c r="AE135" s="50">
        <v>1</v>
      </c>
      <c r="AF135" s="50">
        <v>0</v>
      </c>
      <c r="AG135" s="264">
        <f t="shared" si="38"/>
        <v>0</v>
      </c>
      <c r="AH135" s="264"/>
      <c r="AI135" s="50">
        <v>3</v>
      </c>
      <c r="AJ135" s="50">
        <v>0</v>
      </c>
      <c r="AK135" s="50">
        <v>0</v>
      </c>
      <c r="AL135" s="81">
        <f t="shared" si="39"/>
        <v>3</v>
      </c>
      <c r="AR135" s="41"/>
    </row>
    <row r="136" spans="1:44" ht="15.75" customHeight="1" x14ac:dyDescent="0.25">
      <c r="A136" s="41"/>
      <c r="Q136" s="41"/>
      <c r="R136" s="41"/>
      <c r="U136" s="67"/>
      <c r="V136" s="69"/>
      <c r="W136" s="68" t="s">
        <v>27</v>
      </c>
      <c r="X136" s="69"/>
      <c r="Y136" s="69"/>
      <c r="Z136" s="60"/>
      <c r="AA136" s="67"/>
      <c r="AB136" s="67"/>
      <c r="AC136" s="60">
        <f>SUM(AC125:AC135)</f>
        <v>23</v>
      </c>
      <c r="AD136" s="60">
        <f t="shared" ref="AD136:AF136" si="40">SUM(AD125:AD135)</f>
        <v>13</v>
      </c>
      <c r="AE136" s="60">
        <f t="shared" si="40"/>
        <v>7</v>
      </c>
      <c r="AF136" s="60">
        <f t="shared" si="40"/>
        <v>3</v>
      </c>
      <c r="AG136" s="265">
        <f>(2*AD136+AF136)/(2*AC136)</f>
        <v>0.63043478260869568</v>
      </c>
      <c r="AH136" s="265"/>
      <c r="AI136" s="60">
        <f t="shared" ref="AI136" si="41">SUM(AI125:AI135)</f>
        <v>44</v>
      </c>
      <c r="AJ136" s="60">
        <f t="shared" ref="AJ136:AK136" si="42">SUM(AJ125:AJ135)</f>
        <v>1</v>
      </c>
      <c r="AK136" s="60">
        <f t="shared" si="42"/>
        <v>5</v>
      </c>
      <c r="AL136" s="70">
        <f>+AI136/AC136</f>
        <v>1.9130434782608696</v>
      </c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36:AH136"/>
    <mergeCell ref="AG130:AH130"/>
    <mergeCell ref="AG131:AH131"/>
    <mergeCell ref="AG132:AH132"/>
    <mergeCell ref="AG133:AH133"/>
    <mergeCell ref="AG134:AH134"/>
    <mergeCell ref="AG135:AH135"/>
    <mergeCell ref="AG129:AH129"/>
    <mergeCell ref="AG11:AH11"/>
    <mergeCell ref="E14:F14"/>
    <mergeCell ref="B73:P73"/>
    <mergeCell ref="S73:AQ73"/>
    <mergeCell ref="G74:M74"/>
    <mergeCell ref="S74:AQ74"/>
    <mergeCell ref="AG124:AH124"/>
    <mergeCell ref="AG125:AH125"/>
    <mergeCell ref="AG126:AH126"/>
    <mergeCell ref="AG127:AH127"/>
    <mergeCell ref="AG128:AH128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8:AD118">
    <cfRule type="expression" dxfId="2" priority="1">
      <formula>Z118&lt;&gt;Z117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FC612-839B-4A56-80EA-DC891CAAFBD4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18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39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39" t="s">
        <v>4</v>
      </c>
      <c r="AD2" s="139" t="s">
        <v>8</v>
      </c>
      <c r="AE2" s="139" t="s">
        <v>9</v>
      </c>
      <c r="AF2" s="139" t="s">
        <v>10</v>
      </c>
      <c r="AG2" s="263" t="s">
        <v>107</v>
      </c>
      <c r="AH2" s="263"/>
      <c r="AI2" s="139" t="s">
        <v>5</v>
      </c>
      <c r="AJ2" s="139" t="s">
        <v>7</v>
      </c>
      <c r="AK2" s="139" t="s">
        <v>6</v>
      </c>
      <c r="AL2" s="139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17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14</v>
      </c>
      <c r="AD3" s="50">
        <v>10</v>
      </c>
      <c r="AE3" s="50">
        <v>3</v>
      </c>
      <c r="AF3" s="50">
        <v>1</v>
      </c>
      <c r="AG3" s="265">
        <f t="shared" ref="AG3:AG10" si="0">+(AD3*2+AF3)/(2*AC3)</f>
        <v>0.75</v>
      </c>
      <c r="AH3" s="265"/>
      <c r="AI3" s="50">
        <v>23</v>
      </c>
      <c r="AJ3" s="50">
        <v>0</v>
      </c>
      <c r="AK3" s="50">
        <v>2</v>
      </c>
      <c r="AL3" s="66">
        <f t="shared" ref="AL3:AL10" si="1">+AI3/AC3</f>
        <v>1.6428571428571428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13</v>
      </c>
      <c r="H4" s="90">
        <v>4</v>
      </c>
      <c r="I4" s="90">
        <v>1</v>
      </c>
      <c r="J4" s="90">
        <f t="shared" ref="J4:J11" si="2">2*G4+I4</f>
        <v>27</v>
      </c>
      <c r="K4" s="133">
        <f t="shared" ref="K4:K11" si="3">+J4/((G4+H4+I4)*2)</f>
        <v>0.75</v>
      </c>
      <c r="L4" s="90">
        <f>+$AA$27</f>
        <v>53</v>
      </c>
      <c r="M4" s="90">
        <v>35</v>
      </c>
      <c r="N4" s="90">
        <f>+$AB$27</f>
        <v>90</v>
      </c>
      <c r="O4" s="90">
        <f>+$AD$27</f>
        <v>12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13</v>
      </c>
      <c r="AD4" s="50">
        <v>5</v>
      </c>
      <c r="AE4" s="50">
        <v>7</v>
      </c>
      <c r="AF4" s="50">
        <v>1</v>
      </c>
      <c r="AG4" s="264">
        <f t="shared" si="0"/>
        <v>0.42307692307692307</v>
      </c>
      <c r="AH4" s="264"/>
      <c r="AI4" s="50">
        <v>29</v>
      </c>
      <c r="AJ4" s="50">
        <v>2</v>
      </c>
      <c r="AK4" s="50">
        <v>1</v>
      </c>
      <c r="AL4" s="66">
        <f t="shared" si="1"/>
        <v>2.2307692307692308</v>
      </c>
      <c r="AM4" s="16"/>
      <c r="AN4" s="16"/>
      <c r="AQ4" s="38"/>
      <c r="AR4" s="40"/>
    </row>
    <row r="5" spans="1:44" ht="18" x14ac:dyDescent="0.25">
      <c r="A5" s="41"/>
      <c r="B5" s="90">
        <v>6</v>
      </c>
      <c r="C5" s="18" t="s">
        <v>23</v>
      </c>
      <c r="D5" s="37"/>
      <c r="E5" s="18"/>
      <c r="F5" s="37"/>
      <c r="G5" s="90">
        <v>10</v>
      </c>
      <c r="H5" s="90">
        <v>8</v>
      </c>
      <c r="I5" s="90">
        <v>0</v>
      </c>
      <c r="J5" s="90">
        <f t="shared" si="2"/>
        <v>20</v>
      </c>
      <c r="K5" s="133">
        <f t="shared" si="3"/>
        <v>0.55555555555555558</v>
      </c>
      <c r="L5" s="90">
        <f>+$AN$40</f>
        <v>60</v>
      </c>
      <c r="M5" s="90">
        <v>47</v>
      </c>
      <c r="N5" s="90">
        <f>+$AO$40</f>
        <v>89</v>
      </c>
      <c r="O5" s="90">
        <f>+$AQ$40</f>
        <v>24</v>
      </c>
      <c r="P5" s="90">
        <v>2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15</v>
      </c>
      <c r="AD5" s="50">
        <v>4</v>
      </c>
      <c r="AE5" s="50">
        <v>7</v>
      </c>
      <c r="AF5" s="50">
        <v>4</v>
      </c>
      <c r="AG5" s="264">
        <f t="shared" si="0"/>
        <v>0.4</v>
      </c>
      <c r="AH5" s="264"/>
      <c r="AI5" s="50">
        <v>34</v>
      </c>
      <c r="AJ5" s="50">
        <v>2</v>
      </c>
      <c r="AK5" s="50">
        <v>1</v>
      </c>
      <c r="AL5" s="66">
        <f t="shared" si="1"/>
        <v>2.2666666666666666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8</v>
      </c>
      <c r="H6" s="90">
        <v>6</v>
      </c>
      <c r="I6" s="90">
        <v>4</v>
      </c>
      <c r="J6" s="90">
        <f t="shared" si="2"/>
        <v>20</v>
      </c>
      <c r="K6" s="133">
        <f t="shared" si="3"/>
        <v>0.55555555555555558</v>
      </c>
      <c r="L6" s="90">
        <f>+$AN$27</f>
        <v>48</v>
      </c>
      <c r="M6" s="90">
        <v>50</v>
      </c>
      <c r="N6" s="90">
        <f>+$AO$27</f>
        <v>78</v>
      </c>
      <c r="O6" s="90">
        <f>+$AQ$27</f>
        <v>28</v>
      </c>
      <c r="P6" s="90">
        <v>3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17</v>
      </c>
      <c r="AD6" s="50">
        <v>8</v>
      </c>
      <c r="AE6" s="50">
        <v>8</v>
      </c>
      <c r="AF6" s="50">
        <v>1</v>
      </c>
      <c r="AG6" s="264">
        <f t="shared" si="0"/>
        <v>0.5</v>
      </c>
      <c r="AH6" s="264"/>
      <c r="AI6" s="50">
        <v>41</v>
      </c>
      <c r="AJ6" s="50">
        <v>0</v>
      </c>
      <c r="AK6" s="50">
        <v>1</v>
      </c>
      <c r="AL6" s="66">
        <f t="shared" si="1"/>
        <v>2.4117647058823528</v>
      </c>
      <c r="AM6" s="16"/>
      <c r="AN6" s="16"/>
      <c r="AQ6" s="38"/>
      <c r="AR6" s="40"/>
    </row>
    <row r="7" spans="1:44" ht="18" x14ac:dyDescent="0.25">
      <c r="A7" s="41"/>
      <c r="B7" s="90">
        <v>4</v>
      </c>
      <c r="C7" s="18" t="s">
        <v>177</v>
      </c>
      <c r="D7" s="37"/>
      <c r="E7" s="18"/>
      <c r="F7" s="37"/>
      <c r="G7" s="90">
        <v>9</v>
      </c>
      <c r="H7" s="90">
        <v>8</v>
      </c>
      <c r="I7" s="90">
        <v>1</v>
      </c>
      <c r="J7" s="90">
        <f t="shared" si="2"/>
        <v>19</v>
      </c>
      <c r="K7" s="133">
        <f t="shared" si="3"/>
        <v>0.52777777777777779</v>
      </c>
      <c r="L7" s="90">
        <f>+$AA$66</f>
        <v>51</v>
      </c>
      <c r="M7" s="90">
        <v>41</v>
      </c>
      <c r="N7" s="90">
        <f>+$AB$66</f>
        <v>80</v>
      </c>
      <c r="O7" s="90">
        <f>+$AD$66</f>
        <v>24</v>
      </c>
      <c r="P7" s="90">
        <v>4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15</v>
      </c>
      <c r="AD7" s="50">
        <v>7</v>
      </c>
      <c r="AE7" s="50">
        <v>8</v>
      </c>
      <c r="AF7" s="50">
        <v>0</v>
      </c>
      <c r="AG7" s="264">
        <f t="shared" si="0"/>
        <v>0.46666666666666667</v>
      </c>
      <c r="AH7" s="264"/>
      <c r="AI7" s="50">
        <v>42</v>
      </c>
      <c r="AJ7" s="50">
        <v>2</v>
      </c>
      <c r="AK7" s="50">
        <v>1</v>
      </c>
      <c r="AL7" s="66">
        <f t="shared" si="1"/>
        <v>2.8</v>
      </c>
      <c r="AM7" s="16"/>
      <c r="AN7" s="16"/>
      <c r="AQ7" s="38"/>
      <c r="AR7" s="40"/>
    </row>
    <row r="8" spans="1:44" ht="18" x14ac:dyDescent="0.25">
      <c r="A8" s="41"/>
      <c r="B8" s="90">
        <v>3</v>
      </c>
      <c r="C8" s="18" t="s">
        <v>21</v>
      </c>
      <c r="D8" s="37"/>
      <c r="E8" s="18"/>
      <c r="F8" s="37"/>
      <c r="G8" s="90">
        <v>7</v>
      </c>
      <c r="H8" s="90">
        <v>9</v>
      </c>
      <c r="I8" s="90">
        <v>2</v>
      </c>
      <c r="J8" s="90">
        <f t="shared" si="2"/>
        <v>16</v>
      </c>
      <c r="K8" s="133">
        <f t="shared" si="3"/>
        <v>0.44444444444444442</v>
      </c>
      <c r="L8" s="90">
        <f>+$AA$53</f>
        <v>37</v>
      </c>
      <c r="M8" s="90">
        <v>43</v>
      </c>
      <c r="N8" s="90">
        <f>+$AB$53</f>
        <v>70</v>
      </c>
      <c r="O8" s="90">
        <f>+$AD$53</f>
        <v>22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15</v>
      </c>
      <c r="AD8" s="50">
        <v>6</v>
      </c>
      <c r="AE8" s="50">
        <v>6</v>
      </c>
      <c r="AF8" s="50">
        <v>3</v>
      </c>
      <c r="AG8" s="264">
        <f t="shared" si="0"/>
        <v>0.5</v>
      </c>
      <c r="AH8" s="264"/>
      <c r="AI8" s="50">
        <v>46</v>
      </c>
      <c r="AJ8" s="50">
        <v>1</v>
      </c>
      <c r="AK8" s="50">
        <v>0</v>
      </c>
      <c r="AL8" s="66">
        <f t="shared" si="1"/>
        <v>3.0666666666666669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6</v>
      </c>
      <c r="H9" s="90">
        <v>8</v>
      </c>
      <c r="I9" s="90">
        <v>4</v>
      </c>
      <c r="J9" s="90">
        <f t="shared" si="2"/>
        <v>16</v>
      </c>
      <c r="K9" s="133">
        <f t="shared" si="3"/>
        <v>0.44444444444444442</v>
      </c>
      <c r="L9" s="90">
        <f>+$AN$66</f>
        <v>48</v>
      </c>
      <c r="M9" s="90">
        <v>56</v>
      </c>
      <c r="N9" s="90">
        <f>+$AO$66</f>
        <v>74</v>
      </c>
      <c r="O9" s="90">
        <f>+$AQ$66</f>
        <v>12</v>
      </c>
      <c r="P9" s="90">
        <v>6</v>
      </c>
      <c r="Q9" s="46"/>
      <c r="R9" s="41"/>
      <c r="U9" s="75">
        <v>7</v>
      </c>
      <c r="V9" s="77" t="s">
        <v>24</v>
      </c>
      <c r="W9" s="78"/>
      <c r="X9" s="77"/>
      <c r="Y9" s="77"/>
      <c r="Z9" s="77" t="s">
        <v>25</v>
      </c>
      <c r="AA9" s="16"/>
      <c r="AB9" s="50"/>
      <c r="AC9" s="50">
        <v>16</v>
      </c>
      <c r="AD9" s="50">
        <v>5</v>
      </c>
      <c r="AE9" s="50">
        <v>7</v>
      </c>
      <c r="AF9" s="50">
        <v>4</v>
      </c>
      <c r="AG9" s="264">
        <f t="shared" si="0"/>
        <v>0.4375</v>
      </c>
      <c r="AH9" s="264"/>
      <c r="AI9" s="50">
        <v>53</v>
      </c>
      <c r="AJ9" s="50">
        <v>0</v>
      </c>
      <c r="AK9" s="50">
        <v>1</v>
      </c>
      <c r="AL9" s="66">
        <f t="shared" si="1"/>
        <v>3.3125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6</v>
      </c>
      <c r="H10" s="90">
        <v>10</v>
      </c>
      <c r="I10" s="90">
        <v>2</v>
      </c>
      <c r="J10" s="90">
        <f t="shared" si="2"/>
        <v>14</v>
      </c>
      <c r="K10" s="133">
        <f t="shared" si="3"/>
        <v>0.3888888888888889</v>
      </c>
      <c r="L10" s="90">
        <f>+$AN$53</f>
        <v>57</v>
      </c>
      <c r="M10" s="90">
        <v>66</v>
      </c>
      <c r="N10" s="90">
        <f>+$AO$53</f>
        <v>78</v>
      </c>
      <c r="O10" s="90">
        <f>+$AQ$53</f>
        <v>18</v>
      </c>
      <c r="P10" s="90">
        <v>7</v>
      </c>
      <c r="Q10" s="46"/>
      <c r="R10" s="46"/>
      <c r="U10" s="75">
        <v>7</v>
      </c>
      <c r="V10" s="77" t="s">
        <v>22</v>
      </c>
      <c r="W10" s="78"/>
      <c r="X10" s="77"/>
      <c r="Y10" s="77"/>
      <c r="Z10" s="77" t="s">
        <v>15</v>
      </c>
      <c r="AA10" s="16"/>
      <c r="AB10" s="50"/>
      <c r="AC10" s="50">
        <v>17</v>
      </c>
      <c r="AD10" s="50">
        <v>6</v>
      </c>
      <c r="AE10" s="50">
        <v>10</v>
      </c>
      <c r="AF10" s="50">
        <v>1</v>
      </c>
      <c r="AG10" s="264">
        <f t="shared" si="0"/>
        <v>0.38235294117647056</v>
      </c>
      <c r="AH10" s="264"/>
      <c r="AI10" s="50">
        <v>59</v>
      </c>
      <c r="AJ10" s="50">
        <v>4</v>
      </c>
      <c r="AK10" s="50">
        <v>0</v>
      </c>
      <c r="AL10" s="66">
        <f t="shared" si="1"/>
        <v>3.4705882352941178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4</v>
      </c>
      <c r="H11" s="90">
        <v>10</v>
      </c>
      <c r="I11" s="90">
        <v>4</v>
      </c>
      <c r="J11" s="90">
        <f t="shared" si="2"/>
        <v>12</v>
      </c>
      <c r="K11" s="133">
        <f t="shared" si="3"/>
        <v>0.33333333333333331</v>
      </c>
      <c r="L11" s="90">
        <f>+$AA$40</f>
        <v>29</v>
      </c>
      <c r="M11" s="90">
        <v>45</v>
      </c>
      <c r="N11" s="90">
        <f>+$AB$40</f>
        <v>41</v>
      </c>
      <c r="O11" s="90">
        <f>+$AD$40</f>
        <v>14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+AC136</f>
        <v>22</v>
      </c>
      <c r="AD11" s="38">
        <f>+AD136</f>
        <v>12</v>
      </c>
      <c r="AE11" s="38">
        <f>+AE136</f>
        <v>7</v>
      </c>
      <c r="AF11" s="38">
        <f>+AF136</f>
        <v>3</v>
      </c>
      <c r="AG11" s="281">
        <f>+AG136</f>
        <v>0.61363636363636365</v>
      </c>
      <c r="AH11" s="281"/>
      <c r="AI11" s="38">
        <f>+AI136</f>
        <v>44</v>
      </c>
      <c r="AJ11" s="38">
        <f>+AJ136</f>
        <v>1</v>
      </c>
      <c r="AK11" s="38">
        <f>+AK136</f>
        <v>4</v>
      </c>
      <c r="AL11" s="49">
        <f>+AL136</f>
        <v>2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63</v>
      </c>
      <c r="H12" s="21">
        <f>SUM(H4:H11)</f>
        <v>63</v>
      </c>
      <c r="I12" s="21">
        <f>SUM(I4:I11)</f>
        <v>18</v>
      </c>
      <c r="J12" s="21"/>
      <c r="K12" s="21"/>
      <c r="L12" s="21">
        <f>SUM(L4:L11)</f>
        <v>383</v>
      </c>
      <c r="M12" s="21">
        <f>SUM(M4:M11)</f>
        <v>383</v>
      </c>
      <c r="N12" s="21">
        <f>SUM(N4:N11)</f>
        <v>600</v>
      </c>
      <c r="O12" s="21">
        <f>SUM(O4:O11)</f>
        <v>154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144</v>
      </c>
      <c r="AD12" s="60">
        <f t="shared" si="4"/>
        <v>63</v>
      </c>
      <c r="AE12" s="60">
        <f t="shared" si="4"/>
        <v>63</v>
      </c>
      <c r="AF12" s="60">
        <f t="shared" si="4"/>
        <v>18</v>
      </c>
      <c r="AG12" s="60"/>
      <c r="AH12" s="60"/>
      <c r="AI12" s="60">
        <f t="shared" ref="AI12:AK12" si="5">SUM(AI3:AI11)</f>
        <v>371</v>
      </c>
      <c r="AJ12" s="60">
        <f t="shared" si="5"/>
        <v>12</v>
      </c>
      <c r="AK12" s="60">
        <f t="shared" si="5"/>
        <v>11</v>
      </c>
      <c r="AL12" s="70">
        <f>+AI12/AC12</f>
        <v>2.5763888888888888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18 Summary:</v>
      </c>
      <c r="C14" s="2"/>
      <c r="D14" s="2"/>
      <c r="E14" s="277">
        <v>44571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195</v>
      </c>
      <c r="D15" s="37"/>
      <c r="E15" s="36"/>
      <c r="F15" s="36"/>
      <c r="G15" s="90">
        <v>4</v>
      </c>
      <c r="H15" s="38">
        <v>1</v>
      </c>
      <c r="I15" s="36" t="s">
        <v>257</v>
      </c>
      <c r="J15" s="36"/>
      <c r="K15" s="36"/>
      <c r="L15" s="36" t="s">
        <v>256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24</v>
      </c>
      <c r="AA15" s="28">
        <v>10</v>
      </c>
      <c r="AB15" s="28">
        <v>8</v>
      </c>
      <c r="AC15" s="60">
        <f t="shared" ref="AC15:AC26" si="6">+AA15+AB15</f>
        <v>18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26</v>
      </c>
      <c r="AN15" s="74">
        <v>6</v>
      </c>
      <c r="AO15" s="74">
        <v>6</v>
      </c>
      <c r="AP15" s="50">
        <f t="shared" ref="AP15:AP26" si="7">+AN15+AO15</f>
        <v>12</v>
      </c>
      <c r="AQ15" s="74">
        <v>2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1</v>
      </c>
      <c r="I16" s="36" t="s">
        <v>257</v>
      </c>
      <c r="J16" s="36"/>
      <c r="K16" s="36"/>
      <c r="L16" s="36"/>
      <c r="M16" s="38" t="s">
        <v>229</v>
      </c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14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15</v>
      </c>
      <c r="AN16" s="74">
        <v>0</v>
      </c>
      <c r="AO16" s="74">
        <v>1</v>
      </c>
      <c r="AP16" s="50">
        <f t="shared" si="7"/>
        <v>1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>
        <v>2</v>
      </c>
      <c r="I17" s="36" t="s">
        <v>132</v>
      </c>
      <c r="J17" s="36"/>
      <c r="K17" s="36"/>
      <c r="L17" s="36" t="s">
        <v>569</v>
      </c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16</v>
      </c>
      <c r="AA17" s="74">
        <v>22</v>
      </c>
      <c r="AB17" s="74">
        <v>12</v>
      </c>
      <c r="AC17" s="50">
        <f t="shared" si="6"/>
        <v>34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16</v>
      </c>
      <c r="AN17" s="74">
        <v>17</v>
      </c>
      <c r="AO17" s="74">
        <v>12</v>
      </c>
      <c r="AP17" s="50">
        <f t="shared" si="7"/>
        <v>29</v>
      </c>
      <c r="AQ17" s="74">
        <v>6</v>
      </c>
      <c r="AR17" s="40"/>
    </row>
    <row r="18" spans="1:44" ht="15.95" customHeight="1" x14ac:dyDescent="0.25">
      <c r="A18" s="47"/>
      <c r="C18" s="16"/>
      <c r="D18" s="16"/>
      <c r="E18" s="16"/>
      <c r="F18" s="16"/>
      <c r="G18" s="16"/>
      <c r="H18" s="38">
        <v>2</v>
      </c>
      <c r="I18" s="36" t="s">
        <v>323</v>
      </c>
      <c r="J18" s="36"/>
      <c r="K18" s="36"/>
      <c r="L18" s="36" t="s">
        <v>570</v>
      </c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6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15</v>
      </c>
      <c r="AN18" s="74">
        <v>7</v>
      </c>
      <c r="AO18" s="74">
        <v>9</v>
      </c>
      <c r="AP18" s="50">
        <f t="shared" si="7"/>
        <v>16</v>
      </c>
      <c r="AQ18" s="74">
        <v>0</v>
      </c>
      <c r="AR18" s="40"/>
    </row>
    <row r="19" spans="1:44" ht="15.95" customHeight="1" x14ac:dyDescent="0.25">
      <c r="A19" s="47"/>
      <c r="C19" s="16"/>
      <c r="D19" s="16"/>
      <c r="E19" s="16"/>
      <c r="F19" s="16"/>
      <c r="G19" s="16"/>
      <c r="H19" s="38"/>
      <c r="I19" s="36"/>
      <c r="J19" s="36"/>
      <c r="K19" s="36"/>
      <c r="L19" s="36"/>
      <c r="M19" s="36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16</v>
      </c>
      <c r="AA19" s="74">
        <v>7</v>
      </c>
      <c r="AB19" s="74">
        <v>15</v>
      </c>
      <c r="AC19" s="50">
        <f t="shared" si="6"/>
        <v>22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18</v>
      </c>
      <c r="AN19" s="74">
        <v>0</v>
      </c>
      <c r="AO19" s="74">
        <v>13</v>
      </c>
      <c r="AP19" s="50">
        <f t="shared" si="7"/>
        <v>13</v>
      </c>
      <c r="AQ19" s="74">
        <v>0</v>
      </c>
      <c r="AR19" s="40"/>
    </row>
    <row r="20" spans="1:44" ht="15.95" customHeight="1" x14ac:dyDescent="0.25">
      <c r="A20" s="47"/>
      <c r="B20" s="38" t="s">
        <v>57</v>
      </c>
      <c r="C20" s="18" t="s">
        <v>190</v>
      </c>
      <c r="D20" s="37"/>
      <c r="E20" s="36"/>
      <c r="F20" s="36"/>
      <c r="G20" s="90">
        <v>4</v>
      </c>
      <c r="H20" s="38">
        <v>1</v>
      </c>
      <c r="I20" s="36" t="s">
        <v>34</v>
      </c>
      <c r="J20" s="36"/>
      <c r="K20" s="36"/>
      <c r="L20" s="36" t="s">
        <v>119</v>
      </c>
      <c r="M20" s="36"/>
      <c r="N20" s="36"/>
      <c r="O20" s="36"/>
      <c r="P20" s="3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16</v>
      </c>
      <c r="AA20" s="74">
        <v>0</v>
      </c>
      <c r="AB20" s="74">
        <v>3</v>
      </c>
      <c r="AC20" s="50">
        <f t="shared" si="6"/>
        <v>3</v>
      </c>
      <c r="AD20" s="74">
        <v>2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16</v>
      </c>
      <c r="AN20" s="74">
        <v>4</v>
      </c>
      <c r="AO20" s="74">
        <v>5</v>
      </c>
      <c r="AP20" s="50">
        <f t="shared" si="7"/>
        <v>9</v>
      </c>
      <c r="AQ20" s="74">
        <v>6</v>
      </c>
      <c r="AR20" s="40"/>
    </row>
    <row r="21" spans="1:44" ht="15.95" customHeight="1" x14ac:dyDescent="0.25">
      <c r="A21" s="47"/>
      <c r="B21" s="38" t="s">
        <v>35</v>
      </c>
      <c r="C21" s="36"/>
      <c r="D21" s="36" t="s">
        <v>149</v>
      </c>
      <c r="E21" s="36"/>
      <c r="F21" s="36"/>
      <c r="G21" s="90"/>
      <c r="H21" s="38">
        <v>2</v>
      </c>
      <c r="I21" s="36" t="s">
        <v>119</v>
      </c>
      <c r="J21" s="16"/>
      <c r="K21" s="16"/>
      <c r="L21" s="36"/>
      <c r="M21" s="38" t="s">
        <v>229</v>
      </c>
      <c r="N21" s="1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14</v>
      </c>
      <c r="AA21" s="74">
        <v>1</v>
      </c>
      <c r="AB21" s="74">
        <v>7</v>
      </c>
      <c r="AC21" s="50">
        <f t="shared" si="6"/>
        <v>8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16</v>
      </c>
      <c r="AN21" s="74">
        <v>4</v>
      </c>
      <c r="AO21" s="74">
        <v>10</v>
      </c>
      <c r="AP21" s="50">
        <f t="shared" si="7"/>
        <v>14</v>
      </c>
      <c r="AQ21" s="74">
        <v>0</v>
      </c>
      <c r="AR21" s="40"/>
    </row>
    <row r="22" spans="1:44" ht="15.95" customHeight="1" x14ac:dyDescent="0.25">
      <c r="A22" s="47"/>
      <c r="C22" s="36"/>
      <c r="D22" s="16"/>
      <c r="E22" s="16"/>
      <c r="F22" s="16"/>
      <c r="G22" s="16"/>
      <c r="H22" s="38">
        <v>2</v>
      </c>
      <c r="I22" s="36" t="s">
        <v>119</v>
      </c>
      <c r="J22" s="16"/>
      <c r="K22" s="16"/>
      <c r="L22" s="36" t="s">
        <v>34</v>
      </c>
      <c r="M22" s="16"/>
      <c r="N22" s="1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17</v>
      </c>
      <c r="AA22" s="74">
        <v>0</v>
      </c>
      <c r="AB22" s="74">
        <v>7</v>
      </c>
      <c r="AC22" s="50">
        <f t="shared" si="6"/>
        <v>7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16</v>
      </c>
      <c r="AN22" s="74">
        <v>2</v>
      </c>
      <c r="AO22" s="74">
        <v>1</v>
      </c>
      <c r="AP22" s="50">
        <f t="shared" si="7"/>
        <v>3</v>
      </c>
      <c r="AQ22" s="74">
        <v>2</v>
      </c>
      <c r="AR22" s="40"/>
    </row>
    <row r="23" spans="1:44" ht="15.95" customHeight="1" x14ac:dyDescent="0.25">
      <c r="A23" s="47"/>
      <c r="C23" s="16"/>
      <c r="D23" s="16"/>
      <c r="E23" s="16"/>
      <c r="F23" s="16"/>
      <c r="G23" s="16"/>
      <c r="H23" s="38">
        <v>2</v>
      </c>
      <c r="I23" s="36" t="s">
        <v>119</v>
      </c>
      <c r="J23" s="16"/>
      <c r="K23" s="16"/>
      <c r="L23" s="16"/>
      <c r="M23" s="38" t="s">
        <v>229</v>
      </c>
      <c r="N23" s="1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18</v>
      </c>
      <c r="AA23" s="74">
        <v>7</v>
      </c>
      <c r="AB23" s="74">
        <v>8</v>
      </c>
      <c r="AC23" s="50">
        <f t="shared" si="6"/>
        <v>15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17</v>
      </c>
      <c r="AN23" s="74">
        <v>5</v>
      </c>
      <c r="AO23" s="74">
        <v>6</v>
      </c>
      <c r="AP23" s="50">
        <f t="shared" si="7"/>
        <v>11</v>
      </c>
      <c r="AQ23" s="74">
        <v>6</v>
      </c>
      <c r="AR23" s="5"/>
    </row>
    <row r="24" spans="1:44" ht="15.95" customHeight="1" x14ac:dyDescent="0.25">
      <c r="A24" s="47"/>
      <c r="B24" s="4"/>
      <c r="C24" s="4"/>
      <c r="D24" s="4"/>
      <c r="E24" s="4"/>
      <c r="F24" s="4"/>
      <c r="G24" s="4"/>
      <c r="H24" s="4"/>
      <c r="I24" s="6"/>
      <c r="J24" s="6"/>
      <c r="K24" s="6"/>
      <c r="L24" s="6"/>
      <c r="M24" s="6"/>
      <c r="N24" s="6"/>
      <c r="O24" s="6"/>
      <c r="P24" s="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18</v>
      </c>
      <c r="AA24" s="74">
        <v>3</v>
      </c>
      <c r="AB24" s="74">
        <v>9</v>
      </c>
      <c r="AC24" s="50">
        <f t="shared" si="6"/>
        <v>12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17</v>
      </c>
      <c r="AN24" s="74">
        <v>1</v>
      </c>
      <c r="AO24" s="74">
        <v>7</v>
      </c>
      <c r="AP24" s="50">
        <f t="shared" si="7"/>
        <v>8</v>
      </c>
      <c r="AQ24" s="74">
        <v>0</v>
      </c>
      <c r="AR24" s="41"/>
    </row>
    <row r="25" spans="1:44" ht="15.95" customHeight="1" x14ac:dyDescent="0.25">
      <c r="A25" s="47"/>
      <c r="B25" s="45" t="s">
        <v>62</v>
      </c>
      <c r="C25" s="18" t="s">
        <v>189</v>
      </c>
      <c r="D25" s="16"/>
      <c r="E25" s="36"/>
      <c r="F25" s="36"/>
      <c r="G25" s="90">
        <v>1</v>
      </c>
      <c r="H25" s="38">
        <v>2</v>
      </c>
      <c r="I25" s="36" t="s">
        <v>125</v>
      </c>
      <c r="J25" s="36"/>
      <c r="K25" s="36"/>
      <c r="L25" s="36"/>
      <c r="M25" s="38" t="s">
        <v>229</v>
      </c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14</v>
      </c>
      <c r="AA25" s="74">
        <v>0</v>
      </c>
      <c r="AB25" s="74">
        <v>6</v>
      </c>
      <c r="AC25" s="50">
        <f t="shared" si="6"/>
        <v>6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13</v>
      </c>
      <c r="AN25" s="74">
        <v>1</v>
      </c>
      <c r="AO25" s="74">
        <v>3</v>
      </c>
      <c r="AP25" s="50">
        <f t="shared" si="7"/>
        <v>4</v>
      </c>
      <c r="AQ25" s="74">
        <v>4</v>
      </c>
      <c r="AR25" s="41"/>
    </row>
    <row r="26" spans="1:44" ht="15.95" customHeight="1" x14ac:dyDescent="0.25">
      <c r="A26" s="47"/>
      <c r="B26" s="43" t="s">
        <v>35</v>
      </c>
      <c r="C26" s="57"/>
      <c r="D26" s="57" t="s">
        <v>149</v>
      </c>
      <c r="E26" s="16"/>
      <c r="F26" s="16"/>
      <c r="G26" s="16"/>
      <c r="H26" s="38"/>
      <c r="I26" s="36"/>
      <c r="J26" s="36"/>
      <c r="K26" s="36"/>
      <c r="L26" s="36"/>
      <c r="M26" s="38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18</v>
      </c>
      <c r="AA26" s="74">
        <v>0</v>
      </c>
      <c r="AB26" s="74">
        <v>5</v>
      </c>
      <c r="AC26" s="50">
        <f t="shared" si="6"/>
        <v>5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13</v>
      </c>
      <c r="AN26" s="74">
        <v>1</v>
      </c>
      <c r="AO26" s="74">
        <v>5</v>
      </c>
      <c r="AP26" s="50">
        <f t="shared" si="7"/>
        <v>6</v>
      </c>
      <c r="AQ26" s="74">
        <v>2</v>
      </c>
      <c r="AR26" s="41"/>
    </row>
    <row r="27" spans="1:44" ht="15.95" customHeight="1" thickBot="1" x14ac:dyDescent="0.3">
      <c r="A27" s="47"/>
      <c r="C27" s="16"/>
      <c r="D27" s="36"/>
      <c r="E27" s="36"/>
      <c r="F27" s="16"/>
      <c r="G27" s="16"/>
      <c r="H27" s="38"/>
      <c r="I27" s="36"/>
      <c r="J27" s="16"/>
      <c r="K27" s="16"/>
      <c r="L27" s="36"/>
      <c r="M27" s="16"/>
      <c r="N27" s="16"/>
      <c r="O27" s="16"/>
      <c r="P27" s="1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198</v>
      </c>
      <c r="AA27" s="48">
        <f t="shared" ref="AA27" si="8">SUM(AA15:AA26)</f>
        <v>53</v>
      </c>
      <c r="AB27" s="48">
        <f>SUM(AB15:AB26)</f>
        <v>90</v>
      </c>
      <c r="AC27" s="48">
        <f>+AB27+AA27</f>
        <v>143</v>
      </c>
      <c r="AD27" s="48">
        <f>SUM(AD15:AD26)</f>
        <v>12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198</v>
      </c>
      <c r="AN27" s="48">
        <f t="shared" ref="AN27" si="9">SUM(AN15:AN26)</f>
        <v>48</v>
      </c>
      <c r="AO27" s="48">
        <f>SUM(AO15:AO26)</f>
        <v>78</v>
      </c>
      <c r="AP27" s="48">
        <f>+AO27+AN27</f>
        <v>126</v>
      </c>
      <c r="AQ27" s="48">
        <f>SUM(AQ15:AQ26)</f>
        <v>28</v>
      </c>
      <c r="AR27" s="41"/>
    </row>
    <row r="28" spans="1:44" ht="15.95" customHeight="1" x14ac:dyDescent="0.25">
      <c r="A28" s="47"/>
      <c r="B28" s="16"/>
      <c r="C28" s="18" t="s">
        <v>198</v>
      </c>
      <c r="D28" s="16"/>
      <c r="E28" s="16"/>
      <c r="F28" s="16"/>
      <c r="G28" s="90">
        <v>2</v>
      </c>
      <c r="H28" s="38">
        <v>1</v>
      </c>
      <c r="I28" s="36" t="s">
        <v>126</v>
      </c>
      <c r="J28" s="36"/>
      <c r="K28" s="36"/>
      <c r="L28" s="36" t="s">
        <v>230</v>
      </c>
      <c r="M28" s="16"/>
      <c r="N28" s="16"/>
      <c r="O28" s="16"/>
      <c r="P28" s="1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23</v>
      </c>
      <c r="AA28" s="28">
        <v>2</v>
      </c>
      <c r="AB28" s="28">
        <v>5</v>
      </c>
      <c r="AC28" s="60">
        <f t="shared" ref="AC28:AC39" si="10">+AA28+AB28</f>
        <v>7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20</v>
      </c>
      <c r="AN28" s="28">
        <v>6</v>
      </c>
      <c r="AO28" s="28">
        <v>5</v>
      </c>
      <c r="AP28" s="60">
        <f t="shared" ref="AP28:AP39" si="11">+AN28+AO28</f>
        <v>11</v>
      </c>
      <c r="AQ28" s="28">
        <v>2</v>
      </c>
      <c r="AR28" s="41"/>
    </row>
    <row r="29" spans="1:44" ht="15.95" customHeight="1" x14ac:dyDescent="0.25">
      <c r="A29" s="47"/>
      <c r="B29" s="38" t="s">
        <v>35</v>
      </c>
      <c r="C29" s="57"/>
      <c r="D29" s="57" t="s">
        <v>149</v>
      </c>
      <c r="E29" s="16"/>
      <c r="F29" s="16"/>
      <c r="G29" s="16"/>
      <c r="H29" s="38">
        <v>1</v>
      </c>
      <c r="I29" s="36" t="s">
        <v>230</v>
      </c>
      <c r="J29" s="36"/>
      <c r="K29" s="36"/>
      <c r="L29" s="36" t="s">
        <v>126</v>
      </c>
      <c r="M29" s="38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15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15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B30" s="4"/>
      <c r="C30" s="4"/>
      <c r="D30" s="4"/>
      <c r="E30" s="4"/>
      <c r="F30" s="4"/>
      <c r="G30" s="4"/>
      <c r="H30" s="4"/>
      <c r="I30" s="6"/>
      <c r="J30" s="6"/>
      <c r="K30" s="6"/>
      <c r="L30" s="6"/>
      <c r="M30" s="6"/>
      <c r="N30" s="6"/>
      <c r="O30" s="6"/>
      <c r="P30" s="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17</v>
      </c>
      <c r="AA30" s="74">
        <v>5</v>
      </c>
      <c r="AB30" s="74">
        <v>13</v>
      </c>
      <c r="AC30" s="50">
        <f t="shared" si="10"/>
        <v>18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17</v>
      </c>
      <c r="AN30" s="74">
        <v>35</v>
      </c>
      <c r="AO30" s="74">
        <v>9</v>
      </c>
      <c r="AP30" s="50">
        <f t="shared" si="11"/>
        <v>44</v>
      </c>
      <c r="AQ30" s="74">
        <v>4</v>
      </c>
      <c r="AR30" s="41"/>
    </row>
    <row r="31" spans="1:44" ht="15.95" customHeight="1" x14ac:dyDescent="0.25">
      <c r="A31" s="47"/>
      <c r="B31" s="45" t="s">
        <v>71</v>
      </c>
      <c r="C31" s="18" t="s">
        <v>196</v>
      </c>
      <c r="D31" s="16"/>
      <c r="E31" s="16"/>
      <c r="F31" s="53"/>
      <c r="G31" s="90">
        <v>3</v>
      </c>
      <c r="H31" s="38">
        <v>1</v>
      </c>
      <c r="I31" s="36" t="s">
        <v>572</v>
      </c>
      <c r="J31" s="36"/>
      <c r="K31" s="36"/>
      <c r="L31" s="36" t="s">
        <v>546</v>
      </c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15</v>
      </c>
      <c r="AA31" s="74">
        <v>11</v>
      </c>
      <c r="AB31" s="74">
        <v>0</v>
      </c>
      <c r="AC31" s="50">
        <f t="shared" si="10"/>
        <v>11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16</v>
      </c>
      <c r="AN31" s="74">
        <v>3</v>
      </c>
      <c r="AO31" s="74">
        <v>10</v>
      </c>
      <c r="AP31" s="50">
        <f t="shared" si="11"/>
        <v>13</v>
      </c>
      <c r="AQ31" s="74">
        <v>2</v>
      </c>
      <c r="AR31" s="41"/>
    </row>
    <row r="32" spans="1:44" ht="15.95" customHeight="1" x14ac:dyDescent="0.25">
      <c r="A32" s="47"/>
      <c r="B32" s="43" t="s">
        <v>35</v>
      </c>
      <c r="C32" s="36" t="s">
        <v>571</v>
      </c>
      <c r="D32" s="36"/>
      <c r="E32" s="36"/>
      <c r="F32" s="16"/>
      <c r="G32" s="16"/>
      <c r="H32" s="38">
        <v>1</v>
      </c>
      <c r="I32" s="36" t="s">
        <v>165</v>
      </c>
      <c r="J32" s="16"/>
      <c r="K32" s="16"/>
      <c r="L32" s="36" t="s">
        <v>36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18</v>
      </c>
      <c r="AA32" s="74">
        <v>5</v>
      </c>
      <c r="AB32" s="74">
        <v>6</v>
      </c>
      <c r="AC32" s="50">
        <f t="shared" si="10"/>
        <v>11</v>
      </c>
      <c r="AD32" s="74">
        <v>2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16</v>
      </c>
      <c r="AN32" s="74">
        <v>8</v>
      </c>
      <c r="AO32" s="74">
        <v>14</v>
      </c>
      <c r="AP32" s="50">
        <f t="shared" si="11"/>
        <v>22</v>
      </c>
      <c r="AQ32" s="74">
        <v>2</v>
      </c>
      <c r="AR32" s="41"/>
    </row>
    <row r="33" spans="1:44" ht="15.95" customHeight="1" x14ac:dyDescent="0.25">
      <c r="A33" s="47"/>
      <c r="B33" s="16"/>
      <c r="C33" s="36"/>
      <c r="D33" s="16"/>
      <c r="E33" s="16"/>
      <c r="F33" s="16"/>
      <c r="G33" s="16"/>
      <c r="H33" s="38">
        <v>2</v>
      </c>
      <c r="I33" s="36" t="s">
        <v>165</v>
      </c>
      <c r="J33" s="16"/>
      <c r="K33" s="16"/>
      <c r="L33" s="36" t="s">
        <v>573</v>
      </c>
      <c r="M33" s="38"/>
      <c r="N33" s="36"/>
      <c r="O33" s="1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17</v>
      </c>
      <c r="AA33" s="74">
        <v>1</v>
      </c>
      <c r="AB33" s="74">
        <v>6</v>
      </c>
      <c r="AC33" s="50">
        <f t="shared" si="10"/>
        <v>7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14</v>
      </c>
      <c r="AN33" s="74">
        <v>1</v>
      </c>
      <c r="AO33" s="74">
        <v>9</v>
      </c>
      <c r="AP33" s="50">
        <f t="shared" si="11"/>
        <v>10</v>
      </c>
      <c r="AQ33" s="74">
        <v>4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/>
      <c r="I34" s="36"/>
      <c r="J34" s="16"/>
      <c r="K34" s="16"/>
      <c r="L34" s="36"/>
      <c r="M34" s="16"/>
      <c r="N34" s="1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0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16</v>
      </c>
      <c r="AN34" s="74">
        <v>1</v>
      </c>
      <c r="AO34" s="74">
        <v>10</v>
      </c>
      <c r="AP34" s="50">
        <f t="shared" si="11"/>
        <v>11</v>
      </c>
      <c r="AQ34" s="74">
        <v>0</v>
      </c>
      <c r="AR34" s="41"/>
    </row>
    <row r="35" spans="1:44" ht="15.95" customHeight="1" x14ac:dyDescent="0.25">
      <c r="A35" s="47" t="s">
        <v>68</v>
      </c>
      <c r="B35" s="16"/>
      <c r="C35" s="18" t="s">
        <v>203</v>
      </c>
      <c r="D35" s="76"/>
      <c r="E35" s="36"/>
      <c r="F35" s="36"/>
      <c r="G35" s="90">
        <v>6</v>
      </c>
      <c r="H35" s="38">
        <v>1</v>
      </c>
      <c r="I35" s="36" t="s">
        <v>47</v>
      </c>
      <c r="J35" s="16"/>
      <c r="K35" s="16"/>
      <c r="L35" s="36" t="s">
        <v>184</v>
      </c>
      <c r="M35" s="16"/>
      <c r="N35" s="1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18</v>
      </c>
      <c r="AA35" s="74">
        <v>0</v>
      </c>
      <c r="AB35" s="74">
        <v>4</v>
      </c>
      <c r="AC35" s="50">
        <f t="shared" si="10"/>
        <v>4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17</v>
      </c>
      <c r="AN35" s="74">
        <v>1</v>
      </c>
      <c r="AO35" s="74">
        <v>2</v>
      </c>
      <c r="AP35" s="50">
        <f t="shared" si="11"/>
        <v>3</v>
      </c>
      <c r="AQ35" s="74">
        <v>0</v>
      </c>
      <c r="AR35" s="41"/>
    </row>
    <row r="36" spans="1:44" ht="15.95" customHeight="1" x14ac:dyDescent="0.25">
      <c r="A36" s="47"/>
      <c r="B36" s="38" t="s">
        <v>35</v>
      </c>
      <c r="C36" s="57" t="s">
        <v>362</v>
      </c>
      <c r="D36" s="57"/>
      <c r="E36" s="16"/>
      <c r="F36" s="16"/>
      <c r="G36" s="16"/>
      <c r="H36" s="38">
        <v>1</v>
      </c>
      <c r="I36" s="36" t="s">
        <v>184</v>
      </c>
      <c r="J36" s="16"/>
      <c r="K36" s="16"/>
      <c r="L36" s="36" t="s">
        <v>574</v>
      </c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12</v>
      </c>
      <c r="AA36" s="74">
        <v>2</v>
      </c>
      <c r="AB36" s="74">
        <v>2</v>
      </c>
      <c r="AC36" s="50">
        <f t="shared" si="10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17</v>
      </c>
      <c r="AN36" s="74">
        <v>2</v>
      </c>
      <c r="AO36" s="74">
        <v>15</v>
      </c>
      <c r="AP36" s="50">
        <f t="shared" si="11"/>
        <v>17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G37" s="16"/>
      <c r="H37" s="38">
        <v>2</v>
      </c>
      <c r="I37" s="36" t="s">
        <v>184</v>
      </c>
      <c r="J37" s="16"/>
      <c r="K37" s="16"/>
      <c r="L37" s="36" t="s">
        <v>468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17</v>
      </c>
      <c r="AA37" s="74">
        <v>0</v>
      </c>
      <c r="AB37" s="74">
        <v>1</v>
      </c>
      <c r="AC37" s="50">
        <f t="shared" si="10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17</v>
      </c>
      <c r="AN37" s="74">
        <v>3</v>
      </c>
      <c r="AO37" s="74">
        <v>4</v>
      </c>
      <c r="AP37" s="50">
        <f t="shared" si="11"/>
        <v>7</v>
      </c>
      <c r="AQ37" s="74">
        <v>2</v>
      </c>
      <c r="AR37" s="41"/>
    </row>
    <row r="38" spans="1:44" ht="15.95" customHeight="1" x14ac:dyDescent="0.25">
      <c r="A38" s="47"/>
      <c r="C38" s="16"/>
      <c r="D38" s="16"/>
      <c r="E38" s="16"/>
      <c r="F38" s="16"/>
      <c r="G38" s="16"/>
      <c r="H38" s="38">
        <v>2</v>
      </c>
      <c r="I38" s="36" t="s">
        <v>65</v>
      </c>
      <c r="J38" s="16"/>
      <c r="K38" s="16"/>
      <c r="L38" s="36" t="s">
        <v>579</v>
      </c>
      <c r="M38" s="16"/>
      <c r="N38" s="1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14</v>
      </c>
      <c r="AA38" s="74">
        <v>0</v>
      </c>
      <c r="AB38" s="74">
        <v>2</v>
      </c>
      <c r="AC38" s="50">
        <f t="shared" si="10"/>
        <v>2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17</v>
      </c>
      <c r="AN38" s="74">
        <v>0</v>
      </c>
      <c r="AO38" s="74">
        <v>5</v>
      </c>
      <c r="AP38" s="50">
        <f t="shared" si="11"/>
        <v>5</v>
      </c>
      <c r="AQ38" s="74">
        <v>4</v>
      </c>
      <c r="AR38" s="41"/>
    </row>
    <row r="39" spans="1:44" ht="15.95" customHeight="1" x14ac:dyDescent="0.25">
      <c r="A39" s="47"/>
      <c r="C39" s="16"/>
      <c r="D39" s="16"/>
      <c r="E39" s="16"/>
      <c r="F39" s="16"/>
      <c r="G39" s="16"/>
      <c r="H39" s="38">
        <v>2</v>
      </c>
      <c r="I39" s="36" t="s">
        <v>65</v>
      </c>
      <c r="J39" s="16"/>
      <c r="K39" s="16"/>
      <c r="L39" s="36" t="s">
        <v>245</v>
      </c>
      <c r="M39" s="16"/>
      <c r="N39" s="1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17</v>
      </c>
      <c r="AA39" s="74">
        <v>0</v>
      </c>
      <c r="AB39" s="74">
        <v>0</v>
      </c>
      <c r="AC39" s="50">
        <f t="shared" si="10"/>
        <v>0</v>
      </c>
      <c r="AD39" s="74">
        <v>2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15</v>
      </c>
      <c r="AN39" s="74">
        <v>0</v>
      </c>
      <c r="AO39" s="74">
        <v>5</v>
      </c>
      <c r="AP39" s="50">
        <f t="shared" si="11"/>
        <v>5</v>
      </c>
      <c r="AQ39" s="74">
        <v>2</v>
      </c>
      <c r="AR39" s="41"/>
    </row>
    <row r="40" spans="1:44" ht="15.95" customHeight="1" thickBot="1" x14ac:dyDescent="0.3">
      <c r="A40" s="47"/>
      <c r="C40" s="16"/>
      <c r="D40" s="16"/>
      <c r="E40" s="16"/>
      <c r="F40" s="16"/>
      <c r="G40" s="16"/>
      <c r="H40" s="38">
        <v>2</v>
      </c>
      <c r="I40" s="36" t="s">
        <v>65</v>
      </c>
      <c r="J40" s="16"/>
      <c r="K40" s="16"/>
      <c r="L40" s="36" t="s">
        <v>87</v>
      </c>
      <c r="M40" s="16"/>
      <c r="N40" s="16"/>
      <c r="O40" s="16"/>
      <c r="P40" s="1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196</v>
      </c>
      <c r="AA40" s="48">
        <f t="shared" ref="AA40" si="12">SUM(AA28:AA39)</f>
        <v>29</v>
      </c>
      <c r="AB40" s="48">
        <f>SUM(AB28:AB39)</f>
        <v>41</v>
      </c>
      <c r="AC40" s="48">
        <f>+AB40+AA40</f>
        <v>70</v>
      </c>
      <c r="AD40" s="48">
        <f>SUM(AD28:AD39)</f>
        <v>14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197</v>
      </c>
      <c r="AN40" s="48">
        <f t="shared" ref="AN40" si="13">SUM(AN28:AN39)</f>
        <v>60</v>
      </c>
      <c r="AO40" s="48">
        <f>SUM(AO28:AO39)</f>
        <v>89</v>
      </c>
      <c r="AP40" s="48">
        <f>+AO40+AN40</f>
        <v>149</v>
      </c>
      <c r="AQ40" s="48">
        <f>SUM(AQ28:AQ39)</f>
        <v>24</v>
      </c>
      <c r="AR40" s="41"/>
    </row>
    <row r="41" spans="1:44" ht="15.95" customHeight="1" x14ac:dyDescent="0.25">
      <c r="A41" s="47"/>
      <c r="B41" s="7"/>
      <c r="C41" s="4"/>
      <c r="D41" s="4"/>
      <c r="E41" s="4"/>
      <c r="F41" s="4"/>
      <c r="G41" s="4"/>
      <c r="H41" s="4"/>
      <c r="I41" s="4"/>
      <c r="J41" s="6"/>
      <c r="K41" s="6"/>
      <c r="L41" s="6"/>
      <c r="M41" s="6"/>
      <c r="N41" s="6"/>
      <c r="O41" s="6"/>
      <c r="P41" s="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33</v>
      </c>
      <c r="AA41" s="28">
        <v>8</v>
      </c>
      <c r="AB41" s="28">
        <v>11</v>
      </c>
      <c r="AC41" s="60">
        <f t="shared" ref="AC41:AC52" si="14">+AA41+AB41</f>
        <v>19</v>
      </c>
      <c r="AD41" s="28">
        <v>6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53</v>
      </c>
      <c r="AN41" s="28">
        <v>20</v>
      </c>
      <c r="AO41" s="28">
        <v>17</v>
      </c>
      <c r="AP41" s="60">
        <f t="shared" ref="AP41:AP52" si="15">+AN41+AO41</f>
        <v>37</v>
      </c>
      <c r="AQ41" s="28">
        <v>10</v>
      </c>
      <c r="AR41" s="41"/>
    </row>
    <row r="42" spans="1:44" ht="15.95" customHeight="1" x14ac:dyDescent="0.25">
      <c r="A42" s="47"/>
      <c r="B42" s="45" t="s">
        <v>84</v>
      </c>
      <c r="C42" s="18" t="s">
        <v>199</v>
      </c>
      <c r="D42" s="16"/>
      <c r="E42" s="37"/>
      <c r="F42" s="37"/>
      <c r="G42" s="90">
        <v>3</v>
      </c>
      <c r="H42" s="38">
        <v>1</v>
      </c>
      <c r="I42" s="36" t="s">
        <v>94</v>
      </c>
      <c r="J42" s="16"/>
      <c r="K42" s="16"/>
      <c r="L42" s="36" t="s">
        <v>110</v>
      </c>
      <c r="M42" s="16"/>
      <c r="N42" s="16"/>
      <c r="O42" s="1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13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17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43" t="s">
        <v>35</v>
      </c>
      <c r="C43" s="57" t="s">
        <v>575</v>
      </c>
      <c r="D43" s="57"/>
      <c r="E43" s="57"/>
      <c r="F43" s="16"/>
      <c r="G43" s="16"/>
      <c r="H43" s="38">
        <v>1</v>
      </c>
      <c r="I43" s="36" t="s">
        <v>391</v>
      </c>
      <c r="J43" s="16"/>
      <c r="K43" s="16"/>
      <c r="L43" s="36" t="s">
        <v>321</v>
      </c>
      <c r="M43" s="38"/>
      <c r="N43" s="16"/>
      <c r="O43" s="1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14</v>
      </c>
      <c r="AA43" s="74">
        <v>9</v>
      </c>
      <c r="AB43" s="74">
        <v>6</v>
      </c>
      <c r="AC43" s="50">
        <f t="shared" si="14"/>
        <v>15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16</v>
      </c>
      <c r="AN43" s="74">
        <v>16</v>
      </c>
      <c r="AO43" s="74">
        <v>12</v>
      </c>
      <c r="AP43" s="50">
        <f t="shared" si="15"/>
        <v>28</v>
      </c>
      <c r="AQ43" s="74">
        <v>2</v>
      </c>
      <c r="AR43" s="41"/>
    </row>
    <row r="44" spans="1:44" ht="15.95" customHeight="1" x14ac:dyDescent="0.25">
      <c r="A44" s="47"/>
      <c r="C44" s="16"/>
      <c r="D44" s="16"/>
      <c r="E44" s="16"/>
      <c r="F44" s="16"/>
      <c r="G44" s="16"/>
      <c r="H44" s="38">
        <v>1</v>
      </c>
      <c r="I44" s="36" t="s">
        <v>94</v>
      </c>
      <c r="J44" s="16"/>
      <c r="K44" s="16"/>
      <c r="L44" s="36" t="s">
        <v>110</v>
      </c>
      <c r="M44" s="38"/>
      <c r="N44" s="16"/>
      <c r="O44" s="1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13</v>
      </c>
      <c r="AA44" s="74">
        <v>8</v>
      </c>
      <c r="AB44" s="74">
        <v>3</v>
      </c>
      <c r="AC44" s="50">
        <f t="shared" si="14"/>
        <v>11</v>
      </c>
      <c r="AD44" s="74">
        <v>4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10</v>
      </c>
      <c r="AN44" s="74">
        <v>9</v>
      </c>
      <c r="AO44" s="74">
        <v>4</v>
      </c>
      <c r="AP44" s="50">
        <f t="shared" si="15"/>
        <v>13</v>
      </c>
      <c r="AQ44" s="74">
        <v>0</v>
      </c>
      <c r="AR44" s="41"/>
    </row>
    <row r="45" spans="1:44" ht="15.95" customHeight="1" x14ac:dyDescent="0.25">
      <c r="A45" s="47"/>
      <c r="C45" s="16"/>
      <c r="D45" s="16"/>
      <c r="E45" s="16"/>
      <c r="F45" s="16"/>
      <c r="G45" s="16"/>
      <c r="H45" s="38"/>
      <c r="I45" s="36"/>
      <c r="J45" s="16"/>
      <c r="K45" s="16"/>
      <c r="L45" s="36"/>
      <c r="M45" s="38"/>
      <c r="N45" s="16"/>
      <c r="O45" s="1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17</v>
      </c>
      <c r="AA45" s="74">
        <v>6</v>
      </c>
      <c r="AB45" s="74">
        <v>7</v>
      </c>
      <c r="AC45" s="50">
        <f t="shared" si="14"/>
        <v>13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4</v>
      </c>
      <c r="AN45" s="74">
        <v>0</v>
      </c>
      <c r="AO45" s="74">
        <v>3</v>
      </c>
      <c r="AP45" s="50">
        <f t="shared" si="15"/>
        <v>3</v>
      </c>
      <c r="AQ45" s="74">
        <v>0</v>
      </c>
      <c r="AR45" s="41"/>
    </row>
    <row r="46" spans="1:44" ht="15.95" customHeight="1" x14ac:dyDescent="0.25">
      <c r="A46" s="47"/>
      <c r="B46" s="23"/>
      <c r="C46" s="18" t="s">
        <v>202</v>
      </c>
      <c r="D46" s="57"/>
      <c r="E46" s="16"/>
      <c r="F46" s="37"/>
      <c r="G46" s="90">
        <v>1</v>
      </c>
      <c r="H46" s="38">
        <v>1</v>
      </c>
      <c r="I46" s="36" t="s">
        <v>181</v>
      </c>
      <c r="J46" s="16"/>
      <c r="K46" s="16"/>
      <c r="L46" s="36" t="s">
        <v>576</v>
      </c>
      <c r="M46" s="38"/>
      <c r="N46" s="16"/>
      <c r="O46" s="1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12</v>
      </c>
      <c r="AA46" s="74">
        <v>0</v>
      </c>
      <c r="AB46" s="74">
        <v>4</v>
      </c>
      <c r="AC46" s="50">
        <f t="shared" si="14"/>
        <v>4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18</v>
      </c>
      <c r="AN46" s="74">
        <v>6</v>
      </c>
      <c r="AO46" s="74">
        <v>13</v>
      </c>
      <c r="AP46" s="50">
        <f t="shared" si="15"/>
        <v>19</v>
      </c>
      <c r="AQ46" s="74">
        <v>0</v>
      </c>
      <c r="AR46" s="41"/>
    </row>
    <row r="47" spans="1:44" ht="15.95" customHeight="1" x14ac:dyDescent="0.25">
      <c r="A47" s="47"/>
      <c r="B47" s="43" t="s">
        <v>35</v>
      </c>
      <c r="C47" s="36"/>
      <c r="D47" s="57" t="s">
        <v>149</v>
      </c>
      <c r="E47" s="36"/>
      <c r="F47" s="36"/>
      <c r="G47" s="90"/>
      <c r="H47" s="38"/>
      <c r="I47" s="36"/>
      <c r="J47" s="16"/>
      <c r="K47" s="16"/>
      <c r="L47" s="36"/>
      <c r="M47" s="38"/>
      <c r="N47" s="16"/>
      <c r="O47" s="1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18</v>
      </c>
      <c r="AA47" s="74">
        <v>1</v>
      </c>
      <c r="AB47" s="74">
        <v>10</v>
      </c>
      <c r="AC47" s="50">
        <f t="shared" si="14"/>
        <v>11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17</v>
      </c>
      <c r="AN47" s="74">
        <v>0</v>
      </c>
      <c r="AO47" s="74">
        <v>9</v>
      </c>
      <c r="AP47" s="50">
        <f t="shared" si="15"/>
        <v>9</v>
      </c>
      <c r="AQ47" s="74">
        <v>4</v>
      </c>
      <c r="AR47" s="41"/>
    </row>
    <row r="48" spans="1:44" ht="15.95" customHeight="1" x14ac:dyDescent="0.25">
      <c r="A48" s="47"/>
      <c r="B48" s="8"/>
      <c r="C48" s="9"/>
      <c r="D48" s="9"/>
      <c r="E48" s="9"/>
      <c r="F48" s="9"/>
      <c r="G48" s="10"/>
      <c r="H48" s="11"/>
      <c r="I48" s="9"/>
      <c r="J48" s="9"/>
      <c r="K48" s="11"/>
      <c r="L48" s="11"/>
      <c r="M48" s="11"/>
      <c r="N48" s="11"/>
      <c r="O48" s="11"/>
      <c r="P48" s="11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12</v>
      </c>
      <c r="AA48" s="74">
        <v>0</v>
      </c>
      <c r="AB48" s="74">
        <v>3</v>
      </c>
      <c r="AC48" s="50">
        <f t="shared" si="14"/>
        <v>3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15</v>
      </c>
      <c r="AN48" s="74">
        <v>2</v>
      </c>
      <c r="AO48" s="74">
        <v>6</v>
      </c>
      <c r="AP48" s="50">
        <f t="shared" si="15"/>
        <v>8</v>
      </c>
      <c r="AQ48" s="74">
        <v>0</v>
      </c>
      <c r="AR48" s="41"/>
    </row>
    <row r="49" spans="1:44" ht="15.95" customHeight="1" x14ac:dyDescent="0.25">
      <c r="A49" s="47"/>
      <c r="B49" s="18" t="s">
        <v>124</v>
      </c>
      <c r="C49" s="23"/>
      <c r="D49" s="23"/>
      <c r="E49" s="42" t="s">
        <v>151</v>
      </c>
      <c r="F49" s="42"/>
      <c r="G49" s="44">
        <f>SUM(G14:G48)</f>
        <v>24</v>
      </c>
      <c r="H49" s="44"/>
      <c r="I49" s="33"/>
      <c r="J49" s="42" t="s">
        <v>90</v>
      </c>
      <c r="K49" s="33"/>
      <c r="L49" s="44">
        <f>COUNTA(C14:C48)-8</f>
        <v>3</v>
      </c>
      <c r="N49" s="42" t="s">
        <v>109</v>
      </c>
      <c r="O49" s="44">
        <f>2*L49</f>
        <v>6</v>
      </c>
      <c r="P49" s="23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17</v>
      </c>
      <c r="AA49" s="74">
        <v>0</v>
      </c>
      <c r="AB49" s="74">
        <v>6</v>
      </c>
      <c r="AC49" s="50">
        <f t="shared" si="14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16"/>
      <c r="E50" s="42" t="s">
        <v>150</v>
      </c>
      <c r="F50" s="42"/>
      <c r="G50" s="44">
        <f>COUNTA(L15:L48)+COUNTIF(L15:L48,"*&amp;*")</f>
        <v>31</v>
      </c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17</v>
      </c>
      <c r="AA50" s="74">
        <v>0</v>
      </c>
      <c r="AB50" s="74">
        <v>9</v>
      </c>
      <c r="AC50" s="50">
        <f t="shared" si="14"/>
        <v>9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17</v>
      </c>
      <c r="AN50" s="74">
        <v>3</v>
      </c>
      <c r="AO50" s="74">
        <v>6</v>
      </c>
      <c r="AP50" s="50">
        <f t="shared" si="15"/>
        <v>9</v>
      </c>
      <c r="AQ50" s="74">
        <v>0</v>
      </c>
      <c r="AR50" s="41"/>
    </row>
    <row r="51" spans="1:44" ht="15.95" customHeight="1" x14ac:dyDescent="0.25">
      <c r="A51" s="47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11</v>
      </c>
      <c r="AA51" s="74">
        <v>2</v>
      </c>
      <c r="AB51" s="74">
        <v>5</v>
      </c>
      <c r="AC51" s="50">
        <f t="shared" si="14"/>
        <v>7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12</v>
      </c>
      <c r="AN51" s="74">
        <v>0</v>
      </c>
      <c r="AO51" s="74">
        <v>4</v>
      </c>
      <c r="AP51" s="50">
        <f t="shared" si="15"/>
        <v>4</v>
      </c>
      <c r="AQ51" s="74">
        <v>0</v>
      </c>
      <c r="AR51" s="41"/>
    </row>
    <row r="52" spans="1:44" ht="15.95" customHeight="1" x14ac:dyDescent="0.25">
      <c r="A52" s="47"/>
      <c r="B52" s="36"/>
      <c r="C52" s="18"/>
      <c r="N52" s="18"/>
      <c r="O52" s="18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16</v>
      </c>
      <c r="AA52" s="74">
        <v>3</v>
      </c>
      <c r="AB52" s="74">
        <v>6</v>
      </c>
      <c r="AC52" s="50">
        <f t="shared" si="14"/>
        <v>9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14</v>
      </c>
      <c r="AN52" s="74">
        <v>1</v>
      </c>
      <c r="AO52" s="74">
        <v>4</v>
      </c>
      <c r="AP52" s="50">
        <f t="shared" si="15"/>
        <v>5</v>
      </c>
      <c r="AQ52" s="74">
        <v>2</v>
      </c>
      <c r="AR52" s="41"/>
    </row>
    <row r="53" spans="1:44" ht="15.95" customHeight="1" thickBot="1" x14ac:dyDescent="0.3">
      <c r="A53" s="47"/>
      <c r="B53" s="18" t="s">
        <v>92</v>
      </c>
      <c r="H53" s="18" t="s">
        <v>100</v>
      </c>
      <c r="M53" s="18" t="s">
        <v>101</v>
      </c>
      <c r="O53" s="1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193</v>
      </c>
      <c r="AA53" s="48">
        <f t="shared" ref="AA53" si="16">SUM(AA41:AA52)</f>
        <v>37</v>
      </c>
      <c r="AB53" s="48">
        <f>SUM(AB41:AB52)</f>
        <v>70</v>
      </c>
      <c r="AC53" s="48">
        <f>+AB53+AA53</f>
        <v>107</v>
      </c>
      <c r="AD53" s="48">
        <f>SUM(AD41:AD52)</f>
        <v>22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195</v>
      </c>
      <c r="AN53" s="48">
        <f t="shared" ref="AN53" si="17">SUM(AN41:AN52)</f>
        <v>57</v>
      </c>
      <c r="AO53" s="48">
        <f>SUM(AO41:AO52)</f>
        <v>78</v>
      </c>
      <c r="AP53" s="48">
        <f>+AO53+AN53</f>
        <v>135</v>
      </c>
      <c r="AQ53" s="48">
        <f>SUM(AQ41:AQ52)</f>
        <v>18</v>
      </c>
      <c r="AR53" s="41"/>
    </row>
    <row r="54" spans="1:44" ht="15.95" customHeight="1" x14ac:dyDescent="0.25">
      <c r="A54" s="47"/>
      <c r="B54" s="36" t="s">
        <v>149</v>
      </c>
      <c r="C54" s="36"/>
      <c r="D54" s="36"/>
      <c r="E54" s="36"/>
      <c r="F54" s="36"/>
      <c r="G54" s="36"/>
      <c r="H54" s="36" t="s">
        <v>578</v>
      </c>
      <c r="I54" s="36"/>
      <c r="J54" s="36"/>
      <c r="K54" s="36"/>
      <c r="L54" s="36"/>
      <c r="M54" s="36" t="s">
        <v>540</v>
      </c>
      <c r="N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14</v>
      </c>
      <c r="AA54" s="28">
        <v>4</v>
      </c>
      <c r="AB54" s="28">
        <v>5</v>
      </c>
      <c r="AC54" s="60">
        <f t="shared" ref="AC54:AC65" si="18">+AA54+AB54</f>
        <v>9</v>
      </c>
      <c r="AD54" s="28">
        <v>4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34</v>
      </c>
      <c r="AN54" s="28">
        <v>3</v>
      </c>
      <c r="AO54" s="28">
        <v>14</v>
      </c>
      <c r="AP54" s="60">
        <f t="shared" ref="AP54:AP65" si="19">+AN54+AO54</f>
        <v>17</v>
      </c>
      <c r="AQ54" s="28">
        <v>0</v>
      </c>
      <c r="AR54" s="41"/>
    </row>
    <row r="55" spans="1:44" ht="15.95" customHeight="1" x14ac:dyDescent="0.25">
      <c r="A55" s="47"/>
      <c r="B55" s="36"/>
      <c r="C55" s="36"/>
      <c r="D55" s="36"/>
      <c r="E55" s="36"/>
      <c r="F55" s="36"/>
      <c r="G55" s="36"/>
      <c r="H55" s="36" t="s">
        <v>580</v>
      </c>
      <c r="I55" s="36"/>
      <c r="J55" s="36"/>
      <c r="K55" s="36"/>
      <c r="L55" s="36"/>
      <c r="M55" s="36"/>
      <c r="N55" s="36"/>
      <c r="O55" s="36"/>
      <c r="P55" s="36"/>
      <c r="Q55" s="47"/>
      <c r="R55" s="47"/>
      <c r="S55" s="75">
        <v>7.5</v>
      </c>
      <c r="T55" s="42" t="s">
        <v>16</v>
      </c>
      <c r="Y55" s="42" t="s">
        <v>17</v>
      </c>
      <c r="Z55" s="50">
        <v>17</v>
      </c>
      <c r="AA55" s="74">
        <v>0</v>
      </c>
      <c r="AB55" s="74">
        <v>1</v>
      </c>
      <c r="AC55" s="50">
        <f t="shared" si="18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16</v>
      </c>
      <c r="AN55" s="74">
        <v>0</v>
      </c>
      <c r="AO55" s="74">
        <v>1</v>
      </c>
      <c r="AP55" s="50">
        <f t="shared" si="19"/>
        <v>1</v>
      </c>
      <c r="AQ55" s="74">
        <v>0</v>
      </c>
      <c r="AR55" s="41"/>
    </row>
    <row r="56" spans="1:44" ht="15.95" customHeight="1" x14ac:dyDescent="0.25">
      <c r="A56" s="47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16</v>
      </c>
      <c r="AA56" s="74">
        <v>22</v>
      </c>
      <c r="AB56" s="74">
        <v>14</v>
      </c>
      <c r="AC56" s="50">
        <f t="shared" si="18"/>
        <v>36</v>
      </c>
      <c r="AD56" s="74">
        <v>2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16</v>
      </c>
      <c r="AN56" s="74">
        <v>28</v>
      </c>
      <c r="AO56" s="74">
        <v>5</v>
      </c>
      <c r="AP56" s="50">
        <f t="shared" si="19"/>
        <v>33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14</v>
      </c>
      <c r="AA57" s="74">
        <v>5</v>
      </c>
      <c r="AB57" s="74">
        <v>18</v>
      </c>
      <c r="AC57" s="50">
        <f t="shared" si="18"/>
        <v>23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17</v>
      </c>
      <c r="AN57" s="74">
        <v>1</v>
      </c>
      <c r="AO57" s="74">
        <v>6</v>
      </c>
      <c r="AP57" s="50">
        <f t="shared" si="19"/>
        <v>7</v>
      </c>
      <c r="AQ57" s="74">
        <v>4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16</v>
      </c>
      <c r="AA58" s="74">
        <v>10</v>
      </c>
      <c r="AB58" s="74">
        <v>9</v>
      </c>
      <c r="AC58" s="50">
        <f t="shared" si="18"/>
        <v>19</v>
      </c>
      <c r="AD58" s="74">
        <v>4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16</v>
      </c>
      <c r="AN58" s="74">
        <v>7</v>
      </c>
      <c r="AO58" s="74">
        <v>15</v>
      </c>
      <c r="AP58" s="50">
        <f t="shared" si="19"/>
        <v>22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18</v>
      </c>
      <c r="AA59" s="74">
        <v>3</v>
      </c>
      <c r="AB59" s="74">
        <v>4</v>
      </c>
      <c r="AC59" s="50">
        <f t="shared" si="18"/>
        <v>7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18</v>
      </c>
      <c r="AN59" s="74">
        <v>6</v>
      </c>
      <c r="AO59" s="74">
        <v>5</v>
      </c>
      <c r="AP59" s="50">
        <f t="shared" si="19"/>
        <v>11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15</v>
      </c>
      <c r="AA60" s="74">
        <v>2</v>
      </c>
      <c r="AB60" s="74">
        <v>6</v>
      </c>
      <c r="AC60" s="50">
        <f t="shared" si="18"/>
        <v>8</v>
      </c>
      <c r="AD60" s="74">
        <v>6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15</v>
      </c>
      <c r="AN60" s="74">
        <v>0</v>
      </c>
      <c r="AO60" s="74">
        <v>4</v>
      </c>
      <c r="AP60" s="50">
        <f t="shared" si="19"/>
        <v>4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17</v>
      </c>
      <c r="AA61" s="74">
        <v>1</v>
      </c>
      <c r="AB61" s="74">
        <v>2</v>
      </c>
      <c r="AC61" s="50">
        <f t="shared" si="18"/>
        <v>3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15</v>
      </c>
      <c r="AN61" s="74">
        <v>0</v>
      </c>
      <c r="AO61" s="74">
        <v>4</v>
      </c>
      <c r="AP61" s="50">
        <f t="shared" si="19"/>
        <v>4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17</v>
      </c>
      <c r="AA62" s="74">
        <v>0</v>
      </c>
      <c r="AB62" s="74">
        <v>5</v>
      </c>
      <c r="AC62" s="50">
        <f t="shared" si="18"/>
        <v>5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18</v>
      </c>
      <c r="AN62" s="74">
        <v>1</v>
      </c>
      <c r="AO62" s="74">
        <v>5</v>
      </c>
      <c r="AP62" s="50">
        <f t="shared" si="19"/>
        <v>6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18</v>
      </c>
      <c r="AA63" s="74">
        <v>1</v>
      </c>
      <c r="AB63" s="74">
        <v>7</v>
      </c>
      <c r="AC63" s="50">
        <f t="shared" si="18"/>
        <v>8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14</v>
      </c>
      <c r="AN63" s="74">
        <v>2</v>
      </c>
      <c r="AO63" s="74">
        <v>2</v>
      </c>
      <c r="AP63" s="50">
        <f t="shared" si="19"/>
        <v>4</v>
      </c>
      <c r="AQ63" s="74">
        <v>4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18</v>
      </c>
      <c r="AA64" s="74">
        <v>0</v>
      </c>
      <c r="AB64" s="74">
        <v>2</v>
      </c>
      <c r="AC64" s="50">
        <f t="shared" si="18"/>
        <v>2</v>
      </c>
      <c r="AD64" s="74">
        <v>2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18</v>
      </c>
      <c r="AN64" s="74">
        <v>0</v>
      </c>
      <c r="AO64" s="74">
        <v>13</v>
      </c>
      <c r="AP64" s="50">
        <f t="shared" si="19"/>
        <v>13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18</v>
      </c>
      <c r="AA65" s="74">
        <v>3</v>
      </c>
      <c r="AB65" s="74">
        <v>7</v>
      </c>
      <c r="AC65" s="50">
        <f t="shared" si="18"/>
        <v>10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198</v>
      </c>
      <c r="AA66" s="48">
        <f t="shared" ref="AA66" si="20">SUM(AA54:AA65)</f>
        <v>51</v>
      </c>
      <c r="AB66" s="48">
        <f>SUM(AB54:AB65)</f>
        <v>80</v>
      </c>
      <c r="AC66" s="48">
        <f>+AB66+AA66</f>
        <v>131</v>
      </c>
      <c r="AD66" s="48">
        <f>SUM(AD54:AD65)</f>
        <v>24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197</v>
      </c>
      <c r="AN66" s="48">
        <f t="shared" ref="AN66" si="21">SUM(AN54:AN65)</f>
        <v>48</v>
      </c>
      <c r="AO66" s="48">
        <f>SUM(AO54:AO65)</f>
        <v>74</v>
      </c>
      <c r="AP66" s="48">
        <f>+AO66+AN66</f>
        <v>122</v>
      </c>
      <c r="AQ66" s="48">
        <f>SUM(AQ54:AQ65)</f>
        <v>12</v>
      </c>
      <c r="AR66" s="41"/>
    </row>
    <row r="67" spans="1:44" ht="15.95" customHeight="1" thickBot="1" x14ac:dyDescent="0.3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785</v>
      </c>
      <c r="AA67" s="82">
        <f t="shared" ref="AA67:AD67" si="22">+AA66+AA53+AA40+AA27</f>
        <v>170</v>
      </c>
      <c r="AB67" s="82">
        <f t="shared" si="22"/>
        <v>281</v>
      </c>
      <c r="AC67" s="82">
        <f t="shared" si="22"/>
        <v>451</v>
      </c>
      <c r="AD67" s="82">
        <f t="shared" si="22"/>
        <v>72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787</v>
      </c>
      <c r="AN67" s="82">
        <f t="shared" ref="AN67:AQ67" si="23">+AN66+AN53+AN40+AN27</f>
        <v>213</v>
      </c>
      <c r="AO67" s="82">
        <f t="shared" si="23"/>
        <v>319</v>
      </c>
      <c r="AP67" s="82">
        <f t="shared" si="23"/>
        <v>532</v>
      </c>
      <c r="AQ67" s="82">
        <f t="shared" si="23"/>
        <v>82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1572</v>
      </c>
      <c r="AN68" s="43">
        <f>AA67+AN67</f>
        <v>383</v>
      </c>
      <c r="AO68" s="43">
        <f>AB67+AO67</f>
        <v>600</v>
      </c>
      <c r="AP68" s="72">
        <f>AC67+AP67</f>
        <v>983</v>
      </c>
      <c r="AQ68" s="43">
        <f>AD67+AQ67</f>
        <v>154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18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9</v>
      </c>
      <c r="AG77" s="36" t="s">
        <v>238</v>
      </c>
      <c r="AM77" s="38">
        <v>3</v>
      </c>
      <c r="AN77" s="38">
        <v>0</v>
      </c>
      <c r="AO77" s="38">
        <v>2</v>
      </c>
      <c r="AP77" s="38">
        <f>+AN77+AO77</f>
        <v>2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7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8.5</v>
      </c>
      <c r="AG78" s="36" t="s">
        <v>254</v>
      </c>
      <c r="AM78" s="38">
        <v>4</v>
      </c>
      <c r="AN78" s="38">
        <v>5</v>
      </c>
      <c r="AO78" s="38">
        <v>4</v>
      </c>
      <c r="AP78" s="38">
        <f t="shared" ref="AP78:AP79" si="25">+AN78+AO78</f>
        <v>9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17</v>
      </c>
      <c r="J79" s="74">
        <v>35</v>
      </c>
      <c r="K79" s="74">
        <v>9</v>
      </c>
      <c r="L79" s="83">
        <f t="shared" ref="L79:L103" si="26">+J79+K79</f>
        <v>44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2</v>
      </c>
      <c r="AA79" s="38">
        <v>1</v>
      </c>
      <c r="AB79" s="38">
        <v>0</v>
      </c>
      <c r="AC79" s="38">
        <f>+AA79+AB79</f>
        <v>1</v>
      </c>
      <c r="AD79" s="38">
        <v>0</v>
      </c>
      <c r="AF79" s="58">
        <v>7.5</v>
      </c>
      <c r="AG79" s="36" t="s">
        <v>430</v>
      </c>
      <c r="AM79" s="38">
        <v>1</v>
      </c>
      <c r="AN79" s="38">
        <v>0</v>
      </c>
      <c r="AO79" s="38">
        <v>0</v>
      </c>
      <c r="AP79" s="38">
        <f t="shared" si="25"/>
        <v>0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16</v>
      </c>
      <c r="J80" s="74">
        <v>22</v>
      </c>
      <c r="K80" s="74">
        <v>14</v>
      </c>
      <c r="L80" s="83">
        <f t="shared" si="26"/>
        <v>36</v>
      </c>
      <c r="M80" s="74">
        <v>2</v>
      </c>
      <c r="O80" s="16"/>
      <c r="P80" s="16"/>
      <c r="Q80" s="41"/>
      <c r="R80" s="41"/>
      <c r="S80" s="58">
        <v>8</v>
      </c>
      <c r="T80" s="36" t="s">
        <v>402</v>
      </c>
      <c r="Z80" s="38">
        <v>5</v>
      </c>
      <c r="AA80" s="38">
        <v>1</v>
      </c>
      <c r="AB80" s="38">
        <v>1</v>
      </c>
      <c r="AC80" s="38">
        <f>+AA80+AB80</f>
        <v>2</v>
      </c>
      <c r="AD80" s="38">
        <v>0</v>
      </c>
      <c r="AF80" s="58">
        <v>7</v>
      </c>
      <c r="AG80" s="36" t="s">
        <v>404</v>
      </c>
      <c r="AM80" s="38">
        <v>1</v>
      </c>
      <c r="AN80" s="38">
        <v>0</v>
      </c>
      <c r="AO80" s="38">
        <v>0</v>
      </c>
      <c r="AP80" s="38">
        <f>+AN80+AO80</f>
        <v>0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H81" s="38"/>
      <c r="I81" s="50">
        <v>16</v>
      </c>
      <c r="J81" s="74">
        <v>22</v>
      </c>
      <c r="K81" s="74">
        <v>12</v>
      </c>
      <c r="L81" s="83">
        <f t="shared" si="26"/>
        <v>34</v>
      </c>
      <c r="M81" s="74">
        <v>2</v>
      </c>
      <c r="O81" s="16"/>
      <c r="P81" s="16"/>
      <c r="Q81" s="41"/>
      <c r="R81" s="41"/>
      <c r="S81" s="58">
        <v>7.5</v>
      </c>
      <c r="T81" s="36" t="s">
        <v>370</v>
      </c>
      <c r="Z81" s="38">
        <v>2</v>
      </c>
      <c r="AA81" s="38">
        <v>1</v>
      </c>
      <c r="AB81" s="38">
        <v>2</v>
      </c>
      <c r="AC81" s="38">
        <f t="shared" ref="AC81" si="27">+AA81+AB81</f>
        <v>3</v>
      </c>
      <c r="AD81" s="38">
        <v>0</v>
      </c>
      <c r="AF81" s="58">
        <v>8.5</v>
      </c>
      <c r="AG81" s="36" t="s">
        <v>405</v>
      </c>
      <c r="AM81" s="38">
        <v>1</v>
      </c>
      <c r="AN81" s="38">
        <v>1</v>
      </c>
      <c r="AO81" s="38">
        <v>0</v>
      </c>
      <c r="AP81" s="38">
        <f>+AN81+AO81</f>
        <v>1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133</v>
      </c>
      <c r="E82" s="42"/>
      <c r="F82" s="42"/>
      <c r="G82" s="42" t="s">
        <v>158</v>
      </c>
      <c r="H82" s="43"/>
      <c r="I82" s="50">
        <v>16</v>
      </c>
      <c r="J82" s="74">
        <v>28</v>
      </c>
      <c r="K82" s="74">
        <v>5</v>
      </c>
      <c r="L82" s="83">
        <f t="shared" si="26"/>
        <v>33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9</v>
      </c>
      <c r="AG82" s="36" t="s">
        <v>344</v>
      </c>
      <c r="AM82" s="38">
        <v>1</v>
      </c>
      <c r="AN82" s="38">
        <v>1</v>
      </c>
      <c r="AO82" s="38">
        <v>0</v>
      </c>
      <c r="AP82" s="38">
        <f>+AN82+AO82</f>
        <v>1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16</v>
      </c>
      <c r="J83" s="74">
        <v>17</v>
      </c>
      <c r="K83" s="74">
        <v>12</v>
      </c>
      <c r="L83" s="83">
        <f t="shared" si="26"/>
        <v>29</v>
      </c>
      <c r="M83" s="74">
        <v>6</v>
      </c>
      <c r="Q83" s="41"/>
      <c r="R83" s="41"/>
      <c r="S83" s="58">
        <v>6.5</v>
      </c>
      <c r="T83" s="36" t="s">
        <v>278</v>
      </c>
      <c r="Z83" s="38">
        <v>18</v>
      </c>
      <c r="AA83" s="38">
        <v>1</v>
      </c>
      <c r="AB83" s="38">
        <v>3</v>
      </c>
      <c r="AC83" s="38">
        <f>+AA83+AB83</f>
        <v>4</v>
      </c>
      <c r="AD83" s="38">
        <v>2</v>
      </c>
      <c r="AF83" s="58">
        <v>8</v>
      </c>
      <c r="AG83" s="36" t="s">
        <v>312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16</v>
      </c>
      <c r="J84" s="74">
        <v>16</v>
      </c>
      <c r="K84" s="74">
        <v>12</v>
      </c>
      <c r="L84" s="83">
        <f t="shared" si="26"/>
        <v>28</v>
      </c>
      <c r="M84" s="74">
        <v>2</v>
      </c>
      <c r="Q84" s="41"/>
      <c r="R84" s="41"/>
      <c r="S84" s="58">
        <v>7.5</v>
      </c>
      <c r="T84" s="36" t="s">
        <v>390</v>
      </c>
      <c r="Z84" s="38">
        <v>8</v>
      </c>
      <c r="AA84" s="38">
        <v>4</v>
      </c>
      <c r="AB84" s="38">
        <v>3</v>
      </c>
      <c r="AC84" s="38">
        <f>+AA84+AB84</f>
        <v>7</v>
      </c>
      <c r="AD84" s="38">
        <v>2</v>
      </c>
      <c r="AF84" s="58">
        <v>8.5</v>
      </c>
      <c r="AG84" s="36" t="s">
        <v>403</v>
      </c>
      <c r="AM84" s="38">
        <v>3</v>
      </c>
      <c r="AN84" s="38">
        <v>2</v>
      </c>
      <c r="AO84" s="38">
        <v>2</v>
      </c>
      <c r="AP84" s="38">
        <f>+AN84+AO84</f>
        <v>4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39</v>
      </c>
      <c r="E85" s="42"/>
      <c r="F85" s="42"/>
      <c r="G85" s="42" t="s">
        <v>17</v>
      </c>
      <c r="H85" s="43"/>
      <c r="I85" s="50">
        <v>14</v>
      </c>
      <c r="J85" s="74">
        <v>5</v>
      </c>
      <c r="K85" s="74">
        <v>18</v>
      </c>
      <c r="L85" s="83">
        <f t="shared" si="26"/>
        <v>23</v>
      </c>
      <c r="M85" s="74">
        <v>6</v>
      </c>
      <c r="Q85" s="41"/>
      <c r="R85" s="41"/>
      <c r="S85" s="58">
        <v>7.5</v>
      </c>
      <c r="T85" s="36" t="s">
        <v>341</v>
      </c>
      <c r="Z85" s="38">
        <v>1</v>
      </c>
      <c r="AA85" s="38">
        <v>0</v>
      </c>
      <c r="AB85" s="38">
        <v>0</v>
      </c>
      <c r="AC85" s="38">
        <f t="shared" ref="AC85" si="28">+AA85+AB85</f>
        <v>0</v>
      </c>
      <c r="AD85" s="38">
        <v>0</v>
      </c>
      <c r="AF85" s="58">
        <v>8</v>
      </c>
      <c r="AG85" s="36" t="s">
        <v>424</v>
      </c>
      <c r="AM85" s="38">
        <v>4</v>
      </c>
      <c r="AN85" s="38">
        <v>1</v>
      </c>
      <c r="AO85" s="38">
        <v>3</v>
      </c>
      <c r="AP85" s="38">
        <f t="shared" ref="AP85" si="29">+AN85+AO85</f>
        <v>4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130</v>
      </c>
      <c r="E86" s="42"/>
      <c r="F86" s="42"/>
      <c r="G86" s="42" t="s">
        <v>160</v>
      </c>
      <c r="H86" s="43"/>
      <c r="I86" s="50">
        <v>16</v>
      </c>
      <c r="J86" s="74">
        <v>8</v>
      </c>
      <c r="K86" s="74">
        <v>14</v>
      </c>
      <c r="L86" s="83">
        <f t="shared" si="26"/>
        <v>22</v>
      </c>
      <c r="M86" s="74">
        <v>2</v>
      </c>
      <c r="Q86" s="46"/>
      <c r="R86" s="46"/>
      <c r="S86" s="58">
        <v>8</v>
      </c>
      <c r="T86" s="36" t="s">
        <v>169</v>
      </c>
      <c r="Z86" s="38">
        <v>10</v>
      </c>
      <c r="AA86" s="38">
        <v>1</v>
      </c>
      <c r="AB86" s="38">
        <v>2</v>
      </c>
      <c r="AC86" s="38">
        <f>+AA86+AB86</f>
        <v>3</v>
      </c>
      <c r="AD86" s="38">
        <v>2</v>
      </c>
      <c r="AF86" s="58">
        <v>8.5</v>
      </c>
      <c r="AG86" s="36" t="s">
        <v>447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2</v>
      </c>
      <c r="AR86" s="46"/>
    </row>
    <row r="87" spans="1:44" ht="15.75" customHeight="1" x14ac:dyDescent="0.25">
      <c r="A87" s="41"/>
      <c r="C87" s="16"/>
      <c r="D87" s="36" t="s">
        <v>111</v>
      </c>
      <c r="E87" s="36"/>
      <c r="F87" s="36"/>
      <c r="G87" s="42" t="s">
        <v>157</v>
      </c>
      <c r="H87" s="38"/>
      <c r="I87" s="50">
        <v>16</v>
      </c>
      <c r="J87" s="74">
        <v>7</v>
      </c>
      <c r="K87" s="74">
        <v>15</v>
      </c>
      <c r="L87" s="83">
        <f t="shared" si="26"/>
        <v>22</v>
      </c>
      <c r="M87" s="74">
        <v>2</v>
      </c>
      <c r="Q87" s="46"/>
      <c r="R87" s="46"/>
      <c r="S87" s="58">
        <v>7</v>
      </c>
      <c r="T87" s="36" t="s">
        <v>237</v>
      </c>
      <c r="Z87" s="38">
        <v>5</v>
      </c>
      <c r="AA87" s="38">
        <v>0</v>
      </c>
      <c r="AB87" s="38">
        <v>1</v>
      </c>
      <c r="AC87" s="38">
        <f>+AA87+AB87</f>
        <v>1</v>
      </c>
      <c r="AD87" s="38">
        <v>0</v>
      </c>
      <c r="AF87" s="58">
        <v>7</v>
      </c>
      <c r="AG87" s="36" t="s">
        <v>168</v>
      </c>
      <c r="AM87" s="38">
        <v>2</v>
      </c>
      <c r="AN87" s="38">
        <v>0</v>
      </c>
      <c r="AO87" s="38">
        <v>2</v>
      </c>
      <c r="AP87" s="38">
        <f>+AN87+AO87</f>
        <v>2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H88" s="43"/>
      <c r="I88" s="50">
        <v>16</v>
      </c>
      <c r="J88" s="74">
        <v>7</v>
      </c>
      <c r="K88" s="74">
        <v>15</v>
      </c>
      <c r="L88" s="83">
        <f t="shared" si="26"/>
        <v>22</v>
      </c>
      <c r="M88" s="74">
        <v>2</v>
      </c>
      <c r="Q88" s="46"/>
      <c r="R88" s="46"/>
      <c r="S88" s="58">
        <v>8</v>
      </c>
      <c r="T88" s="36" t="s">
        <v>567</v>
      </c>
      <c r="Z88" s="38">
        <v>2</v>
      </c>
      <c r="AA88" s="38">
        <v>0</v>
      </c>
      <c r="AB88" s="38">
        <v>2</v>
      </c>
      <c r="AC88" s="38">
        <f>+AA88+AB88</f>
        <v>2</v>
      </c>
      <c r="AD88" s="38">
        <v>0</v>
      </c>
      <c r="AF88" s="58">
        <v>7</v>
      </c>
      <c r="AG88" s="36" t="s">
        <v>236</v>
      </c>
      <c r="AM88" s="38">
        <v>20</v>
      </c>
      <c r="AN88" s="38">
        <v>7</v>
      </c>
      <c r="AO88" s="38">
        <v>5</v>
      </c>
      <c r="AP88" s="38">
        <f>+AN88+AO88</f>
        <v>12</v>
      </c>
      <c r="AQ88" s="38">
        <v>2</v>
      </c>
      <c r="AR88" s="46"/>
    </row>
    <row r="89" spans="1:44" ht="15.75" customHeight="1" x14ac:dyDescent="0.25">
      <c r="A89" s="41"/>
      <c r="C89" s="16"/>
      <c r="D89" s="42" t="s">
        <v>184</v>
      </c>
      <c r="G89" s="42" t="s">
        <v>17</v>
      </c>
      <c r="H89" s="43"/>
      <c r="I89" s="50">
        <v>16</v>
      </c>
      <c r="J89" s="74">
        <v>10</v>
      </c>
      <c r="K89" s="74">
        <v>9</v>
      </c>
      <c r="L89" s="83">
        <f t="shared" si="26"/>
        <v>19</v>
      </c>
      <c r="M89" s="74">
        <v>4</v>
      </c>
      <c r="Q89" s="47"/>
      <c r="R89" s="47"/>
      <c r="S89" s="58">
        <v>7</v>
      </c>
      <c r="T89" s="36" t="s">
        <v>577</v>
      </c>
      <c r="Z89" s="38">
        <v>1</v>
      </c>
      <c r="AA89" s="38">
        <v>0</v>
      </c>
      <c r="AB89" s="38">
        <v>1</v>
      </c>
      <c r="AC89" s="38">
        <f>+AA89+AB89</f>
        <v>1</v>
      </c>
      <c r="AD89" s="38">
        <v>0</v>
      </c>
      <c r="AF89" s="58">
        <v>8.5</v>
      </c>
      <c r="AG89" s="36" t="s">
        <v>566</v>
      </c>
      <c r="AM89" s="38">
        <v>1</v>
      </c>
      <c r="AN89" s="38">
        <v>1</v>
      </c>
      <c r="AO89" s="38">
        <v>0</v>
      </c>
      <c r="AP89" s="38">
        <f>+AN89+AO89</f>
        <v>1</v>
      </c>
      <c r="AQ89" s="38">
        <v>2</v>
      </c>
      <c r="AR89" s="47"/>
    </row>
    <row r="90" spans="1:44" ht="15.75" customHeight="1" x14ac:dyDescent="0.25">
      <c r="A90" s="41"/>
      <c r="C90" s="16"/>
      <c r="D90" s="42" t="s">
        <v>86</v>
      </c>
      <c r="G90" s="42" t="s">
        <v>159</v>
      </c>
      <c r="H90" s="43"/>
      <c r="I90" s="50">
        <v>18</v>
      </c>
      <c r="J90" s="74">
        <v>6</v>
      </c>
      <c r="K90" s="74">
        <v>13</v>
      </c>
      <c r="L90" s="83">
        <f t="shared" si="26"/>
        <v>19</v>
      </c>
      <c r="M90" s="74">
        <v>0</v>
      </c>
      <c r="O90" s="16"/>
      <c r="Q90" s="47"/>
      <c r="R90" s="47"/>
      <c r="S90" s="58">
        <v>7.5</v>
      </c>
      <c r="T90" s="36" t="s">
        <v>274</v>
      </c>
      <c r="Z90" s="38">
        <v>7</v>
      </c>
      <c r="AA90" s="38">
        <v>2</v>
      </c>
      <c r="AB90" s="38">
        <v>2</v>
      </c>
      <c r="AC90" s="38">
        <f>+AA90+AB90</f>
        <v>4</v>
      </c>
      <c r="AD90" s="38">
        <v>2</v>
      </c>
      <c r="AF90" s="58">
        <v>8</v>
      </c>
      <c r="AG90" s="36" t="s">
        <v>383</v>
      </c>
      <c r="AM90" s="38">
        <v>4</v>
      </c>
      <c r="AN90" s="38">
        <v>0</v>
      </c>
      <c r="AO90" s="38">
        <v>4</v>
      </c>
      <c r="AP90" s="38">
        <f>+AN90+AO90</f>
        <v>4</v>
      </c>
      <c r="AQ90" s="38">
        <v>2</v>
      </c>
      <c r="AR90" s="47"/>
    </row>
    <row r="91" spans="1:44" ht="15.75" customHeight="1" x14ac:dyDescent="0.25">
      <c r="A91" s="41"/>
      <c r="C91" s="16"/>
      <c r="D91" s="42" t="s">
        <v>110</v>
      </c>
      <c r="E91" s="42"/>
      <c r="F91" s="42"/>
      <c r="G91" s="29" t="s">
        <v>146</v>
      </c>
      <c r="H91" s="43"/>
      <c r="I91" s="50">
        <v>17</v>
      </c>
      <c r="J91" s="74">
        <v>5</v>
      </c>
      <c r="K91" s="74">
        <v>13</v>
      </c>
      <c r="L91" s="83">
        <f t="shared" si="26"/>
        <v>18</v>
      </c>
      <c r="M91" s="74">
        <v>0</v>
      </c>
      <c r="O91" s="16"/>
      <c r="Q91" s="47"/>
      <c r="R91" s="47"/>
      <c r="S91" s="58">
        <v>8</v>
      </c>
      <c r="T91" s="36" t="s">
        <v>343</v>
      </c>
      <c r="Z91" s="38">
        <v>5</v>
      </c>
      <c r="AA91" s="38">
        <v>2</v>
      </c>
      <c r="AB91" s="38">
        <v>4</v>
      </c>
      <c r="AC91" s="38">
        <f t="shared" ref="AC91" si="30">+AA91+AB91</f>
        <v>6</v>
      </c>
      <c r="AD91" s="38">
        <v>0</v>
      </c>
      <c r="AF91" s="58">
        <v>7</v>
      </c>
      <c r="AG91" s="36" t="s">
        <v>428</v>
      </c>
      <c r="AM91" s="38">
        <v>1</v>
      </c>
      <c r="AN91" s="38">
        <v>0</v>
      </c>
      <c r="AO91" s="38">
        <v>0</v>
      </c>
      <c r="AP91" s="38">
        <f t="shared" ref="AP91:AP92" si="31">+AN91+AO91</f>
        <v>0</v>
      </c>
      <c r="AQ91" s="38">
        <v>0</v>
      </c>
      <c r="AR91" s="47"/>
    </row>
    <row r="92" spans="1:44" ht="15.75" customHeight="1" x14ac:dyDescent="0.25">
      <c r="A92" s="41"/>
      <c r="C92" s="16"/>
      <c r="D92" s="42" t="s">
        <v>73</v>
      </c>
      <c r="E92" s="42"/>
      <c r="F92" s="42"/>
      <c r="G92" s="42" t="s">
        <v>160</v>
      </c>
      <c r="H92" s="43"/>
      <c r="I92" s="50">
        <v>17</v>
      </c>
      <c r="J92" s="74">
        <v>2</v>
      </c>
      <c r="K92" s="74">
        <v>15</v>
      </c>
      <c r="L92" s="83">
        <f t="shared" si="26"/>
        <v>17</v>
      </c>
      <c r="M92" s="74">
        <v>0</v>
      </c>
      <c r="O92" s="16"/>
      <c r="Q92" s="47"/>
      <c r="R92" s="47"/>
      <c r="S92" s="58">
        <v>8.5</v>
      </c>
      <c r="T92" s="36" t="s">
        <v>173</v>
      </c>
      <c r="Z92" s="38">
        <v>3</v>
      </c>
      <c r="AA92" s="38">
        <v>3</v>
      </c>
      <c r="AB92" s="38">
        <v>0</v>
      </c>
      <c r="AC92" s="38">
        <f>+AA92+AB92</f>
        <v>3</v>
      </c>
      <c r="AD92" s="38">
        <v>0</v>
      </c>
      <c r="AF92" s="58">
        <v>7.5</v>
      </c>
      <c r="AG92" s="36" t="s">
        <v>426</v>
      </c>
      <c r="AM92" s="38">
        <v>1</v>
      </c>
      <c r="AN92" s="38">
        <v>0</v>
      </c>
      <c r="AO92" s="38">
        <v>0</v>
      </c>
      <c r="AP92" s="38">
        <f t="shared" si="31"/>
        <v>0</v>
      </c>
      <c r="AQ92" s="38">
        <v>0</v>
      </c>
      <c r="AR92" s="47"/>
    </row>
    <row r="93" spans="1:44" ht="15.75" customHeight="1" x14ac:dyDescent="0.25">
      <c r="A93" s="41"/>
      <c r="C93" s="16"/>
      <c r="D93" s="36" t="s">
        <v>34</v>
      </c>
      <c r="E93" s="36"/>
      <c r="F93" s="36"/>
      <c r="G93" s="36" t="s">
        <v>144</v>
      </c>
      <c r="H93" s="38"/>
      <c r="I93" s="50">
        <v>15</v>
      </c>
      <c r="J93" s="74">
        <v>7</v>
      </c>
      <c r="K93" s="74">
        <v>9</v>
      </c>
      <c r="L93" s="83">
        <f t="shared" si="26"/>
        <v>16</v>
      </c>
      <c r="M93" s="74">
        <v>0</v>
      </c>
      <c r="O93" s="16"/>
      <c r="Q93" s="47"/>
      <c r="R93" s="47"/>
      <c r="S93" s="58">
        <v>7</v>
      </c>
      <c r="T93" s="36" t="s">
        <v>280</v>
      </c>
      <c r="Z93" s="38">
        <v>6</v>
      </c>
      <c r="AA93" s="38">
        <v>0</v>
      </c>
      <c r="AB93" s="38">
        <v>0</v>
      </c>
      <c r="AC93" s="38">
        <f>+AA93+AB93</f>
        <v>0</v>
      </c>
      <c r="AD93" s="38">
        <v>0</v>
      </c>
      <c r="AF93" s="58">
        <v>9</v>
      </c>
      <c r="AG93" s="36" t="s">
        <v>342</v>
      </c>
      <c r="AM93" s="38">
        <v>3</v>
      </c>
      <c r="AN93" s="38">
        <v>1</v>
      </c>
      <c r="AO93" s="38">
        <v>3</v>
      </c>
      <c r="AP93" s="38">
        <f>+AN93+AO93</f>
        <v>4</v>
      </c>
      <c r="AQ93" s="38">
        <v>0</v>
      </c>
      <c r="AR93" s="47"/>
    </row>
    <row r="94" spans="1:44" ht="15.75" customHeight="1" x14ac:dyDescent="0.25">
      <c r="A94" s="41"/>
      <c r="C94" s="16"/>
      <c r="D94" s="42" t="s">
        <v>98</v>
      </c>
      <c r="E94" s="42"/>
      <c r="F94" s="42"/>
      <c r="G94" s="36" t="s">
        <v>21</v>
      </c>
      <c r="H94" s="43"/>
      <c r="I94" s="50">
        <v>14</v>
      </c>
      <c r="J94" s="74">
        <v>9</v>
      </c>
      <c r="K94" s="74">
        <v>6</v>
      </c>
      <c r="L94" s="83">
        <f t="shared" si="26"/>
        <v>15</v>
      </c>
      <c r="M94" s="74">
        <v>0</v>
      </c>
      <c r="O94" s="16"/>
      <c r="Q94" s="47"/>
      <c r="R94" s="47"/>
      <c r="S94" s="58">
        <v>7.5</v>
      </c>
      <c r="T94" s="36" t="s">
        <v>155</v>
      </c>
      <c r="Z94" s="38">
        <v>4</v>
      </c>
      <c r="AA94" s="38">
        <v>0</v>
      </c>
      <c r="AB94" s="38">
        <v>0</v>
      </c>
      <c r="AC94" s="38">
        <f t="shared" ref="AC94" si="32">+AA94+AB94</f>
        <v>0</v>
      </c>
      <c r="AD94" s="38">
        <v>2</v>
      </c>
      <c r="AF94" s="58">
        <v>7.5</v>
      </c>
      <c r="AG94" s="65" t="s">
        <v>499</v>
      </c>
      <c r="AM94" s="38">
        <v>1</v>
      </c>
      <c r="AN94" s="38">
        <v>0</v>
      </c>
      <c r="AO94" s="38">
        <v>0</v>
      </c>
      <c r="AP94" s="38">
        <f>+AN94+AO94</f>
        <v>0</v>
      </c>
      <c r="AQ94" s="38">
        <v>0</v>
      </c>
      <c r="AR94" s="47"/>
    </row>
    <row r="95" spans="1:44" ht="15.75" customHeight="1" x14ac:dyDescent="0.25">
      <c r="A95" s="41"/>
      <c r="C95" s="16"/>
      <c r="D95" s="36" t="s">
        <v>129</v>
      </c>
      <c r="E95" s="36"/>
      <c r="F95" s="36"/>
      <c r="G95" s="42" t="s">
        <v>157</v>
      </c>
      <c r="H95" s="38"/>
      <c r="I95" s="50">
        <v>18</v>
      </c>
      <c r="J95" s="74">
        <v>7</v>
      </c>
      <c r="K95" s="74">
        <v>8</v>
      </c>
      <c r="L95" s="83">
        <f t="shared" si="26"/>
        <v>15</v>
      </c>
      <c r="M95" s="74">
        <v>0</v>
      </c>
      <c r="O95" s="16"/>
      <c r="Q95" s="47"/>
      <c r="R95" s="47"/>
      <c r="S95" s="58">
        <v>8.5</v>
      </c>
      <c r="T95" s="36" t="s">
        <v>235</v>
      </c>
      <c r="Z95" s="38">
        <v>8</v>
      </c>
      <c r="AA95" s="38">
        <v>10</v>
      </c>
      <c r="AB95" s="38">
        <v>5</v>
      </c>
      <c r="AC95" s="38">
        <f>+AA95+AB95</f>
        <v>15</v>
      </c>
      <c r="AD95" s="38">
        <v>2</v>
      </c>
      <c r="AF95" s="58">
        <v>6</v>
      </c>
      <c r="AG95" s="36" t="s">
        <v>427</v>
      </c>
      <c r="AM95" s="38">
        <v>4</v>
      </c>
      <c r="AN95" s="38">
        <v>1</v>
      </c>
      <c r="AO95" s="38">
        <v>1</v>
      </c>
      <c r="AP95" s="38">
        <f>+AN95+AO95</f>
        <v>2</v>
      </c>
      <c r="AQ95" s="38">
        <v>0</v>
      </c>
      <c r="AR95" s="47"/>
    </row>
    <row r="96" spans="1:44" ht="15.75" customHeight="1" thickBot="1" x14ac:dyDescent="0.3">
      <c r="A96" s="41"/>
      <c r="C96" s="16"/>
      <c r="D96" s="36" t="s">
        <v>154</v>
      </c>
      <c r="E96" s="36"/>
      <c r="F96" s="36"/>
      <c r="G96" s="36" t="s">
        <v>144</v>
      </c>
      <c r="H96" s="38"/>
      <c r="I96" s="50">
        <v>16</v>
      </c>
      <c r="J96" s="74">
        <v>4</v>
      </c>
      <c r="K96" s="74">
        <v>10</v>
      </c>
      <c r="L96" s="83">
        <f t="shared" si="26"/>
        <v>14</v>
      </c>
      <c r="M96" s="74">
        <v>0</v>
      </c>
      <c r="O96" s="16"/>
      <c r="Q96" s="47"/>
      <c r="R96" s="47"/>
      <c r="S96" s="58">
        <v>8</v>
      </c>
      <c r="T96" s="36" t="s">
        <v>429</v>
      </c>
      <c r="Z96" s="38">
        <v>1</v>
      </c>
      <c r="AA96" s="38">
        <v>0</v>
      </c>
      <c r="AB96" s="38">
        <v>1</v>
      </c>
      <c r="AC96" s="38">
        <f t="shared" ref="AC96:AC97" si="33">+AA96+AB96</f>
        <v>1</v>
      </c>
      <c r="AD96" s="38">
        <v>0</v>
      </c>
      <c r="AF96" s="58">
        <v>7</v>
      </c>
      <c r="AG96" s="36" t="s">
        <v>275</v>
      </c>
      <c r="AM96" s="38">
        <v>7</v>
      </c>
      <c r="AN96" s="38">
        <v>4</v>
      </c>
      <c r="AO96" s="38">
        <v>4</v>
      </c>
      <c r="AP96" s="38">
        <f>+AN96+AO96</f>
        <v>8</v>
      </c>
      <c r="AQ96" s="38">
        <v>2</v>
      </c>
      <c r="AR96" s="47"/>
    </row>
    <row r="97" spans="1:44" ht="15.75" customHeight="1" x14ac:dyDescent="0.25">
      <c r="A97" s="41"/>
      <c r="C97" s="16"/>
      <c r="D97" s="42" t="s">
        <v>67</v>
      </c>
      <c r="E97" s="42"/>
      <c r="F97" s="42"/>
      <c r="G97" s="42" t="s">
        <v>159</v>
      </c>
      <c r="H97" s="43"/>
      <c r="I97" s="50">
        <v>10</v>
      </c>
      <c r="J97" s="74">
        <v>9</v>
      </c>
      <c r="K97" s="74">
        <v>4</v>
      </c>
      <c r="L97" s="83">
        <f t="shared" si="26"/>
        <v>13</v>
      </c>
      <c r="M97" s="74">
        <v>0</v>
      </c>
      <c r="O97" s="16"/>
      <c r="Q97" s="47"/>
      <c r="R97" s="47"/>
      <c r="S97" s="58">
        <v>8</v>
      </c>
      <c r="T97" s="36" t="s">
        <v>425</v>
      </c>
      <c r="Z97" s="38">
        <v>1</v>
      </c>
      <c r="AA97" s="38">
        <v>0</v>
      </c>
      <c r="AB97" s="38">
        <v>1</v>
      </c>
      <c r="AC97" s="38">
        <f t="shared" si="33"/>
        <v>1</v>
      </c>
      <c r="AD97" s="38">
        <v>0</v>
      </c>
      <c r="AF97" s="67"/>
      <c r="AG97" s="68" t="s">
        <v>131</v>
      </c>
      <c r="AH97" s="20"/>
      <c r="AI97" s="20"/>
      <c r="AJ97" s="20"/>
      <c r="AK97" s="20"/>
      <c r="AL97" s="20"/>
      <c r="AM97" s="60">
        <f>SUM(AM77:AM96)</f>
        <v>64</v>
      </c>
      <c r="AN97" s="60">
        <f>SUM(AN77:AN96)</f>
        <v>24</v>
      </c>
      <c r="AO97" s="60">
        <f>SUM(AO77:AO96)</f>
        <v>30</v>
      </c>
      <c r="AP97" s="60">
        <f>SUM(AP77:AP96)</f>
        <v>54</v>
      </c>
      <c r="AQ97" s="60">
        <f>SUM(AQ77:AQ96)</f>
        <v>12</v>
      </c>
      <c r="AR97" s="47"/>
    </row>
    <row r="98" spans="1:44" ht="15.75" customHeight="1" x14ac:dyDescent="0.25">
      <c r="A98" s="41"/>
      <c r="C98" s="16"/>
      <c r="D98" s="42" t="s">
        <v>52</v>
      </c>
      <c r="E98" s="42"/>
      <c r="F98" s="42"/>
      <c r="G98" s="57" t="s">
        <v>21</v>
      </c>
      <c r="H98" s="43"/>
      <c r="I98" s="50">
        <v>17</v>
      </c>
      <c r="J98" s="74">
        <v>6</v>
      </c>
      <c r="K98" s="74">
        <v>7</v>
      </c>
      <c r="L98" s="83">
        <f t="shared" si="26"/>
        <v>13</v>
      </c>
      <c r="M98" s="74">
        <v>0</v>
      </c>
      <c r="O98" s="16"/>
      <c r="Q98" s="47"/>
      <c r="R98" s="47"/>
      <c r="S98" s="58">
        <v>9.5</v>
      </c>
      <c r="T98" s="36" t="s">
        <v>277</v>
      </c>
      <c r="Z98" s="38">
        <v>1</v>
      </c>
      <c r="AA98" s="38">
        <v>1</v>
      </c>
      <c r="AB98" s="38">
        <v>1</v>
      </c>
      <c r="AC98" s="38">
        <f>+AA98+AB98</f>
        <v>2</v>
      </c>
      <c r="AD98" s="38">
        <v>0</v>
      </c>
      <c r="AR98" s="47"/>
    </row>
    <row r="99" spans="1:44" ht="15.75" customHeight="1" thickBot="1" x14ac:dyDescent="0.3">
      <c r="A99" s="41"/>
      <c r="C99" s="16"/>
      <c r="D99" s="42" t="s">
        <v>38</v>
      </c>
      <c r="E99" s="42"/>
      <c r="F99" s="42"/>
      <c r="G99" s="42" t="s">
        <v>160</v>
      </c>
      <c r="H99" s="43"/>
      <c r="I99" s="50">
        <v>16</v>
      </c>
      <c r="J99" s="74">
        <v>3</v>
      </c>
      <c r="K99" s="74">
        <v>10</v>
      </c>
      <c r="L99" s="83">
        <f t="shared" si="26"/>
        <v>13</v>
      </c>
      <c r="M99" s="74">
        <v>2</v>
      </c>
      <c r="O99" s="16"/>
      <c r="Q99" s="47"/>
      <c r="R99" s="47"/>
      <c r="S99" s="58">
        <v>8</v>
      </c>
      <c r="T99" s="36" t="s">
        <v>471</v>
      </c>
      <c r="Z99" s="38">
        <v>4</v>
      </c>
      <c r="AA99" s="38">
        <v>1</v>
      </c>
      <c r="AB99" s="38">
        <v>0</v>
      </c>
      <c r="AC99" s="38">
        <f>+AA99+AB99</f>
        <v>1</v>
      </c>
      <c r="AD99" s="38">
        <v>0</v>
      </c>
      <c r="AR99" s="47"/>
    </row>
    <row r="100" spans="1:44" ht="15.75" customHeight="1" x14ac:dyDescent="0.25">
      <c r="A100" s="41"/>
      <c r="C100" s="16"/>
      <c r="D100" s="36" t="s">
        <v>70</v>
      </c>
      <c r="E100" s="36"/>
      <c r="F100" s="36"/>
      <c r="G100" s="36" t="s">
        <v>144</v>
      </c>
      <c r="H100" s="38"/>
      <c r="I100" s="50">
        <v>18</v>
      </c>
      <c r="J100" s="74">
        <v>0</v>
      </c>
      <c r="K100" s="74">
        <v>13</v>
      </c>
      <c r="L100" s="83">
        <f t="shared" si="26"/>
        <v>13</v>
      </c>
      <c r="M100" s="74">
        <v>0</v>
      </c>
      <c r="Q100" s="47"/>
      <c r="R100" s="47"/>
      <c r="S100" s="67"/>
      <c r="T100" s="68" t="s">
        <v>131</v>
      </c>
      <c r="U100" s="20"/>
      <c r="V100" s="20"/>
      <c r="W100" s="20"/>
      <c r="X100" s="20"/>
      <c r="Y100" s="20"/>
      <c r="Z100" s="60">
        <f>SUM(Z77:Z99)</f>
        <v>105</v>
      </c>
      <c r="AA100" s="60">
        <f>SUM(AA77:AA99)</f>
        <v>29</v>
      </c>
      <c r="AB100" s="60">
        <f>SUM(AB77:AB99)</f>
        <v>31</v>
      </c>
      <c r="AC100" s="60">
        <f>SUM(AC77:AC99)</f>
        <v>60</v>
      </c>
      <c r="AD100" s="60">
        <f>SUM(AD77:AD99)</f>
        <v>12</v>
      </c>
      <c r="AR100" s="47"/>
    </row>
    <row r="101" spans="1:44" ht="15.75" customHeight="1" x14ac:dyDescent="0.25">
      <c r="A101" s="41"/>
      <c r="D101" s="42" t="s">
        <v>60</v>
      </c>
      <c r="E101" s="42"/>
      <c r="F101" s="42"/>
      <c r="G101" s="42" t="s">
        <v>158</v>
      </c>
      <c r="H101" s="43"/>
      <c r="I101" s="50">
        <v>18</v>
      </c>
      <c r="J101" s="74">
        <v>0</v>
      </c>
      <c r="K101" s="74">
        <v>13</v>
      </c>
      <c r="L101" s="83">
        <f t="shared" si="26"/>
        <v>13</v>
      </c>
      <c r="M101" s="74">
        <v>0</v>
      </c>
      <c r="Q101" s="47"/>
      <c r="R101" s="47"/>
      <c r="T101" s="65" t="s">
        <v>127</v>
      </c>
      <c r="Z101" s="50">
        <f>+Z100+AM97</f>
        <v>169</v>
      </c>
      <c r="AA101" s="50">
        <f>+AA100+AN97</f>
        <v>53</v>
      </c>
      <c r="AB101" s="50">
        <f>+AB100+AO97</f>
        <v>61</v>
      </c>
      <c r="AC101" s="50">
        <f>+AC100+AP97</f>
        <v>114</v>
      </c>
      <c r="AD101" s="50">
        <f>+AD100+AQ97</f>
        <v>24</v>
      </c>
      <c r="AR101" s="47"/>
    </row>
    <row r="102" spans="1:44" ht="15.75" customHeight="1" x14ac:dyDescent="0.25">
      <c r="A102" s="41"/>
      <c r="D102" s="36" t="s">
        <v>113</v>
      </c>
      <c r="E102" s="36"/>
      <c r="F102" s="36"/>
      <c r="G102" s="42" t="s">
        <v>157</v>
      </c>
      <c r="H102" s="38"/>
      <c r="I102" s="50">
        <v>13</v>
      </c>
      <c r="J102" s="74">
        <v>3</v>
      </c>
      <c r="K102" s="74">
        <v>9</v>
      </c>
      <c r="L102" s="83">
        <f t="shared" si="26"/>
        <v>12</v>
      </c>
      <c r="M102" s="74">
        <v>0</v>
      </c>
      <c r="O102" s="16"/>
      <c r="Q102" s="47"/>
      <c r="R102" s="47"/>
      <c r="AR102" s="47"/>
    </row>
    <row r="103" spans="1:44" ht="15.75" customHeight="1" thickBot="1" x14ac:dyDescent="0.3">
      <c r="A103" s="41"/>
      <c r="D103" s="36" t="s">
        <v>69</v>
      </c>
      <c r="E103" s="36"/>
      <c r="F103" s="36"/>
      <c r="G103" s="42" t="s">
        <v>157</v>
      </c>
      <c r="H103" s="38"/>
      <c r="I103" s="50">
        <v>18</v>
      </c>
      <c r="J103" s="74">
        <v>3</v>
      </c>
      <c r="K103" s="74">
        <v>9</v>
      </c>
      <c r="L103" s="83">
        <f t="shared" si="26"/>
        <v>12</v>
      </c>
      <c r="M103" s="74">
        <v>0</v>
      </c>
      <c r="O103" s="16"/>
      <c r="Q103" s="47"/>
      <c r="R103" s="47"/>
      <c r="S103" s="59" t="s">
        <v>161</v>
      </c>
      <c r="T103" s="59" t="s">
        <v>164</v>
      </c>
      <c r="U103" s="59"/>
      <c r="V103" s="88"/>
      <c r="W103" s="88"/>
      <c r="X103" s="88"/>
      <c r="Y103" s="88"/>
      <c r="Z103" s="88" t="s">
        <v>4</v>
      </c>
      <c r="AA103" s="88" t="s">
        <v>29</v>
      </c>
      <c r="AB103" s="88" t="s">
        <v>30</v>
      </c>
      <c r="AC103" s="88" t="s">
        <v>31</v>
      </c>
      <c r="AD103" s="88" t="s">
        <v>3</v>
      </c>
      <c r="AF103" s="59" t="s">
        <v>161</v>
      </c>
      <c r="AG103" s="59" t="s">
        <v>164</v>
      </c>
      <c r="AH103" s="59"/>
      <c r="AI103" s="88"/>
      <c r="AJ103" s="88"/>
      <c r="AK103" s="88"/>
      <c r="AL103" s="88"/>
      <c r="AM103" s="88" t="s">
        <v>4</v>
      </c>
      <c r="AN103" s="88" t="s">
        <v>29</v>
      </c>
      <c r="AO103" s="88" t="s">
        <v>30</v>
      </c>
      <c r="AP103" s="88" t="s">
        <v>31</v>
      </c>
      <c r="AQ103" s="88" t="s">
        <v>3</v>
      </c>
      <c r="AR103" s="47"/>
    </row>
    <row r="104" spans="1:44" ht="15.75" customHeight="1" x14ac:dyDescent="0.25">
      <c r="A104" s="41"/>
      <c r="D104" s="42"/>
      <c r="E104" s="42"/>
      <c r="F104" s="42"/>
      <c r="G104" s="50"/>
      <c r="H104" s="43"/>
      <c r="J104" s="74"/>
      <c r="K104" s="74"/>
      <c r="M104" s="74"/>
      <c r="O104" s="16"/>
      <c r="Q104" s="47"/>
      <c r="R104" s="47"/>
      <c r="S104" s="58">
        <v>7</v>
      </c>
      <c r="T104" s="65" t="s">
        <v>99</v>
      </c>
      <c r="Z104" s="38">
        <v>3</v>
      </c>
      <c r="AA104" s="38">
        <v>0</v>
      </c>
      <c r="AB104" s="38">
        <v>0</v>
      </c>
      <c r="AC104" s="38">
        <f t="shared" ref="AC104:AC109" si="34">+AA104+AB104</f>
        <v>0</v>
      </c>
      <c r="AD104" s="38">
        <v>0</v>
      </c>
      <c r="AF104" s="58">
        <v>6</v>
      </c>
      <c r="AG104" s="65" t="s">
        <v>89</v>
      </c>
      <c r="AM104" s="38">
        <v>1</v>
      </c>
      <c r="AN104" s="38">
        <v>0</v>
      </c>
      <c r="AO104" s="38">
        <v>0</v>
      </c>
      <c r="AP104" s="38">
        <f t="shared" ref="AP104:AP111" si="35">+AN104+AO104</f>
        <v>0</v>
      </c>
      <c r="AQ104" s="38">
        <v>2</v>
      </c>
      <c r="AR104" s="47"/>
    </row>
    <row r="105" spans="1:44" ht="15.75" customHeight="1" x14ac:dyDescent="0.25">
      <c r="A105" s="41"/>
      <c r="D105" s="36"/>
      <c r="E105" s="36"/>
      <c r="F105" s="36"/>
      <c r="G105" s="36"/>
      <c r="H105" s="38"/>
      <c r="I105" s="50"/>
      <c r="J105" s="74"/>
      <c r="K105" s="74"/>
      <c r="M105" s="74"/>
      <c r="O105" s="16"/>
      <c r="Q105" s="47"/>
      <c r="R105" s="47"/>
      <c r="S105" s="58">
        <v>6</v>
      </c>
      <c r="T105" s="65" t="s">
        <v>74</v>
      </c>
      <c r="Z105" s="38">
        <v>1</v>
      </c>
      <c r="AA105" s="38">
        <v>0</v>
      </c>
      <c r="AB105" s="38">
        <v>0</v>
      </c>
      <c r="AC105" s="38">
        <f t="shared" si="34"/>
        <v>0</v>
      </c>
      <c r="AD105" s="38">
        <v>0</v>
      </c>
      <c r="AF105" s="58">
        <v>7.5</v>
      </c>
      <c r="AG105" s="65" t="s">
        <v>44</v>
      </c>
      <c r="AM105" s="38">
        <v>1</v>
      </c>
      <c r="AN105" s="38">
        <v>0</v>
      </c>
      <c r="AO105" s="38">
        <v>0</v>
      </c>
      <c r="AP105" s="38">
        <f t="shared" si="35"/>
        <v>0</v>
      </c>
      <c r="AQ105" s="38">
        <v>0</v>
      </c>
      <c r="AR105" s="47"/>
    </row>
    <row r="106" spans="1:44" ht="15.75" customHeight="1" thickBot="1" x14ac:dyDescent="0.3">
      <c r="A106" s="41"/>
      <c r="D106" s="13" t="s">
        <v>116</v>
      </c>
      <c r="E106" s="13"/>
      <c r="F106" s="13"/>
      <c r="G106" s="15" t="s">
        <v>2</v>
      </c>
      <c r="H106" s="15"/>
      <c r="I106" s="15" t="s">
        <v>4</v>
      </c>
      <c r="J106" s="15" t="s">
        <v>29</v>
      </c>
      <c r="K106" s="15" t="s">
        <v>30</v>
      </c>
      <c r="L106" s="15" t="s">
        <v>31</v>
      </c>
      <c r="M106" s="84" t="s">
        <v>3</v>
      </c>
      <c r="O106" s="16"/>
      <c r="Q106" s="47"/>
      <c r="R106" s="47"/>
      <c r="S106" s="58">
        <v>6.5</v>
      </c>
      <c r="T106" s="65" t="s">
        <v>88</v>
      </c>
      <c r="Z106" s="38">
        <v>1</v>
      </c>
      <c r="AA106" s="38">
        <v>0</v>
      </c>
      <c r="AB106" s="38">
        <v>0</v>
      </c>
      <c r="AC106" s="38">
        <f t="shared" si="34"/>
        <v>0</v>
      </c>
      <c r="AD106" s="38">
        <v>0</v>
      </c>
      <c r="AF106" s="58">
        <v>9.5</v>
      </c>
      <c r="AG106" s="65" t="s">
        <v>133</v>
      </c>
      <c r="AM106" s="38">
        <v>2</v>
      </c>
      <c r="AN106" s="38">
        <v>3</v>
      </c>
      <c r="AO106" s="38">
        <v>0</v>
      </c>
      <c r="AP106" s="38">
        <f t="shared" si="35"/>
        <v>3</v>
      </c>
      <c r="AQ106" s="38">
        <v>0</v>
      </c>
      <c r="AR106" s="47"/>
    </row>
    <row r="107" spans="1:44" ht="15.75" customHeight="1" x14ac:dyDescent="0.25">
      <c r="A107" s="41"/>
      <c r="D107" s="42" t="s">
        <v>39</v>
      </c>
      <c r="E107" s="42"/>
      <c r="F107" s="42"/>
      <c r="G107" s="42" t="s">
        <v>17</v>
      </c>
      <c r="H107" s="43"/>
      <c r="I107" s="50">
        <v>14</v>
      </c>
      <c r="J107" s="74">
        <v>5</v>
      </c>
      <c r="K107" s="74">
        <v>18</v>
      </c>
      <c r="L107" s="50">
        <f t="shared" ref="L107:L122" si="36">+J107+K107</f>
        <v>23</v>
      </c>
      <c r="M107" s="83">
        <v>6</v>
      </c>
      <c r="O107" s="16"/>
      <c r="Q107" s="47"/>
      <c r="R107" s="47"/>
      <c r="S107" s="58">
        <v>7.5</v>
      </c>
      <c r="T107" s="65" t="s">
        <v>167</v>
      </c>
      <c r="Z107" s="38">
        <v>1</v>
      </c>
      <c r="AA107" s="38">
        <v>0</v>
      </c>
      <c r="AB107" s="38">
        <v>0</v>
      </c>
      <c r="AC107" s="38">
        <f t="shared" si="34"/>
        <v>0</v>
      </c>
      <c r="AD107" s="38">
        <v>2</v>
      </c>
      <c r="AF107" s="58">
        <v>7.5</v>
      </c>
      <c r="AG107" s="65" t="s">
        <v>125</v>
      </c>
      <c r="AM107" s="38">
        <v>2</v>
      </c>
      <c r="AN107" s="38">
        <v>0</v>
      </c>
      <c r="AO107" s="38">
        <v>1</v>
      </c>
      <c r="AP107" s="38">
        <f t="shared" si="35"/>
        <v>1</v>
      </c>
      <c r="AQ107" s="38">
        <v>0</v>
      </c>
      <c r="AR107" s="47"/>
    </row>
    <row r="108" spans="1:44" ht="15.75" customHeight="1" x14ac:dyDescent="0.25">
      <c r="A108" s="41"/>
      <c r="D108" s="42" t="s">
        <v>37</v>
      </c>
      <c r="G108" s="42" t="s">
        <v>17</v>
      </c>
      <c r="H108" s="43"/>
      <c r="I108" s="50">
        <v>15</v>
      </c>
      <c r="J108" s="74">
        <v>2</v>
      </c>
      <c r="K108" s="74">
        <v>6</v>
      </c>
      <c r="L108" s="50">
        <f t="shared" si="36"/>
        <v>8</v>
      </c>
      <c r="M108" s="83">
        <v>6</v>
      </c>
      <c r="O108" s="16"/>
      <c r="Q108" s="47"/>
      <c r="R108" s="47"/>
      <c r="S108" s="58">
        <v>7.5</v>
      </c>
      <c r="T108" s="65" t="s">
        <v>165</v>
      </c>
      <c r="Z108" s="38">
        <v>2</v>
      </c>
      <c r="AA108" s="38">
        <v>0</v>
      </c>
      <c r="AB108" s="38">
        <v>1</v>
      </c>
      <c r="AC108" s="38">
        <f t="shared" si="34"/>
        <v>1</v>
      </c>
      <c r="AD108" s="38">
        <v>2</v>
      </c>
      <c r="AF108" s="58">
        <v>6.5</v>
      </c>
      <c r="AG108" s="36" t="s">
        <v>76</v>
      </c>
      <c r="AM108" s="38">
        <v>8</v>
      </c>
      <c r="AN108" s="38">
        <v>0</v>
      </c>
      <c r="AO108" s="38">
        <v>3</v>
      </c>
      <c r="AP108" s="38">
        <f t="shared" si="35"/>
        <v>3</v>
      </c>
      <c r="AQ108" s="38">
        <v>0</v>
      </c>
      <c r="AR108" s="47"/>
    </row>
    <row r="109" spans="1:44" ht="15.75" customHeight="1" x14ac:dyDescent="0.25">
      <c r="A109" s="41"/>
      <c r="D109" s="36" t="s">
        <v>119</v>
      </c>
      <c r="E109" s="36"/>
      <c r="F109" s="36"/>
      <c r="G109" s="36" t="s">
        <v>144</v>
      </c>
      <c r="H109" s="38"/>
      <c r="I109" s="50">
        <v>16</v>
      </c>
      <c r="J109" s="74">
        <v>17</v>
      </c>
      <c r="K109" s="74">
        <v>12</v>
      </c>
      <c r="L109" s="50">
        <f t="shared" si="36"/>
        <v>29</v>
      </c>
      <c r="M109" s="83">
        <v>6</v>
      </c>
      <c r="O109" s="16"/>
      <c r="Q109" s="47"/>
      <c r="R109" s="47"/>
      <c r="S109" s="58">
        <v>6</v>
      </c>
      <c r="T109" s="65" t="s">
        <v>166</v>
      </c>
      <c r="Z109" s="38">
        <v>1</v>
      </c>
      <c r="AA109" s="38">
        <v>1</v>
      </c>
      <c r="AB109" s="38">
        <v>0</v>
      </c>
      <c r="AC109" s="38">
        <f t="shared" si="34"/>
        <v>1</v>
      </c>
      <c r="AD109" s="38">
        <v>0</v>
      </c>
      <c r="AF109" s="58">
        <v>7.5</v>
      </c>
      <c r="AG109" s="65" t="s">
        <v>56</v>
      </c>
      <c r="AM109" s="38">
        <v>1</v>
      </c>
      <c r="AN109" s="38">
        <v>0</v>
      </c>
      <c r="AO109" s="38">
        <v>0</v>
      </c>
      <c r="AP109" s="38">
        <f t="shared" si="35"/>
        <v>0</v>
      </c>
      <c r="AQ109" s="38">
        <v>0</v>
      </c>
      <c r="AR109" s="47"/>
    </row>
    <row r="110" spans="1:44" ht="15.75" customHeight="1" x14ac:dyDescent="0.25">
      <c r="A110" s="41"/>
      <c r="C110" s="16"/>
      <c r="D110" s="36" t="s">
        <v>44</v>
      </c>
      <c r="E110" s="36"/>
      <c r="F110" s="36"/>
      <c r="G110" s="36" t="s">
        <v>144</v>
      </c>
      <c r="H110" s="38"/>
      <c r="I110" s="50">
        <v>16</v>
      </c>
      <c r="J110" s="74">
        <v>4</v>
      </c>
      <c r="K110" s="74">
        <v>5</v>
      </c>
      <c r="L110" s="50">
        <f t="shared" si="36"/>
        <v>9</v>
      </c>
      <c r="M110" s="83">
        <v>6</v>
      </c>
      <c r="O110" s="16"/>
      <c r="Q110" s="47"/>
      <c r="R110" s="47"/>
      <c r="S110" s="58">
        <v>6.5</v>
      </c>
      <c r="T110" s="65" t="s">
        <v>152</v>
      </c>
      <c r="Z110" s="38">
        <v>1</v>
      </c>
      <c r="AA110" s="38">
        <v>0</v>
      </c>
      <c r="AB110" s="38">
        <v>2</v>
      </c>
      <c r="AC110" s="38">
        <f>+AA110+AB110</f>
        <v>2</v>
      </c>
      <c r="AD110" s="38">
        <v>0</v>
      </c>
      <c r="AF110" s="58">
        <v>7</v>
      </c>
      <c r="AG110" s="65" t="s">
        <v>40</v>
      </c>
      <c r="AM110" s="38">
        <v>1</v>
      </c>
      <c r="AN110" s="38">
        <v>0</v>
      </c>
      <c r="AO110" s="38">
        <v>0</v>
      </c>
      <c r="AP110" s="38">
        <f t="shared" si="35"/>
        <v>0</v>
      </c>
      <c r="AQ110" s="38">
        <v>0</v>
      </c>
      <c r="AR110" s="47"/>
    </row>
    <row r="111" spans="1:44" ht="15.75" customHeight="1" x14ac:dyDescent="0.25">
      <c r="A111" s="41"/>
      <c r="C111" s="16"/>
      <c r="D111" s="36" t="s">
        <v>148</v>
      </c>
      <c r="E111" s="36"/>
      <c r="F111" s="36"/>
      <c r="G111" s="36" t="s">
        <v>144</v>
      </c>
      <c r="H111" s="38"/>
      <c r="I111" s="50">
        <v>17</v>
      </c>
      <c r="J111" s="74">
        <v>5</v>
      </c>
      <c r="K111" s="74">
        <v>6</v>
      </c>
      <c r="L111" s="50">
        <f t="shared" si="36"/>
        <v>11</v>
      </c>
      <c r="M111" s="83">
        <v>6</v>
      </c>
      <c r="Q111" s="47"/>
      <c r="R111" s="47"/>
      <c r="S111" s="58">
        <v>6.5</v>
      </c>
      <c r="T111" s="65" t="s">
        <v>59</v>
      </c>
      <c r="Z111" s="38">
        <v>2</v>
      </c>
      <c r="AA111" s="38">
        <v>0</v>
      </c>
      <c r="AB111" s="38">
        <v>2</v>
      </c>
      <c r="AC111" s="38">
        <f>+AA111+AB111</f>
        <v>2</v>
      </c>
      <c r="AD111" s="38">
        <v>0</v>
      </c>
      <c r="AF111" s="58">
        <v>6.5</v>
      </c>
      <c r="AG111" s="65" t="s">
        <v>138</v>
      </c>
      <c r="AM111" s="38">
        <v>5</v>
      </c>
      <c r="AN111" s="38">
        <v>0</v>
      </c>
      <c r="AO111" s="38">
        <v>0</v>
      </c>
      <c r="AP111" s="38">
        <f t="shared" si="35"/>
        <v>0</v>
      </c>
      <c r="AQ111" s="38">
        <v>0</v>
      </c>
      <c r="AR111" s="47"/>
    </row>
    <row r="112" spans="1:44" ht="15.75" customHeight="1" thickBot="1" x14ac:dyDescent="0.3">
      <c r="A112" s="41"/>
      <c r="D112" s="42" t="s">
        <v>40</v>
      </c>
      <c r="E112" s="42"/>
      <c r="F112" s="42"/>
      <c r="G112" s="36" t="s">
        <v>21</v>
      </c>
      <c r="H112" s="43"/>
      <c r="I112" s="50">
        <v>17</v>
      </c>
      <c r="J112" s="74">
        <v>0</v>
      </c>
      <c r="K112" s="74">
        <v>6</v>
      </c>
      <c r="L112" s="50">
        <f t="shared" si="36"/>
        <v>6</v>
      </c>
      <c r="M112" s="83">
        <v>6</v>
      </c>
      <c r="Q112" s="47"/>
      <c r="R112" s="47"/>
      <c r="S112" s="58">
        <v>6.5</v>
      </c>
      <c r="T112" s="65" t="s">
        <v>75</v>
      </c>
      <c r="Z112" s="38">
        <v>1</v>
      </c>
      <c r="AA112" s="38">
        <v>0</v>
      </c>
      <c r="AB112" s="38">
        <v>1</v>
      </c>
      <c r="AC112" s="38">
        <f>+AA112+AB112</f>
        <v>1</v>
      </c>
      <c r="AD112" s="38">
        <v>0</v>
      </c>
      <c r="AF112" s="58">
        <v>9.5</v>
      </c>
      <c r="AG112" s="65" t="s">
        <v>132</v>
      </c>
      <c r="AM112" s="38">
        <v>1</v>
      </c>
      <c r="AN112" s="38">
        <v>1</v>
      </c>
      <c r="AO112" s="38">
        <v>0</v>
      </c>
      <c r="AP112" s="38">
        <f>+AN112+AO112</f>
        <v>1</v>
      </c>
      <c r="AQ112" s="38">
        <v>0</v>
      </c>
      <c r="AR112" s="47"/>
    </row>
    <row r="113" spans="1:44" ht="15.75" customHeight="1" thickBot="1" x14ac:dyDescent="0.3">
      <c r="A113" s="41"/>
      <c r="D113" s="42" t="s">
        <v>66</v>
      </c>
      <c r="E113" s="42"/>
      <c r="F113" s="42"/>
      <c r="G113" s="36" t="s">
        <v>21</v>
      </c>
      <c r="H113" s="43"/>
      <c r="I113" s="50">
        <v>13</v>
      </c>
      <c r="J113" s="74">
        <v>8</v>
      </c>
      <c r="K113" s="74">
        <v>3</v>
      </c>
      <c r="L113" s="50">
        <f t="shared" si="36"/>
        <v>11</v>
      </c>
      <c r="M113" s="83">
        <v>4</v>
      </c>
      <c r="Q113" s="47"/>
      <c r="R113" s="47"/>
      <c r="S113" s="67"/>
      <c r="T113" s="68" t="s">
        <v>131</v>
      </c>
      <c r="U113" s="20"/>
      <c r="V113" s="20"/>
      <c r="W113" s="20"/>
      <c r="X113" s="20"/>
      <c r="Y113" s="20"/>
      <c r="Z113" s="60">
        <f>SUM(Z104:Z112)</f>
        <v>13</v>
      </c>
      <c r="AA113" s="60">
        <f>SUM(AA104:AA112)</f>
        <v>1</v>
      </c>
      <c r="AB113" s="60">
        <f>SUM(AB104:AB112)</f>
        <v>6</v>
      </c>
      <c r="AC113" s="60">
        <f>SUM(AC104:AC112)</f>
        <v>7</v>
      </c>
      <c r="AD113" s="60">
        <f>SUM(AD104:AD112)</f>
        <v>4</v>
      </c>
      <c r="AF113" s="58">
        <v>9.5</v>
      </c>
      <c r="AG113" s="65" t="s">
        <v>82</v>
      </c>
      <c r="AM113" s="38">
        <v>1</v>
      </c>
      <c r="AN113" s="38">
        <v>1</v>
      </c>
      <c r="AO113" s="38">
        <v>0</v>
      </c>
      <c r="AP113" s="38">
        <f>+AN113+AO113</f>
        <v>1</v>
      </c>
      <c r="AQ113" s="38">
        <v>0</v>
      </c>
      <c r="AR113" s="47"/>
    </row>
    <row r="114" spans="1:44" ht="15.75" customHeight="1" x14ac:dyDescent="0.25">
      <c r="A114" s="41"/>
      <c r="D114" s="36" t="s">
        <v>112</v>
      </c>
      <c r="E114" s="36"/>
      <c r="F114" s="36"/>
      <c r="G114" s="36" t="s">
        <v>144</v>
      </c>
      <c r="H114" s="38"/>
      <c r="I114" s="50">
        <v>13</v>
      </c>
      <c r="J114" s="74">
        <v>1</v>
      </c>
      <c r="K114" s="74">
        <v>3</v>
      </c>
      <c r="L114" s="50">
        <f t="shared" si="36"/>
        <v>4</v>
      </c>
      <c r="M114" s="83">
        <v>4</v>
      </c>
      <c r="Q114" s="47"/>
      <c r="R114" s="47"/>
      <c r="T114" s="65" t="s">
        <v>128</v>
      </c>
      <c r="U114" s="71"/>
      <c r="V114" s="71"/>
      <c r="W114" s="71"/>
      <c r="X114" s="71"/>
      <c r="Y114" s="71"/>
      <c r="Z114" s="50">
        <f>+Z113+AM114</f>
        <v>36</v>
      </c>
      <c r="AA114" s="50">
        <f>+AA113+AN114</f>
        <v>6</v>
      </c>
      <c r="AB114" s="50">
        <f>+AB113+AO114</f>
        <v>10</v>
      </c>
      <c r="AC114" s="50">
        <f>+AC113+AP114</f>
        <v>16</v>
      </c>
      <c r="AD114" s="50">
        <f>+AD113+AQ114</f>
        <v>6</v>
      </c>
      <c r="AF114" s="67"/>
      <c r="AG114" s="68" t="s">
        <v>131</v>
      </c>
      <c r="AH114" s="20"/>
      <c r="AI114" s="20"/>
      <c r="AJ114" s="20"/>
      <c r="AK114" s="20"/>
      <c r="AL114" s="20"/>
      <c r="AM114" s="60">
        <f>SUM(AM104:AM113)</f>
        <v>23</v>
      </c>
      <c r="AN114" s="60">
        <f>SUM(AN104:AN113)</f>
        <v>5</v>
      </c>
      <c r="AO114" s="60">
        <f>SUM(AO104:AO113)</f>
        <v>4</v>
      </c>
      <c r="AP114" s="60">
        <f>SUM(AP104:AP113)</f>
        <v>9</v>
      </c>
      <c r="AQ114" s="60">
        <f>SUM(AQ104:AQ113)</f>
        <v>2</v>
      </c>
      <c r="AR114" s="47"/>
    </row>
    <row r="115" spans="1:44" ht="15.75" customHeight="1" x14ac:dyDescent="0.25">
      <c r="A115" s="41"/>
      <c r="D115" s="42" t="s">
        <v>72</v>
      </c>
      <c r="E115" s="42"/>
      <c r="F115" s="42"/>
      <c r="G115" s="42" t="s">
        <v>160</v>
      </c>
      <c r="H115" s="43"/>
      <c r="I115" s="50">
        <v>14</v>
      </c>
      <c r="J115" s="74">
        <v>1</v>
      </c>
      <c r="K115" s="74">
        <v>9</v>
      </c>
      <c r="L115" s="50">
        <f t="shared" si="36"/>
        <v>10</v>
      </c>
      <c r="M115" s="83">
        <v>4</v>
      </c>
      <c r="Q115" s="47"/>
      <c r="R115" s="47"/>
      <c r="S115" s="58"/>
      <c r="T115" s="36"/>
      <c r="Z115" s="38"/>
      <c r="AA115" s="38"/>
      <c r="AB115" s="38"/>
      <c r="AC115" s="38"/>
      <c r="AD115" s="38"/>
      <c r="AR115" s="47"/>
    </row>
    <row r="116" spans="1:44" ht="15.75" customHeight="1" x14ac:dyDescent="0.25">
      <c r="A116" s="41"/>
      <c r="D116" s="42" t="s">
        <v>134</v>
      </c>
      <c r="E116" s="42"/>
      <c r="F116" s="42"/>
      <c r="G116" s="42" t="s">
        <v>158</v>
      </c>
      <c r="H116" s="43"/>
      <c r="I116" s="50">
        <v>14</v>
      </c>
      <c r="J116" s="74">
        <v>2</v>
      </c>
      <c r="K116" s="74">
        <v>2</v>
      </c>
      <c r="L116" s="50">
        <f t="shared" si="36"/>
        <v>4</v>
      </c>
      <c r="M116" s="83">
        <v>4</v>
      </c>
      <c r="Q116" s="47"/>
      <c r="R116" s="47"/>
      <c r="S116" s="58"/>
      <c r="T116" s="36" t="s">
        <v>127</v>
      </c>
      <c r="U116" s="16"/>
      <c r="V116" s="16"/>
      <c r="W116" s="16"/>
      <c r="X116" s="16"/>
      <c r="Y116" s="16"/>
      <c r="Z116" s="38">
        <f>+Z101+Z114+AC136</f>
        <v>227</v>
      </c>
      <c r="AA116" s="38">
        <f>+AA101+AA114</f>
        <v>59</v>
      </c>
      <c r="AB116" s="38">
        <f>+AB101+AB114</f>
        <v>71</v>
      </c>
      <c r="AC116" s="38">
        <f>AB116+AA116</f>
        <v>130</v>
      </c>
      <c r="AD116" s="38">
        <f>+AD101+AD114</f>
        <v>30</v>
      </c>
      <c r="AP116" s="38"/>
      <c r="AQ116" s="38"/>
      <c r="AR116" s="47"/>
    </row>
    <row r="117" spans="1:44" ht="15.75" customHeight="1" x14ac:dyDescent="0.25">
      <c r="A117" s="41"/>
      <c r="D117" s="42" t="s">
        <v>94</v>
      </c>
      <c r="E117" s="42"/>
      <c r="F117" s="42"/>
      <c r="G117" s="29" t="s">
        <v>146</v>
      </c>
      <c r="H117" s="43"/>
      <c r="I117" s="50">
        <v>15</v>
      </c>
      <c r="J117" s="74">
        <v>11</v>
      </c>
      <c r="K117" s="74">
        <v>0</v>
      </c>
      <c r="L117" s="50">
        <f t="shared" si="36"/>
        <v>11</v>
      </c>
      <c r="M117" s="83">
        <v>4</v>
      </c>
      <c r="Q117" s="47"/>
      <c r="R117" s="47"/>
      <c r="S117" s="58"/>
      <c r="T117" s="36" t="s">
        <v>114</v>
      </c>
      <c r="U117" s="16"/>
      <c r="V117" s="16"/>
      <c r="W117" s="16"/>
      <c r="X117" s="16"/>
      <c r="Y117" s="16"/>
      <c r="Z117" s="38">
        <f>+Z15+Z28+Z41+Z54+AM15+AM28+AM41+AM54</f>
        <v>227</v>
      </c>
      <c r="AA117" s="38">
        <f>+AA15+AA28+AA41+AA54+AN15+AN28+AN41+AN54</f>
        <v>59</v>
      </c>
      <c r="AB117" s="38">
        <f>+AB15+AB28+AB41+AB54+AO15+AO28+AO41+AO54</f>
        <v>71</v>
      </c>
      <c r="AC117" s="38">
        <f>+AC15+AC28+AC41+AC54+AP15+AP28+AP41+AP54</f>
        <v>130</v>
      </c>
      <c r="AD117" s="38">
        <f>+AD15+AD28+AD41+AD54+AQ15+AQ28+AQ41+AQ54</f>
        <v>30</v>
      </c>
      <c r="AR117" s="47"/>
    </row>
    <row r="118" spans="1:44" ht="15.75" customHeight="1" x14ac:dyDescent="0.25">
      <c r="A118" s="41"/>
      <c r="D118" s="42" t="s">
        <v>184</v>
      </c>
      <c r="G118" s="42" t="s">
        <v>17</v>
      </c>
      <c r="H118" s="43"/>
      <c r="I118" s="50">
        <v>16</v>
      </c>
      <c r="J118" s="74">
        <v>10</v>
      </c>
      <c r="K118" s="74">
        <v>9</v>
      </c>
      <c r="L118" s="50">
        <f t="shared" si="36"/>
        <v>19</v>
      </c>
      <c r="M118" s="83">
        <v>4</v>
      </c>
      <c r="Q118" s="47"/>
      <c r="R118" s="47"/>
      <c r="AR118" s="47"/>
    </row>
    <row r="119" spans="1:44" ht="15.75" customHeight="1" x14ac:dyDescent="0.25">
      <c r="A119" s="41"/>
      <c r="D119" s="42" t="s">
        <v>82</v>
      </c>
      <c r="E119" s="42"/>
      <c r="F119" s="42"/>
      <c r="G119" s="42" t="s">
        <v>160</v>
      </c>
      <c r="H119" s="43"/>
      <c r="I119" s="50">
        <v>17</v>
      </c>
      <c r="J119" s="74">
        <v>35</v>
      </c>
      <c r="K119" s="74">
        <v>9</v>
      </c>
      <c r="L119" s="50">
        <f t="shared" si="36"/>
        <v>44</v>
      </c>
      <c r="M119" s="83">
        <v>4</v>
      </c>
      <c r="Q119" s="47"/>
      <c r="R119" s="47"/>
      <c r="AR119" s="47"/>
    </row>
    <row r="120" spans="1:44" ht="15.75" customHeight="1" x14ac:dyDescent="0.25">
      <c r="A120" s="41"/>
      <c r="D120" s="42" t="s">
        <v>41</v>
      </c>
      <c r="E120" s="42"/>
      <c r="F120" s="42"/>
      <c r="G120" s="42" t="s">
        <v>159</v>
      </c>
      <c r="H120" s="43"/>
      <c r="I120" s="50">
        <v>17</v>
      </c>
      <c r="J120" s="74">
        <v>0</v>
      </c>
      <c r="K120" s="74">
        <v>9</v>
      </c>
      <c r="L120" s="50">
        <f t="shared" si="36"/>
        <v>9</v>
      </c>
      <c r="M120" s="83">
        <v>4</v>
      </c>
      <c r="Q120" s="47"/>
      <c r="R120" s="47"/>
      <c r="AR120" s="47"/>
    </row>
    <row r="121" spans="1:44" ht="15.75" customHeight="1" x14ac:dyDescent="0.25">
      <c r="A121" s="41"/>
      <c r="D121" s="42" t="s">
        <v>170</v>
      </c>
      <c r="E121" s="42"/>
      <c r="F121" s="42"/>
      <c r="G121" s="42" t="s">
        <v>158</v>
      </c>
      <c r="H121" s="43"/>
      <c r="I121" s="50">
        <v>17</v>
      </c>
      <c r="J121" s="74">
        <v>1</v>
      </c>
      <c r="K121" s="74">
        <v>6</v>
      </c>
      <c r="L121" s="50">
        <f t="shared" si="36"/>
        <v>7</v>
      </c>
      <c r="M121" s="83">
        <v>4</v>
      </c>
      <c r="Q121" s="47"/>
      <c r="R121" s="47"/>
      <c r="S121" s="79"/>
      <c r="T121" s="65"/>
      <c r="AR121" s="47"/>
    </row>
    <row r="122" spans="1:44" ht="15.75" customHeight="1" x14ac:dyDescent="0.25">
      <c r="A122" s="41"/>
      <c r="D122" s="42" t="s">
        <v>138</v>
      </c>
      <c r="G122" s="42" t="s">
        <v>160</v>
      </c>
      <c r="H122" s="43"/>
      <c r="I122" s="50">
        <v>17</v>
      </c>
      <c r="J122" s="74">
        <v>0</v>
      </c>
      <c r="K122" s="74">
        <v>5</v>
      </c>
      <c r="L122" s="50">
        <f t="shared" si="36"/>
        <v>5</v>
      </c>
      <c r="M122" s="83">
        <v>4</v>
      </c>
      <c r="Q122" s="47"/>
      <c r="R122" s="47"/>
      <c r="S122" s="79"/>
      <c r="T122" s="65"/>
      <c r="AR122" s="47"/>
    </row>
    <row r="123" spans="1:44" ht="15.75" customHeight="1" x14ac:dyDescent="0.25">
      <c r="A123" s="41"/>
      <c r="Q123" s="47"/>
      <c r="R123" s="47"/>
      <c r="S123" s="79"/>
      <c r="T123" s="65"/>
      <c r="AR123" s="47"/>
    </row>
    <row r="124" spans="1:44" ht="15.75" customHeight="1" thickBot="1" x14ac:dyDescent="0.3">
      <c r="A124" s="41"/>
      <c r="Q124" s="47"/>
      <c r="R124" s="47"/>
      <c r="S124" s="79"/>
      <c r="T124" s="65"/>
      <c r="U124" s="139" t="s">
        <v>161</v>
      </c>
      <c r="V124" s="22" t="s">
        <v>194</v>
      </c>
      <c r="W124" s="22"/>
      <c r="X124" s="22"/>
      <c r="Y124" s="22"/>
      <c r="Z124" s="22"/>
      <c r="AA124" s="22"/>
      <c r="AB124" s="22"/>
      <c r="AC124" s="139" t="s">
        <v>4</v>
      </c>
      <c r="AD124" s="139" t="s">
        <v>8</v>
      </c>
      <c r="AE124" s="139" t="s">
        <v>9</v>
      </c>
      <c r="AF124" s="139" t="s">
        <v>10</v>
      </c>
      <c r="AG124" s="263" t="s">
        <v>107</v>
      </c>
      <c r="AH124" s="263"/>
      <c r="AI124" s="139" t="s">
        <v>5</v>
      </c>
      <c r="AJ124" s="139" t="s">
        <v>7</v>
      </c>
      <c r="AK124" s="139" t="s">
        <v>6</v>
      </c>
      <c r="AL124" s="139" t="s">
        <v>108</v>
      </c>
      <c r="AR124" s="47"/>
    </row>
    <row r="125" spans="1:44" ht="15.75" customHeight="1" x14ac:dyDescent="0.25">
      <c r="A125" s="41"/>
      <c r="Q125" s="47"/>
      <c r="R125" s="47"/>
      <c r="S125" s="79"/>
      <c r="T125" s="65"/>
      <c r="U125" s="79">
        <v>8</v>
      </c>
      <c r="V125" s="65" t="s">
        <v>18</v>
      </c>
      <c r="W125" s="65"/>
      <c r="X125" s="65"/>
      <c r="Y125" s="65"/>
      <c r="Z125" s="50"/>
      <c r="AC125" s="50">
        <v>1</v>
      </c>
      <c r="AD125" s="50">
        <v>0</v>
      </c>
      <c r="AE125" s="50">
        <v>0</v>
      </c>
      <c r="AF125" s="50">
        <v>1</v>
      </c>
      <c r="AG125" s="264">
        <f t="shared" ref="AG125:AG135" si="37">(2*AD125+AF125)/(2*AC125)</f>
        <v>0.5</v>
      </c>
      <c r="AH125" s="264"/>
      <c r="AI125" s="50">
        <v>1</v>
      </c>
      <c r="AJ125" s="50">
        <v>0</v>
      </c>
      <c r="AK125" s="50">
        <v>0</v>
      </c>
      <c r="AL125" s="81">
        <f t="shared" ref="AL125:AL135" si="38">+AI125/AC125</f>
        <v>1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79">
        <v>7</v>
      </c>
      <c r="V126" s="65" t="s">
        <v>22</v>
      </c>
      <c r="W126" s="65"/>
      <c r="X126" s="65"/>
      <c r="Y126" s="65"/>
      <c r="Z126" s="50"/>
      <c r="AC126" s="50">
        <v>1</v>
      </c>
      <c r="AD126" s="50">
        <v>1</v>
      </c>
      <c r="AE126" s="50">
        <v>0</v>
      </c>
      <c r="AF126" s="50">
        <v>0</v>
      </c>
      <c r="AG126" s="264">
        <f t="shared" si="37"/>
        <v>1</v>
      </c>
      <c r="AH126" s="264"/>
      <c r="AI126" s="50">
        <v>0</v>
      </c>
      <c r="AJ126" s="50">
        <v>0</v>
      </c>
      <c r="AK126" s="50">
        <v>1</v>
      </c>
      <c r="AL126" s="81">
        <f t="shared" si="38"/>
        <v>0</v>
      </c>
      <c r="AR126" s="47"/>
    </row>
    <row r="127" spans="1:44" ht="15.75" customHeight="1" x14ac:dyDescent="0.25">
      <c r="A127" s="41"/>
      <c r="N127" s="16"/>
      <c r="Q127" s="47"/>
      <c r="R127" s="47"/>
      <c r="U127" s="79">
        <v>7.5</v>
      </c>
      <c r="V127" s="65" t="s">
        <v>272</v>
      </c>
      <c r="W127" s="65"/>
      <c r="X127" s="65"/>
      <c r="Y127" s="65"/>
      <c r="Z127" s="50"/>
      <c r="AC127" s="50">
        <v>8.3000000000000007</v>
      </c>
      <c r="AD127" s="50">
        <v>6</v>
      </c>
      <c r="AE127" s="50">
        <v>2</v>
      </c>
      <c r="AF127" s="50">
        <v>1</v>
      </c>
      <c r="AG127" s="264">
        <f t="shared" si="37"/>
        <v>0.7831325301204819</v>
      </c>
      <c r="AH127" s="264"/>
      <c r="AI127" s="50">
        <v>17</v>
      </c>
      <c r="AJ127" s="50">
        <v>0</v>
      </c>
      <c r="AK127" s="50">
        <v>1</v>
      </c>
      <c r="AL127" s="81">
        <f t="shared" si="38"/>
        <v>2.0481927710843371</v>
      </c>
      <c r="AR127" s="47"/>
    </row>
    <row r="128" spans="1:44" ht="15.75" customHeight="1" x14ac:dyDescent="0.25">
      <c r="A128" s="41"/>
      <c r="Q128" s="47"/>
      <c r="R128" s="47"/>
      <c r="U128" s="79">
        <v>7.5</v>
      </c>
      <c r="V128" s="65" t="s">
        <v>16</v>
      </c>
      <c r="W128" s="65"/>
      <c r="X128" s="65"/>
      <c r="Y128" s="65"/>
      <c r="Z128" s="50"/>
      <c r="AC128" s="50">
        <v>3</v>
      </c>
      <c r="AD128" s="50">
        <v>2</v>
      </c>
      <c r="AE128" s="50">
        <v>0</v>
      </c>
      <c r="AF128" s="50">
        <v>1</v>
      </c>
      <c r="AG128" s="264">
        <f t="shared" si="37"/>
        <v>0.83333333333333337</v>
      </c>
      <c r="AH128" s="264"/>
      <c r="AI128" s="50">
        <v>4</v>
      </c>
      <c r="AJ128" s="50">
        <v>0</v>
      </c>
      <c r="AK128" s="50">
        <v>1</v>
      </c>
      <c r="AL128" s="81">
        <f t="shared" si="38"/>
        <v>1.3333333333333333</v>
      </c>
      <c r="AR128" s="47"/>
    </row>
    <row r="129" spans="1:44" ht="15.75" customHeight="1" x14ac:dyDescent="0.25">
      <c r="A129" s="41"/>
      <c r="Q129" s="47"/>
      <c r="R129" s="47"/>
      <c r="U129" s="79">
        <v>7.5</v>
      </c>
      <c r="V129" s="65" t="s">
        <v>118</v>
      </c>
      <c r="W129" s="65"/>
      <c r="X129" s="65"/>
      <c r="Y129" s="65"/>
      <c r="Z129" s="50"/>
      <c r="AC129" s="50">
        <v>1</v>
      </c>
      <c r="AD129" s="50">
        <v>1</v>
      </c>
      <c r="AE129" s="50">
        <v>0</v>
      </c>
      <c r="AF129" s="50">
        <v>0</v>
      </c>
      <c r="AG129" s="264">
        <f t="shared" si="37"/>
        <v>1</v>
      </c>
      <c r="AH129" s="264"/>
      <c r="AI129" s="50">
        <v>0</v>
      </c>
      <c r="AJ129" s="50">
        <v>0</v>
      </c>
      <c r="AK129" s="50">
        <v>1</v>
      </c>
      <c r="AL129" s="81">
        <f t="shared" si="38"/>
        <v>0</v>
      </c>
      <c r="AR129" s="47"/>
    </row>
    <row r="130" spans="1:44" ht="15.75" customHeight="1" x14ac:dyDescent="0.25">
      <c r="A130" s="41"/>
      <c r="Q130" s="47"/>
      <c r="R130" s="47"/>
      <c r="U130" s="75">
        <v>8</v>
      </c>
      <c r="V130" s="65" t="s">
        <v>147</v>
      </c>
      <c r="AC130" s="50">
        <v>1</v>
      </c>
      <c r="AD130" s="50">
        <v>1</v>
      </c>
      <c r="AE130" s="50">
        <v>0</v>
      </c>
      <c r="AF130" s="50">
        <v>0</v>
      </c>
      <c r="AG130" s="264">
        <f t="shared" si="37"/>
        <v>1</v>
      </c>
      <c r="AH130" s="264"/>
      <c r="AI130" s="50">
        <v>2</v>
      </c>
      <c r="AJ130" s="50">
        <v>0</v>
      </c>
      <c r="AK130" s="50">
        <v>0</v>
      </c>
      <c r="AL130" s="81">
        <f t="shared" si="38"/>
        <v>2</v>
      </c>
      <c r="AR130" s="47"/>
    </row>
    <row r="131" spans="1:44" ht="15.75" customHeight="1" x14ac:dyDescent="0.25">
      <c r="A131" s="41"/>
      <c r="Q131" s="47"/>
      <c r="R131" s="47"/>
      <c r="U131" s="79"/>
      <c r="V131" s="65" t="s">
        <v>41</v>
      </c>
      <c r="W131" s="65"/>
      <c r="X131" s="65"/>
      <c r="Y131" s="65"/>
      <c r="Z131" s="50"/>
      <c r="AC131" s="50">
        <v>0.2</v>
      </c>
      <c r="AD131" s="50">
        <v>0</v>
      </c>
      <c r="AE131" s="50">
        <v>0</v>
      </c>
      <c r="AF131" s="50">
        <v>0</v>
      </c>
      <c r="AG131" s="264">
        <f t="shared" si="37"/>
        <v>0</v>
      </c>
      <c r="AH131" s="264"/>
      <c r="AI131" s="50">
        <v>0</v>
      </c>
      <c r="AJ131" s="50">
        <v>0</v>
      </c>
      <c r="AK131" s="50">
        <v>0</v>
      </c>
      <c r="AL131" s="81">
        <f t="shared" si="38"/>
        <v>0</v>
      </c>
      <c r="AR131" s="47"/>
    </row>
    <row r="132" spans="1:44" ht="15.75" customHeight="1" x14ac:dyDescent="0.25">
      <c r="A132" s="41"/>
      <c r="Q132" s="47"/>
      <c r="R132" s="47"/>
      <c r="U132" s="79"/>
      <c r="V132" s="65" t="s">
        <v>273</v>
      </c>
      <c r="W132" s="65"/>
      <c r="X132" s="65"/>
      <c r="Y132" s="65"/>
      <c r="Z132" s="50"/>
      <c r="AC132" s="50">
        <v>0.5</v>
      </c>
      <c r="AD132" s="50">
        <v>0</v>
      </c>
      <c r="AE132" s="50">
        <v>0</v>
      </c>
      <c r="AF132" s="50">
        <v>0</v>
      </c>
      <c r="AG132" s="264">
        <f t="shared" si="37"/>
        <v>0</v>
      </c>
      <c r="AH132" s="264"/>
      <c r="AI132" s="50">
        <v>2</v>
      </c>
      <c r="AJ132" s="50">
        <v>1</v>
      </c>
      <c r="AK132" s="50">
        <v>0</v>
      </c>
      <c r="AL132" s="81">
        <f t="shared" si="38"/>
        <v>4</v>
      </c>
      <c r="AR132" s="47"/>
    </row>
    <row r="133" spans="1:44" ht="15.75" customHeight="1" x14ac:dyDescent="0.25">
      <c r="A133" s="41"/>
      <c r="Q133" s="47"/>
      <c r="R133" s="47"/>
      <c r="U133" s="79">
        <v>8</v>
      </c>
      <c r="V133" s="65" t="s">
        <v>104</v>
      </c>
      <c r="W133" s="65"/>
      <c r="X133" s="65"/>
      <c r="Y133" s="65"/>
      <c r="Z133" s="50"/>
      <c r="AC133" s="50">
        <v>3</v>
      </c>
      <c r="AD133" s="50">
        <v>0</v>
      </c>
      <c r="AE133" s="50">
        <v>3</v>
      </c>
      <c r="AF133" s="50">
        <v>0</v>
      </c>
      <c r="AG133" s="264">
        <f t="shared" si="37"/>
        <v>0</v>
      </c>
      <c r="AH133" s="264"/>
      <c r="AI133" s="50">
        <v>11</v>
      </c>
      <c r="AJ133" s="50">
        <v>0</v>
      </c>
      <c r="AK133" s="50">
        <v>0</v>
      </c>
      <c r="AL133" s="81">
        <f t="shared" si="38"/>
        <v>3.6666666666666665</v>
      </c>
      <c r="AR133" s="47"/>
    </row>
    <row r="134" spans="1:44" ht="15.75" customHeight="1" x14ac:dyDescent="0.25">
      <c r="A134" s="41"/>
      <c r="Q134" s="47"/>
      <c r="R134" s="47"/>
      <c r="U134" s="79">
        <v>8</v>
      </c>
      <c r="V134" s="65" t="s">
        <v>381</v>
      </c>
      <c r="W134" s="65"/>
      <c r="X134" s="65"/>
      <c r="Y134" s="65"/>
      <c r="Z134" s="50"/>
      <c r="AC134" s="50">
        <v>2</v>
      </c>
      <c r="AD134" s="50">
        <v>1</v>
      </c>
      <c r="AE134" s="50">
        <v>1</v>
      </c>
      <c r="AF134" s="50">
        <v>0</v>
      </c>
      <c r="AG134" s="264">
        <f t="shared" si="37"/>
        <v>0.5</v>
      </c>
      <c r="AH134" s="264"/>
      <c r="AI134" s="50">
        <v>4</v>
      </c>
      <c r="AJ134" s="50">
        <v>0</v>
      </c>
      <c r="AK134" s="50">
        <v>0</v>
      </c>
      <c r="AL134" s="81">
        <f t="shared" si="38"/>
        <v>2</v>
      </c>
      <c r="AR134" s="47"/>
    </row>
    <row r="135" spans="1:44" ht="15.75" customHeight="1" thickBot="1" x14ac:dyDescent="0.3">
      <c r="A135" s="41"/>
      <c r="Q135" s="41"/>
      <c r="R135" s="41"/>
      <c r="U135" s="75">
        <v>7</v>
      </c>
      <c r="V135" s="65" t="s">
        <v>448</v>
      </c>
      <c r="AC135" s="50">
        <v>1</v>
      </c>
      <c r="AD135" s="50">
        <v>0</v>
      </c>
      <c r="AE135" s="50">
        <v>1</v>
      </c>
      <c r="AF135" s="50">
        <v>0</v>
      </c>
      <c r="AG135" s="264">
        <f t="shared" si="37"/>
        <v>0</v>
      </c>
      <c r="AH135" s="264"/>
      <c r="AI135" s="50">
        <v>3</v>
      </c>
      <c r="AJ135" s="50">
        <v>0</v>
      </c>
      <c r="AK135" s="50">
        <v>0</v>
      </c>
      <c r="AL135" s="81">
        <f t="shared" si="38"/>
        <v>3</v>
      </c>
      <c r="AR135" s="41"/>
    </row>
    <row r="136" spans="1:44" ht="15.75" customHeight="1" x14ac:dyDescent="0.25">
      <c r="A136" s="41"/>
      <c r="Q136" s="41"/>
      <c r="R136" s="41"/>
      <c r="U136" s="67"/>
      <c r="V136" s="69"/>
      <c r="W136" s="68" t="s">
        <v>27</v>
      </c>
      <c r="X136" s="69"/>
      <c r="Y136" s="69"/>
      <c r="Z136" s="60"/>
      <c r="AA136" s="67"/>
      <c r="AB136" s="67"/>
      <c r="AC136" s="60">
        <f>SUM(AC125:AC135)</f>
        <v>22</v>
      </c>
      <c r="AD136" s="60">
        <f t="shared" ref="AD136:AF136" si="39">SUM(AD125:AD135)</f>
        <v>12</v>
      </c>
      <c r="AE136" s="60">
        <f t="shared" si="39"/>
        <v>7</v>
      </c>
      <c r="AF136" s="60">
        <f t="shared" si="39"/>
        <v>3</v>
      </c>
      <c r="AG136" s="265">
        <f>(2*AD136+AF136)/(2*AC136)</f>
        <v>0.61363636363636365</v>
      </c>
      <c r="AH136" s="265"/>
      <c r="AI136" s="60">
        <f t="shared" ref="AI136" si="40">SUM(AI125:AI135)</f>
        <v>44</v>
      </c>
      <c r="AJ136" s="60">
        <f t="shared" ref="AJ136:AK136" si="41">SUM(AJ125:AJ135)</f>
        <v>1</v>
      </c>
      <c r="AK136" s="60">
        <f t="shared" si="41"/>
        <v>4</v>
      </c>
      <c r="AL136" s="70">
        <f>+AI136/AC136</f>
        <v>2</v>
      </c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29:AH129"/>
    <mergeCell ref="AG11:AH11"/>
    <mergeCell ref="E14:F14"/>
    <mergeCell ref="B73:P73"/>
    <mergeCell ref="S73:AQ73"/>
    <mergeCell ref="G74:M74"/>
    <mergeCell ref="S74:AQ74"/>
    <mergeCell ref="AG124:AH124"/>
    <mergeCell ref="AG125:AH125"/>
    <mergeCell ref="AG126:AH126"/>
    <mergeCell ref="AG127:AH127"/>
    <mergeCell ref="AG128:AH128"/>
    <mergeCell ref="AG136:AH136"/>
    <mergeCell ref="AG130:AH130"/>
    <mergeCell ref="AG131:AH131"/>
    <mergeCell ref="AG132:AH132"/>
    <mergeCell ref="AG133:AH133"/>
    <mergeCell ref="AG134:AH134"/>
    <mergeCell ref="AG135:AH135"/>
  </mergeCells>
  <conditionalFormatting sqref="Z117:AD117">
    <cfRule type="expression" dxfId="1" priority="1">
      <formula>Z117&lt;&gt;Z116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639F5-77D6-49CD-A4CA-0AEDDD66D98C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17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38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38" t="s">
        <v>4</v>
      </c>
      <c r="AD2" s="138" t="s">
        <v>8</v>
      </c>
      <c r="AE2" s="138" t="s">
        <v>9</v>
      </c>
      <c r="AF2" s="138" t="s">
        <v>10</v>
      </c>
      <c r="AG2" s="263" t="s">
        <v>107</v>
      </c>
      <c r="AH2" s="263"/>
      <c r="AI2" s="138" t="s">
        <v>5</v>
      </c>
      <c r="AJ2" s="138" t="s">
        <v>7</v>
      </c>
      <c r="AK2" s="138" t="s">
        <v>6</v>
      </c>
      <c r="AL2" s="138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16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13</v>
      </c>
      <c r="AD3" s="50">
        <v>9</v>
      </c>
      <c r="AE3" s="50">
        <v>3</v>
      </c>
      <c r="AF3" s="50">
        <v>1</v>
      </c>
      <c r="AG3" s="265">
        <f t="shared" ref="AG3:AG4" si="0">+(AD3*2+AF3)/(2*AC3)</f>
        <v>0.73076923076923073</v>
      </c>
      <c r="AH3" s="265"/>
      <c r="AI3" s="50">
        <v>22</v>
      </c>
      <c r="AJ3" s="50">
        <v>0</v>
      </c>
      <c r="AK3" s="50">
        <v>2</v>
      </c>
      <c r="AL3" s="66">
        <f t="shared" ref="AL3:AL4" si="1">+AI3/AC3</f>
        <v>1.6923076923076923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12</v>
      </c>
      <c r="H4" s="90">
        <v>4</v>
      </c>
      <c r="I4" s="90">
        <v>1</v>
      </c>
      <c r="J4" s="90">
        <f t="shared" ref="J4:J11" si="2">2*G4+I4</f>
        <v>25</v>
      </c>
      <c r="K4" s="133">
        <f t="shared" ref="K4:K11" si="3">+J4/((G4+H4+I4)*2)</f>
        <v>0.73529411764705888</v>
      </c>
      <c r="L4" s="90">
        <f>+$AA$27</f>
        <v>51</v>
      </c>
      <c r="M4" s="90">
        <v>34</v>
      </c>
      <c r="N4" s="90">
        <f>+$AB$27</f>
        <v>88</v>
      </c>
      <c r="O4" s="90">
        <f>+$AD$27</f>
        <v>12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13</v>
      </c>
      <c r="AD4" s="50">
        <v>5</v>
      </c>
      <c r="AE4" s="50">
        <v>7</v>
      </c>
      <c r="AF4" s="50">
        <v>1</v>
      </c>
      <c r="AG4" s="264">
        <f t="shared" si="0"/>
        <v>0.42307692307692307</v>
      </c>
      <c r="AH4" s="264"/>
      <c r="AI4" s="50">
        <v>29</v>
      </c>
      <c r="AJ4" s="50">
        <v>2</v>
      </c>
      <c r="AK4" s="50">
        <v>1</v>
      </c>
      <c r="AL4" s="66">
        <f t="shared" si="1"/>
        <v>2.2307692307692308</v>
      </c>
      <c r="AM4" s="16"/>
      <c r="AN4" s="16"/>
      <c r="AQ4" s="38"/>
      <c r="AR4" s="40"/>
    </row>
    <row r="5" spans="1:44" ht="18" x14ac:dyDescent="0.25">
      <c r="A5" s="41"/>
      <c r="B5" s="90">
        <v>6</v>
      </c>
      <c r="C5" s="18" t="s">
        <v>23</v>
      </c>
      <c r="D5" s="37"/>
      <c r="E5" s="18"/>
      <c r="F5" s="37"/>
      <c r="G5" s="90">
        <v>10</v>
      </c>
      <c r="H5" s="90">
        <v>7</v>
      </c>
      <c r="I5" s="90">
        <v>0</v>
      </c>
      <c r="J5" s="90">
        <f t="shared" si="2"/>
        <v>20</v>
      </c>
      <c r="K5" s="133">
        <f t="shared" si="3"/>
        <v>0.58823529411764708</v>
      </c>
      <c r="L5" s="90">
        <f>+$AN$40</f>
        <v>59</v>
      </c>
      <c r="M5" s="90">
        <v>45</v>
      </c>
      <c r="N5" s="90">
        <f>+$AO$40</f>
        <v>89</v>
      </c>
      <c r="O5" s="90">
        <f>+$AQ$40</f>
        <v>24</v>
      </c>
      <c r="P5" s="90">
        <v>2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14</v>
      </c>
      <c r="AD5" s="50">
        <v>3</v>
      </c>
      <c r="AE5" s="50">
        <v>7</v>
      </c>
      <c r="AF5" s="50">
        <v>4</v>
      </c>
      <c r="AG5" s="264">
        <f t="shared" ref="AG5:AG10" si="4">+(AD5*2+AF5)/(2*AC5)</f>
        <v>0.35714285714285715</v>
      </c>
      <c r="AH5" s="264"/>
      <c r="AI5" s="50">
        <v>33</v>
      </c>
      <c r="AJ5" s="50">
        <v>2</v>
      </c>
      <c r="AK5" s="50">
        <v>1</v>
      </c>
      <c r="AL5" s="66">
        <f t="shared" ref="AL5:AL10" si="5">+AI5/AC5</f>
        <v>2.3571428571428572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8</v>
      </c>
      <c r="H6" s="90">
        <v>6</v>
      </c>
      <c r="I6" s="90">
        <v>3</v>
      </c>
      <c r="J6" s="90">
        <f t="shared" si="2"/>
        <v>19</v>
      </c>
      <c r="K6" s="133">
        <f t="shared" si="3"/>
        <v>0.55882352941176472</v>
      </c>
      <c r="L6" s="90">
        <f>+$AN$27</f>
        <v>44</v>
      </c>
      <c r="M6" s="90">
        <v>46</v>
      </c>
      <c r="N6" s="90">
        <f>+$AO$27</f>
        <v>76</v>
      </c>
      <c r="O6" s="90">
        <f>+$AQ$27</f>
        <v>28</v>
      </c>
      <c r="P6" s="90">
        <v>4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16</v>
      </c>
      <c r="AD6" s="50">
        <v>7</v>
      </c>
      <c r="AE6" s="50">
        <v>8</v>
      </c>
      <c r="AF6" s="50">
        <v>1</v>
      </c>
      <c r="AG6" s="264">
        <f t="shared" si="4"/>
        <v>0.46875</v>
      </c>
      <c r="AH6" s="264"/>
      <c r="AI6" s="50">
        <v>38</v>
      </c>
      <c r="AJ6" s="50">
        <v>0</v>
      </c>
      <c r="AK6" s="50">
        <v>1</v>
      </c>
      <c r="AL6" s="66">
        <f t="shared" si="5"/>
        <v>2.375</v>
      </c>
      <c r="AM6" s="16"/>
      <c r="AN6" s="16"/>
      <c r="AQ6" s="38"/>
      <c r="AR6" s="40"/>
    </row>
    <row r="7" spans="1:44" ht="18" x14ac:dyDescent="0.25">
      <c r="A7" s="41"/>
      <c r="B7" s="90">
        <v>4</v>
      </c>
      <c r="C7" s="18" t="s">
        <v>177</v>
      </c>
      <c r="D7" s="37"/>
      <c r="E7" s="18"/>
      <c r="F7" s="37"/>
      <c r="G7" s="90">
        <v>8</v>
      </c>
      <c r="H7" s="90">
        <v>8</v>
      </c>
      <c r="I7" s="90">
        <v>1</v>
      </c>
      <c r="J7" s="90">
        <f t="shared" si="2"/>
        <v>17</v>
      </c>
      <c r="K7" s="133">
        <f t="shared" si="3"/>
        <v>0.5</v>
      </c>
      <c r="L7" s="90">
        <f>+$AA$66</f>
        <v>45</v>
      </c>
      <c r="M7" s="90">
        <v>38</v>
      </c>
      <c r="N7" s="90">
        <f>+$AB$66</f>
        <v>70</v>
      </c>
      <c r="O7" s="90">
        <f>+$AD$66</f>
        <v>22</v>
      </c>
      <c r="P7" s="90">
        <v>3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14</v>
      </c>
      <c r="AD7" s="50">
        <v>7</v>
      </c>
      <c r="AE7" s="50">
        <v>7</v>
      </c>
      <c r="AF7" s="50">
        <v>0</v>
      </c>
      <c r="AG7" s="264">
        <f t="shared" si="4"/>
        <v>0.5</v>
      </c>
      <c r="AH7" s="264"/>
      <c r="AI7" s="50">
        <v>40</v>
      </c>
      <c r="AJ7" s="50">
        <v>2</v>
      </c>
      <c r="AK7" s="50">
        <v>1</v>
      </c>
      <c r="AL7" s="66">
        <f t="shared" si="5"/>
        <v>2.8571428571428572</v>
      </c>
      <c r="AM7" s="16"/>
      <c r="AN7" s="16"/>
      <c r="AQ7" s="38"/>
      <c r="AR7" s="40"/>
    </row>
    <row r="8" spans="1:44" ht="18" x14ac:dyDescent="0.25">
      <c r="A8" s="41"/>
      <c r="B8" s="90">
        <v>3</v>
      </c>
      <c r="C8" s="18" t="s">
        <v>21</v>
      </c>
      <c r="D8" s="37"/>
      <c r="E8" s="18"/>
      <c r="F8" s="37"/>
      <c r="G8" s="90">
        <v>7</v>
      </c>
      <c r="H8" s="90">
        <v>8</v>
      </c>
      <c r="I8" s="90">
        <v>2</v>
      </c>
      <c r="J8" s="90">
        <f t="shared" si="2"/>
        <v>16</v>
      </c>
      <c r="K8" s="133">
        <f t="shared" si="3"/>
        <v>0.47058823529411764</v>
      </c>
      <c r="L8" s="90">
        <f>+$AA$53</f>
        <v>36</v>
      </c>
      <c r="M8" s="90">
        <v>40</v>
      </c>
      <c r="N8" s="90">
        <f>+$AB$53</f>
        <v>68</v>
      </c>
      <c r="O8" s="90">
        <f>+$AD$53</f>
        <v>22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14</v>
      </c>
      <c r="AD8" s="50">
        <v>6</v>
      </c>
      <c r="AE8" s="50">
        <v>6</v>
      </c>
      <c r="AF8" s="50">
        <v>2</v>
      </c>
      <c r="AG8" s="264">
        <f t="shared" si="4"/>
        <v>0.5</v>
      </c>
      <c r="AH8" s="264"/>
      <c r="AI8" s="50">
        <v>42</v>
      </c>
      <c r="AJ8" s="50">
        <v>1</v>
      </c>
      <c r="AK8" s="50">
        <v>0</v>
      </c>
      <c r="AL8" s="66">
        <f t="shared" si="5"/>
        <v>3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6</v>
      </c>
      <c r="H9" s="90">
        <v>7</v>
      </c>
      <c r="I9" s="90">
        <v>4</v>
      </c>
      <c r="J9" s="90">
        <f t="shared" si="2"/>
        <v>16</v>
      </c>
      <c r="K9" s="133">
        <f t="shared" si="3"/>
        <v>0.47058823529411764</v>
      </c>
      <c r="L9" s="90">
        <f>+$AN$66</f>
        <v>45</v>
      </c>
      <c r="M9" s="90">
        <v>50</v>
      </c>
      <c r="N9" s="90">
        <f>+$AO$66</f>
        <v>69</v>
      </c>
      <c r="O9" s="90">
        <f>+$AQ$66</f>
        <v>10</v>
      </c>
      <c r="P9" s="90">
        <v>6</v>
      </c>
      <c r="Q9" s="46"/>
      <c r="R9" s="41"/>
      <c r="U9" s="75">
        <v>7</v>
      </c>
      <c r="V9" s="77" t="s">
        <v>24</v>
      </c>
      <c r="W9" s="78"/>
      <c r="X9" s="77"/>
      <c r="Y9" s="77"/>
      <c r="Z9" s="77" t="s">
        <v>25</v>
      </c>
      <c r="AA9" s="16"/>
      <c r="AB9" s="50"/>
      <c r="AC9" s="50">
        <v>15</v>
      </c>
      <c r="AD9" s="50">
        <v>5</v>
      </c>
      <c r="AE9" s="50">
        <v>6</v>
      </c>
      <c r="AF9" s="50">
        <v>4</v>
      </c>
      <c r="AG9" s="264">
        <f t="shared" si="4"/>
        <v>0.46666666666666667</v>
      </c>
      <c r="AH9" s="264"/>
      <c r="AI9" s="50">
        <v>47</v>
      </c>
      <c r="AJ9" s="50">
        <v>0</v>
      </c>
      <c r="AK9" s="50">
        <v>1</v>
      </c>
      <c r="AL9" s="66">
        <f t="shared" si="5"/>
        <v>3.1333333333333333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6</v>
      </c>
      <c r="H10" s="90">
        <v>10</v>
      </c>
      <c r="I10" s="90">
        <v>1</v>
      </c>
      <c r="J10" s="90">
        <f t="shared" si="2"/>
        <v>13</v>
      </c>
      <c r="K10" s="133">
        <f t="shared" si="3"/>
        <v>0.38235294117647056</v>
      </c>
      <c r="L10" s="90">
        <f>+$AN$53</f>
        <v>53</v>
      </c>
      <c r="M10" s="90">
        <v>62</v>
      </c>
      <c r="N10" s="90">
        <f>+$AO$53</f>
        <v>72</v>
      </c>
      <c r="O10" s="90">
        <f>+$AQ$53</f>
        <v>18</v>
      </c>
      <c r="P10" s="90">
        <v>7</v>
      </c>
      <c r="Q10" s="46"/>
      <c r="R10" s="46"/>
      <c r="U10" s="75">
        <v>7</v>
      </c>
      <c r="V10" s="77" t="s">
        <v>22</v>
      </c>
      <c r="W10" s="78"/>
      <c r="X10" s="77"/>
      <c r="Y10" s="77"/>
      <c r="Z10" s="77" t="s">
        <v>15</v>
      </c>
      <c r="AA10" s="16"/>
      <c r="AB10" s="50"/>
      <c r="AC10" s="50">
        <v>16</v>
      </c>
      <c r="AD10" s="50">
        <v>6</v>
      </c>
      <c r="AE10" s="50">
        <v>10</v>
      </c>
      <c r="AF10" s="50">
        <v>0</v>
      </c>
      <c r="AG10" s="264">
        <f t="shared" si="4"/>
        <v>0.375</v>
      </c>
      <c r="AH10" s="264"/>
      <c r="AI10" s="50">
        <v>55</v>
      </c>
      <c r="AJ10" s="50">
        <v>4</v>
      </c>
      <c r="AK10" s="50">
        <v>0</v>
      </c>
      <c r="AL10" s="66">
        <f t="shared" si="5"/>
        <v>3.4375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3</v>
      </c>
      <c r="H11" s="90">
        <v>10</v>
      </c>
      <c r="I11" s="90">
        <v>4</v>
      </c>
      <c r="J11" s="90">
        <f t="shared" si="2"/>
        <v>10</v>
      </c>
      <c r="K11" s="133">
        <f t="shared" si="3"/>
        <v>0.29411764705882354</v>
      </c>
      <c r="L11" s="90">
        <f>+$AA$40</f>
        <v>26</v>
      </c>
      <c r="M11" s="90">
        <v>44</v>
      </c>
      <c r="N11" s="90">
        <f>+$AB$40</f>
        <v>37</v>
      </c>
      <c r="O11" s="90">
        <f>+$AD$40</f>
        <v>12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+AC136</f>
        <v>21</v>
      </c>
      <c r="AD11" s="38">
        <f>+AD136</f>
        <v>12</v>
      </c>
      <c r="AE11" s="38">
        <f>+AE136</f>
        <v>6</v>
      </c>
      <c r="AF11" s="38">
        <f>+AF136</f>
        <v>3</v>
      </c>
      <c r="AG11" s="281">
        <f>+AG136</f>
        <v>0.6428571428571429</v>
      </c>
      <c r="AH11" s="281"/>
      <c r="AI11" s="38">
        <f>+AI136</f>
        <v>41</v>
      </c>
      <c r="AJ11" s="38">
        <f>+AJ136</f>
        <v>1</v>
      </c>
      <c r="AK11" s="38">
        <f>+AK136</f>
        <v>4</v>
      </c>
      <c r="AL11" s="49">
        <f>+AL136</f>
        <v>1.9523809523809523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60</v>
      </c>
      <c r="H12" s="21">
        <f>SUM(H4:H11)</f>
        <v>60</v>
      </c>
      <c r="I12" s="21">
        <f>SUM(I4:I11)</f>
        <v>16</v>
      </c>
      <c r="J12" s="21"/>
      <c r="K12" s="21"/>
      <c r="L12" s="21">
        <f>SUM(L4:L11)</f>
        <v>359</v>
      </c>
      <c r="M12" s="21">
        <f>SUM(M4:M11)</f>
        <v>359</v>
      </c>
      <c r="N12" s="21">
        <f>SUM(N4:N11)</f>
        <v>569</v>
      </c>
      <c r="O12" s="21">
        <f>SUM(O4:O11)</f>
        <v>148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6">SUM(AC3:AC11)</f>
        <v>136</v>
      </c>
      <c r="AD12" s="60">
        <f t="shared" si="6"/>
        <v>60</v>
      </c>
      <c r="AE12" s="60">
        <f t="shared" si="6"/>
        <v>60</v>
      </c>
      <c r="AF12" s="60">
        <f t="shared" si="6"/>
        <v>16</v>
      </c>
      <c r="AG12" s="60"/>
      <c r="AH12" s="60"/>
      <c r="AI12" s="60">
        <f t="shared" ref="AI12:AK12" si="7">SUM(AI3:AI11)</f>
        <v>347</v>
      </c>
      <c r="AJ12" s="60">
        <f t="shared" si="7"/>
        <v>12</v>
      </c>
      <c r="AK12" s="60">
        <f t="shared" si="7"/>
        <v>11</v>
      </c>
      <c r="AL12" s="70">
        <f>+AI12/AC12</f>
        <v>2.5514705882352939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17 Summary:</v>
      </c>
      <c r="C14" s="2"/>
      <c r="D14" s="2"/>
      <c r="E14" s="277">
        <v>44564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196</v>
      </c>
      <c r="D15" s="37"/>
      <c r="E15" s="36"/>
      <c r="F15" s="36"/>
      <c r="G15" s="90">
        <v>4</v>
      </c>
      <c r="H15" s="38">
        <v>1</v>
      </c>
      <c r="I15" s="36" t="s">
        <v>36</v>
      </c>
      <c r="J15" s="36"/>
      <c r="K15" s="36"/>
      <c r="L15" s="36" t="s">
        <v>545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21</v>
      </c>
      <c r="AA15" s="28">
        <v>9</v>
      </c>
      <c r="AB15" s="28">
        <v>7</v>
      </c>
      <c r="AC15" s="60">
        <f t="shared" ref="AC15:AC26" si="8">+AA15+AB15</f>
        <v>16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25</v>
      </c>
      <c r="AN15" s="74">
        <v>6</v>
      </c>
      <c r="AO15" s="74">
        <v>6</v>
      </c>
      <c r="AP15" s="50">
        <f t="shared" ref="AP15:AP26" si="9">+AN15+AO15</f>
        <v>12</v>
      </c>
      <c r="AQ15" s="74">
        <v>2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1</v>
      </c>
      <c r="I16" s="36" t="s">
        <v>36</v>
      </c>
      <c r="J16" s="36"/>
      <c r="K16" s="36"/>
      <c r="L16" s="36" t="s">
        <v>546</v>
      </c>
      <c r="M16" s="36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13</v>
      </c>
      <c r="AA16" s="74">
        <v>0</v>
      </c>
      <c r="AB16" s="74">
        <v>1</v>
      </c>
      <c r="AC16" s="50">
        <f t="shared" si="8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14</v>
      </c>
      <c r="AN16" s="74">
        <v>0</v>
      </c>
      <c r="AO16" s="74">
        <v>1</v>
      </c>
      <c r="AP16" s="50">
        <f t="shared" si="9"/>
        <v>1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>
        <v>2</v>
      </c>
      <c r="I17" s="36" t="s">
        <v>134</v>
      </c>
      <c r="J17" s="36"/>
      <c r="K17" s="36"/>
      <c r="L17" s="36" t="s">
        <v>547</v>
      </c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15</v>
      </c>
      <c r="AA17" s="74">
        <v>21</v>
      </c>
      <c r="AB17" s="74">
        <v>11</v>
      </c>
      <c r="AC17" s="50">
        <f t="shared" si="8"/>
        <v>32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15</v>
      </c>
      <c r="AN17" s="74">
        <v>14</v>
      </c>
      <c r="AO17" s="74">
        <v>11</v>
      </c>
      <c r="AP17" s="50">
        <f t="shared" si="9"/>
        <v>25</v>
      </c>
      <c r="AQ17" s="74">
        <v>6</v>
      </c>
      <c r="AR17" s="40"/>
    </row>
    <row r="18" spans="1:44" ht="15.95" customHeight="1" x14ac:dyDescent="0.25">
      <c r="A18" s="47"/>
      <c r="C18" s="16"/>
      <c r="D18" s="16"/>
      <c r="E18" s="16"/>
      <c r="F18" s="16"/>
      <c r="G18" s="16"/>
      <c r="H18" s="38">
        <v>2</v>
      </c>
      <c r="I18" s="36" t="s">
        <v>97</v>
      </c>
      <c r="J18" s="36"/>
      <c r="K18" s="36"/>
      <c r="L18" s="36" t="s">
        <v>552</v>
      </c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8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14</v>
      </c>
      <c r="AN18" s="74">
        <v>6</v>
      </c>
      <c r="AO18" s="74">
        <v>8</v>
      </c>
      <c r="AP18" s="50">
        <f t="shared" si="9"/>
        <v>14</v>
      </c>
      <c r="AQ18" s="74">
        <v>0</v>
      </c>
      <c r="AR18" s="40"/>
    </row>
    <row r="19" spans="1:44" ht="15.95" customHeight="1" x14ac:dyDescent="0.25">
      <c r="A19" s="47"/>
      <c r="C19" s="16"/>
      <c r="D19" s="16"/>
      <c r="E19" s="16"/>
      <c r="F19" s="16"/>
      <c r="G19" s="16"/>
      <c r="H19" s="38"/>
      <c r="I19" s="36"/>
      <c r="J19" s="36"/>
      <c r="K19" s="36"/>
      <c r="L19" s="36"/>
      <c r="M19" s="36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16</v>
      </c>
      <c r="AA19" s="74">
        <v>7</v>
      </c>
      <c r="AB19" s="74">
        <v>15</v>
      </c>
      <c r="AC19" s="50">
        <f t="shared" si="8"/>
        <v>22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17</v>
      </c>
      <c r="AN19" s="74">
        <v>0</v>
      </c>
      <c r="AO19" s="74">
        <v>13</v>
      </c>
      <c r="AP19" s="50">
        <f t="shared" si="9"/>
        <v>13</v>
      </c>
      <c r="AQ19" s="74">
        <v>0</v>
      </c>
      <c r="AR19" s="40"/>
    </row>
    <row r="20" spans="1:44" ht="15.95" customHeight="1" x14ac:dyDescent="0.25">
      <c r="A20" s="47"/>
      <c r="B20" s="38" t="s">
        <v>57</v>
      </c>
      <c r="C20" s="18" t="s">
        <v>202</v>
      </c>
      <c r="D20" s="37"/>
      <c r="E20" s="36"/>
      <c r="F20" s="36"/>
      <c r="G20" s="90">
        <v>1</v>
      </c>
      <c r="H20" s="38">
        <v>2</v>
      </c>
      <c r="I20" s="36" t="s">
        <v>181</v>
      </c>
      <c r="J20" s="36"/>
      <c r="K20" s="36"/>
      <c r="L20" s="36" t="s">
        <v>544</v>
      </c>
      <c r="M20" s="36"/>
      <c r="N20" s="36"/>
      <c r="O20" s="36"/>
      <c r="P20" s="3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15</v>
      </c>
      <c r="AA20" s="74">
        <v>0</v>
      </c>
      <c r="AB20" s="74">
        <v>3</v>
      </c>
      <c r="AC20" s="50">
        <f t="shared" si="8"/>
        <v>3</v>
      </c>
      <c r="AD20" s="74">
        <v>2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15</v>
      </c>
      <c r="AN20" s="74">
        <v>4</v>
      </c>
      <c r="AO20" s="74">
        <v>5</v>
      </c>
      <c r="AP20" s="50">
        <f t="shared" si="9"/>
        <v>9</v>
      </c>
      <c r="AQ20" s="74">
        <v>6</v>
      </c>
      <c r="AR20" s="40"/>
    </row>
    <row r="21" spans="1:44" ht="15.95" customHeight="1" x14ac:dyDescent="0.25">
      <c r="A21" s="47"/>
      <c r="B21" s="38" t="s">
        <v>35</v>
      </c>
      <c r="C21" s="36" t="s">
        <v>378</v>
      </c>
      <c r="D21" s="36"/>
      <c r="E21" s="36"/>
      <c r="F21" s="36"/>
      <c r="G21" s="90"/>
      <c r="H21" s="38"/>
      <c r="I21" s="36"/>
      <c r="L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14</v>
      </c>
      <c r="AA21" s="74">
        <v>1</v>
      </c>
      <c r="AB21" s="74">
        <v>7</v>
      </c>
      <c r="AC21" s="50">
        <f t="shared" si="8"/>
        <v>8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15</v>
      </c>
      <c r="AN21" s="74">
        <v>4</v>
      </c>
      <c r="AO21" s="74">
        <v>10</v>
      </c>
      <c r="AP21" s="50">
        <f t="shared" si="9"/>
        <v>14</v>
      </c>
      <c r="AQ21" s="74">
        <v>0</v>
      </c>
      <c r="AR21" s="40"/>
    </row>
    <row r="22" spans="1:44" ht="15.95" customHeight="1" x14ac:dyDescent="0.25">
      <c r="A22" s="47"/>
      <c r="C22" s="36" t="s">
        <v>543</v>
      </c>
      <c r="H22" s="38"/>
      <c r="I22" s="36"/>
      <c r="L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16</v>
      </c>
      <c r="AA22" s="74">
        <v>0</v>
      </c>
      <c r="AB22" s="74">
        <v>7</v>
      </c>
      <c r="AC22" s="50">
        <f t="shared" si="8"/>
        <v>7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15</v>
      </c>
      <c r="AN22" s="74">
        <v>2</v>
      </c>
      <c r="AO22" s="74">
        <v>1</v>
      </c>
      <c r="AP22" s="50">
        <f t="shared" si="9"/>
        <v>3</v>
      </c>
      <c r="AQ22" s="74">
        <v>2</v>
      </c>
      <c r="AR22" s="40"/>
    </row>
    <row r="23" spans="1:44" ht="15.95" customHeight="1" x14ac:dyDescent="0.25">
      <c r="A23" s="47"/>
      <c r="B23" s="4"/>
      <c r="C23" s="4"/>
      <c r="D23" s="4"/>
      <c r="E23" s="4"/>
      <c r="F23" s="4"/>
      <c r="G23" s="4"/>
      <c r="H23" s="4"/>
      <c r="I23" s="6"/>
      <c r="J23" s="6"/>
      <c r="K23" s="6"/>
      <c r="L23" s="6"/>
      <c r="M23" s="6"/>
      <c r="N23" s="6"/>
      <c r="O23" s="6"/>
      <c r="P23" s="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17</v>
      </c>
      <c r="AA23" s="74">
        <v>7</v>
      </c>
      <c r="AB23" s="74">
        <v>8</v>
      </c>
      <c r="AC23" s="50">
        <f t="shared" si="8"/>
        <v>15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16</v>
      </c>
      <c r="AN23" s="74">
        <v>5</v>
      </c>
      <c r="AO23" s="74">
        <v>6</v>
      </c>
      <c r="AP23" s="50">
        <f t="shared" si="9"/>
        <v>11</v>
      </c>
      <c r="AQ23" s="74">
        <v>6</v>
      </c>
      <c r="AR23" s="5"/>
    </row>
    <row r="24" spans="1:44" ht="15.95" customHeight="1" x14ac:dyDescent="0.25">
      <c r="A24" s="47"/>
      <c r="B24" s="45" t="s">
        <v>62</v>
      </c>
      <c r="C24" s="18" t="s">
        <v>199</v>
      </c>
      <c r="D24" s="16"/>
      <c r="E24" s="36"/>
      <c r="F24" s="36"/>
      <c r="G24" s="90">
        <v>4</v>
      </c>
      <c r="H24" s="38">
        <v>1</v>
      </c>
      <c r="I24" s="36" t="s">
        <v>110</v>
      </c>
      <c r="J24" s="36"/>
      <c r="K24" s="36"/>
      <c r="L24" s="36"/>
      <c r="M24" s="38" t="s">
        <v>229</v>
      </c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17</v>
      </c>
      <c r="AA24" s="74">
        <v>3</v>
      </c>
      <c r="AB24" s="74">
        <v>9</v>
      </c>
      <c r="AC24" s="50">
        <f t="shared" si="8"/>
        <v>12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16</v>
      </c>
      <c r="AN24" s="74">
        <v>1</v>
      </c>
      <c r="AO24" s="74">
        <v>7</v>
      </c>
      <c r="AP24" s="50">
        <f t="shared" si="9"/>
        <v>8</v>
      </c>
      <c r="AQ24" s="74">
        <v>0</v>
      </c>
      <c r="AR24" s="41"/>
    </row>
    <row r="25" spans="1:44" ht="15.95" customHeight="1" x14ac:dyDescent="0.25">
      <c r="A25" s="47"/>
      <c r="B25" s="43" t="s">
        <v>35</v>
      </c>
      <c r="C25" s="57"/>
      <c r="D25" s="57" t="s">
        <v>149</v>
      </c>
      <c r="E25" s="16"/>
      <c r="F25" s="16"/>
      <c r="G25" s="16"/>
      <c r="H25" s="38">
        <v>1</v>
      </c>
      <c r="I25" s="36" t="s">
        <v>94</v>
      </c>
      <c r="J25" s="36"/>
      <c r="K25" s="36"/>
      <c r="L25" s="36" t="s">
        <v>110</v>
      </c>
      <c r="M25" s="38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13</v>
      </c>
      <c r="AA25" s="74">
        <v>0</v>
      </c>
      <c r="AB25" s="74">
        <v>6</v>
      </c>
      <c r="AC25" s="50">
        <f t="shared" si="8"/>
        <v>6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12</v>
      </c>
      <c r="AN25" s="74">
        <v>1</v>
      </c>
      <c r="AO25" s="74">
        <v>3</v>
      </c>
      <c r="AP25" s="50">
        <f t="shared" si="9"/>
        <v>4</v>
      </c>
      <c r="AQ25" s="74">
        <v>4</v>
      </c>
      <c r="AR25" s="41"/>
    </row>
    <row r="26" spans="1:44" ht="15.95" customHeight="1" x14ac:dyDescent="0.25">
      <c r="A26" s="47"/>
      <c r="C26" s="16"/>
      <c r="D26" s="36"/>
      <c r="E26" s="36"/>
      <c r="F26" s="16"/>
      <c r="G26" s="16"/>
      <c r="H26" s="38">
        <v>2</v>
      </c>
      <c r="I26" s="36" t="s">
        <v>81</v>
      </c>
      <c r="L26" s="36" t="s">
        <v>391</v>
      </c>
      <c r="M26" s="1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17</v>
      </c>
      <c r="AA26" s="74">
        <v>0</v>
      </c>
      <c r="AB26" s="74">
        <v>5</v>
      </c>
      <c r="AC26" s="50">
        <f t="shared" si="8"/>
        <v>5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13</v>
      </c>
      <c r="AN26" s="74">
        <v>1</v>
      </c>
      <c r="AO26" s="74">
        <v>5</v>
      </c>
      <c r="AP26" s="50">
        <f t="shared" si="9"/>
        <v>6</v>
      </c>
      <c r="AQ26" s="74">
        <v>2</v>
      </c>
      <c r="AR26" s="41"/>
    </row>
    <row r="27" spans="1:44" ht="15.95" customHeight="1" thickBot="1" x14ac:dyDescent="0.3">
      <c r="A27" s="47"/>
      <c r="C27" s="16"/>
      <c r="D27" s="16"/>
      <c r="E27" s="16"/>
      <c r="F27" s="53"/>
      <c r="G27" s="16"/>
      <c r="H27" s="38">
        <v>2</v>
      </c>
      <c r="I27" s="36" t="s">
        <v>94</v>
      </c>
      <c r="J27" s="36"/>
      <c r="K27" s="36"/>
      <c r="L27" s="36" t="s">
        <v>565</v>
      </c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187</v>
      </c>
      <c r="AA27" s="48">
        <f t="shared" ref="AA27" si="10">SUM(AA15:AA26)</f>
        <v>51</v>
      </c>
      <c r="AB27" s="48">
        <f>SUM(AB15:AB26)</f>
        <v>88</v>
      </c>
      <c r="AC27" s="48">
        <f>+AB27+AA27</f>
        <v>139</v>
      </c>
      <c r="AD27" s="48">
        <f>SUM(AD15:AD26)</f>
        <v>12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187</v>
      </c>
      <c r="AN27" s="48">
        <f t="shared" ref="AN27" si="11">SUM(AN15:AN26)</f>
        <v>44</v>
      </c>
      <c r="AO27" s="48">
        <f>SUM(AO15:AO26)</f>
        <v>76</v>
      </c>
      <c r="AP27" s="48">
        <f>+AO27+AN27</f>
        <v>120</v>
      </c>
      <c r="AQ27" s="48">
        <f>SUM(AQ15:AQ26)</f>
        <v>28</v>
      </c>
      <c r="AR27" s="41"/>
    </row>
    <row r="28" spans="1:44" ht="15.95" customHeight="1" x14ac:dyDescent="0.25">
      <c r="A28" s="47"/>
      <c r="C28" s="16"/>
      <c r="D28" s="16"/>
      <c r="E28" s="16"/>
      <c r="F28" s="16"/>
      <c r="G28" s="16"/>
      <c r="H28" s="38"/>
      <c r="I28" s="36"/>
      <c r="L28" s="36"/>
      <c r="M28" s="1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21</v>
      </c>
      <c r="AA28" s="28">
        <v>1</v>
      </c>
      <c r="AB28" s="28">
        <v>5</v>
      </c>
      <c r="AC28" s="60">
        <f t="shared" ref="AC28:AC39" si="12">+AA28+AB28</f>
        <v>6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20</v>
      </c>
      <c r="AN28" s="28">
        <v>6</v>
      </c>
      <c r="AO28" s="28">
        <v>5</v>
      </c>
      <c r="AP28" s="60">
        <f t="shared" ref="AP28:AP39" si="13">+AN28+AO28</f>
        <v>11</v>
      </c>
      <c r="AQ28" s="28">
        <v>2</v>
      </c>
      <c r="AR28" s="41"/>
    </row>
    <row r="29" spans="1:44" ht="15.95" customHeight="1" x14ac:dyDescent="0.25">
      <c r="A29" s="47"/>
      <c r="B29" s="16"/>
      <c r="C29" s="18" t="s">
        <v>189</v>
      </c>
      <c r="D29" s="16"/>
      <c r="E29" s="16"/>
      <c r="F29" s="16"/>
      <c r="G29" s="90">
        <v>3</v>
      </c>
      <c r="H29" s="38">
        <v>1</v>
      </c>
      <c r="I29" s="36" t="s">
        <v>130</v>
      </c>
      <c r="J29" s="36"/>
      <c r="K29" s="36"/>
      <c r="L29" s="36" t="s">
        <v>548</v>
      </c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14</v>
      </c>
      <c r="AA29" s="74">
        <v>0</v>
      </c>
      <c r="AB29" s="74">
        <v>0</v>
      </c>
      <c r="AC29" s="50">
        <f t="shared" si="12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14</v>
      </c>
      <c r="AN29" s="74">
        <v>0</v>
      </c>
      <c r="AO29" s="74">
        <v>1</v>
      </c>
      <c r="AP29" s="50">
        <f t="shared" si="13"/>
        <v>1</v>
      </c>
      <c r="AQ29" s="74">
        <v>2</v>
      </c>
      <c r="AR29" s="41"/>
    </row>
    <row r="30" spans="1:44" ht="15.95" customHeight="1" x14ac:dyDescent="0.25">
      <c r="A30" s="47"/>
      <c r="B30" s="38" t="s">
        <v>35</v>
      </c>
      <c r="C30" s="57" t="s">
        <v>550</v>
      </c>
      <c r="D30" s="57"/>
      <c r="E30" s="16"/>
      <c r="F30" s="16"/>
      <c r="G30" s="16"/>
      <c r="H30" s="38">
        <v>1</v>
      </c>
      <c r="I30" s="36" t="s">
        <v>82</v>
      </c>
      <c r="J30" s="36"/>
      <c r="K30" s="36"/>
      <c r="L30" s="36" t="s">
        <v>38</v>
      </c>
      <c r="M30" s="38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16</v>
      </c>
      <c r="AA30" s="74">
        <v>5</v>
      </c>
      <c r="AB30" s="74">
        <v>11</v>
      </c>
      <c r="AC30" s="50">
        <f t="shared" si="12"/>
        <v>16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16</v>
      </c>
      <c r="AN30" s="74">
        <v>35</v>
      </c>
      <c r="AO30" s="74">
        <v>9</v>
      </c>
      <c r="AP30" s="50">
        <f t="shared" si="13"/>
        <v>44</v>
      </c>
      <c r="AQ30" s="74">
        <v>4</v>
      </c>
      <c r="AR30" s="41"/>
    </row>
    <row r="31" spans="1:44" ht="15.95" customHeight="1" x14ac:dyDescent="0.25">
      <c r="A31" s="47"/>
      <c r="H31" s="38">
        <v>2</v>
      </c>
      <c r="I31" s="36" t="s">
        <v>95</v>
      </c>
      <c r="J31" s="36"/>
      <c r="K31" s="36"/>
      <c r="L31" s="36" t="s">
        <v>125</v>
      </c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14</v>
      </c>
      <c r="AA31" s="74">
        <v>9</v>
      </c>
      <c r="AB31" s="74">
        <v>0</v>
      </c>
      <c r="AC31" s="50">
        <f t="shared" si="12"/>
        <v>9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15</v>
      </c>
      <c r="AN31" s="74">
        <v>3</v>
      </c>
      <c r="AO31" s="74">
        <v>10</v>
      </c>
      <c r="AP31" s="50">
        <f t="shared" si="13"/>
        <v>13</v>
      </c>
      <c r="AQ31" s="74">
        <v>2</v>
      </c>
      <c r="AR31" s="41"/>
    </row>
    <row r="32" spans="1:44" ht="15.95" customHeight="1" x14ac:dyDescent="0.25">
      <c r="A32" s="47"/>
      <c r="B32" s="4"/>
      <c r="C32" s="4"/>
      <c r="D32" s="4"/>
      <c r="E32" s="4"/>
      <c r="F32" s="4"/>
      <c r="G32" s="4"/>
      <c r="H32" s="4"/>
      <c r="I32" s="6"/>
      <c r="J32" s="6"/>
      <c r="K32" s="6"/>
      <c r="L32" s="6"/>
      <c r="M32" s="6"/>
      <c r="N32" s="6"/>
      <c r="O32" s="6"/>
      <c r="P32" s="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17</v>
      </c>
      <c r="AA32" s="74">
        <v>5</v>
      </c>
      <c r="AB32" s="74">
        <v>5</v>
      </c>
      <c r="AC32" s="50">
        <f t="shared" si="12"/>
        <v>10</v>
      </c>
      <c r="AD32" s="74">
        <v>2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15</v>
      </c>
      <c r="AN32" s="74">
        <v>8</v>
      </c>
      <c r="AO32" s="74">
        <v>14</v>
      </c>
      <c r="AP32" s="50">
        <f t="shared" si="13"/>
        <v>22</v>
      </c>
      <c r="AQ32" s="74">
        <v>2</v>
      </c>
      <c r="AR32" s="41"/>
    </row>
    <row r="33" spans="1:44" ht="15.95" customHeight="1" x14ac:dyDescent="0.25">
      <c r="A33" s="47"/>
      <c r="B33" s="45" t="s">
        <v>71</v>
      </c>
      <c r="C33" s="18" t="s">
        <v>195</v>
      </c>
      <c r="D33" s="16"/>
      <c r="E33" s="16"/>
      <c r="F33" s="53"/>
      <c r="G33" s="90">
        <v>3</v>
      </c>
      <c r="H33" s="38">
        <v>1</v>
      </c>
      <c r="I33" s="36" t="s">
        <v>132</v>
      </c>
      <c r="J33" s="36"/>
      <c r="K33" s="36"/>
      <c r="L33" s="36" t="s">
        <v>67</v>
      </c>
      <c r="M33" s="38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16</v>
      </c>
      <c r="AA33" s="74">
        <v>1</v>
      </c>
      <c r="AB33" s="74">
        <v>6</v>
      </c>
      <c r="AC33" s="50">
        <f t="shared" si="12"/>
        <v>7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13</v>
      </c>
      <c r="AN33" s="74">
        <v>1</v>
      </c>
      <c r="AO33" s="74">
        <v>9</v>
      </c>
      <c r="AP33" s="50">
        <f t="shared" si="13"/>
        <v>10</v>
      </c>
      <c r="AQ33" s="74">
        <v>4</v>
      </c>
      <c r="AR33" s="41"/>
    </row>
    <row r="34" spans="1:44" ht="15.95" customHeight="1" x14ac:dyDescent="0.25">
      <c r="A34" s="47"/>
      <c r="B34" s="43" t="s">
        <v>35</v>
      </c>
      <c r="C34" s="36"/>
      <c r="D34" s="36" t="s">
        <v>149</v>
      </c>
      <c r="E34" s="36"/>
      <c r="F34" s="16"/>
      <c r="G34" s="16"/>
      <c r="H34" s="38">
        <v>1</v>
      </c>
      <c r="I34" s="36" t="s">
        <v>86</v>
      </c>
      <c r="J34" s="16"/>
      <c r="K34" s="16"/>
      <c r="L34" s="36" t="s">
        <v>549</v>
      </c>
      <c r="M34" s="38"/>
      <c r="N34" s="36"/>
      <c r="O34" s="36"/>
      <c r="P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2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15</v>
      </c>
      <c r="AN34" s="74">
        <v>0</v>
      </c>
      <c r="AO34" s="74">
        <v>10</v>
      </c>
      <c r="AP34" s="50">
        <f t="shared" si="13"/>
        <v>10</v>
      </c>
      <c r="AQ34" s="74">
        <v>0</v>
      </c>
      <c r="AR34" s="41"/>
    </row>
    <row r="35" spans="1:44" ht="15.95" customHeight="1" x14ac:dyDescent="0.25">
      <c r="A35" s="47" t="s">
        <v>68</v>
      </c>
      <c r="B35" s="16"/>
      <c r="C35" s="36"/>
      <c r="D35" s="16"/>
      <c r="E35" s="16"/>
      <c r="F35" s="16"/>
      <c r="G35" s="16"/>
      <c r="H35" s="38">
        <v>2</v>
      </c>
      <c r="I35" s="36" t="s">
        <v>46</v>
      </c>
      <c r="J35" s="16"/>
      <c r="K35" s="16"/>
      <c r="L35" s="36" t="s">
        <v>564</v>
      </c>
      <c r="M35" s="38"/>
      <c r="N35" s="36"/>
      <c r="O35" s="1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17</v>
      </c>
      <c r="AA35" s="74">
        <v>0</v>
      </c>
      <c r="AB35" s="74">
        <v>3</v>
      </c>
      <c r="AC35" s="50">
        <f t="shared" si="12"/>
        <v>3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16</v>
      </c>
      <c r="AN35" s="74">
        <v>1</v>
      </c>
      <c r="AO35" s="74">
        <v>2</v>
      </c>
      <c r="AP35" s="50">
        <f t="shared" si="13"/>
        <v>3</v>
      </c>
      <c r="AQ35" s="74">
        <v>0</v>
      </c>
      <c r="AR35" s="41"/>
    </row>
    <row r="36" spans="1:44" ht="15.95" customHeight="1" x14ac:dyDescent="0.25">
      <c r="A36" s="47"/>
      <c r="C36" s="16"/>
      <c r="D36" s="16"/>
      <c r="E36" s="16"/>
      <c r="F36" s="16"/>
      <c r="G36" s="16"/>
      <c r="H36" s="38"/>
      <c r="I36" s="36"/>
      <c r="L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12</v>
      </c>
      <c r="AA36" s="74">
        <v>2</v>
      </c>
      <c r="AB36" s="74">
        <v>2</v>
      </c>
      <c r="AC36" s="50">
        <f t="shared" si="12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16</v>
      </c>
      <c r="AN36" s="74">
        <v>2</v>
      </c>
      <c r="AO36" s="74">
        <v>15</v>
      </c>
      <c r="AP36" s="50">
        <f t="shared" si="13"/>
        <v>17</v>
      </c>
      <c r="AQ36" s="74">
        <v>0</v>
      </c>
      <c r="AR36" s="41"/>
    </row>
    <row r="37" spans="1:44" ht="15.95" customHeight="1" x14ac:dyDescent="0.25">
      <c r="A37" s="47"/>
      <c r="B37" s="16"/>
      <c r="C37" s="18" t="s">
        <v>198</v>
      </c>
      <c r="D37" s="76"/>
      <c r="E37" s="36"/>
      <c r="F37" s="36"/>
      <c r="G37" s="90">
        <v>7</v>
      </c>
      <c r="H37" s="38">
        <v>1</v>
      </c>
      <c r="I37" s="36" t="s">
        <v>126</v>
      </c>
      <c r="L37" s="36" t="s">
        <v>553</v>
      </c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16</v>
      </c>
      <c r="AA37" s="74">
        <v>0</v>
      </c>
      <c r="AB37" s="74">
        <v>1</v>
      </c>
      <c r="AC37" s="50">
        <f t="shared" si="12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16</v>
      </c>
      <c r="AN37" s="74">
        <v>3</v>
      </c>
      <c r="AO37" s="74">
        <v>4</v>
      </c>
      <c r="AP37" s="50">
        <f t="shared" si="13"/>
        <v>7</v>
      </c>
      <c r="AQ37" s="74">
        <v>2</v>
      </c>
      <c r="AR37" s="41"/>
    </row>
    <row r="38" spans="1:44" ht="15.95" customHeight="1" x14ac:dyDescent="0.25">
      <c r="A38" s="47"/>
      <c r="B38" s="38" t="s">
        <v>35</v>
      </c>
      <c r="C38" s="57" t="s">
        <v>551</v>
      </c>
      <c r="D38" s="57"/>
      <c r="E38" s="16"/>
      <c r="F38" s="16"/>
      <c r="G38" s="16"/>
      <c r="H38" s="38">
        <v>1</v>
      </c>
      <c r="I38" s="36" t="s">
        <v>230</v>
      </c>
      <c r="J38" s="16"/>
      <c r="K38" s="16"/>
      <c r="L38" s="36" t="s">
        <v>413</v>
      </c>
      <c r="M38" s="38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13</v>
      </c>
      <c r="AA38" s="74">
        <v>0</v>
      </c>
      <c r="AB38" s="74">
        <v>2</v>
      </c>
      <c r="AC38" s="50">
        <f t="shared" si="12"/>
        <v>2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17</v>
      </c>
      <c r="AN38" s="74">
        <v>0</v>
      </c>
      <c r="AO38" s="74">
        <v>5</v>
      </c>
      <c r="AP38" s="50">
        <f t="shared" si="13"/>
        <v>5</v>
      </c>
      <c r="AQ38" s="74">
        <v>4</v>
      </c>
      <c r="AR38" s="41"/>
    </row>
    <row r="39" spans="1:44" ht="15.95" customHeight="1" x14ac:dyDescent="0.25">
      <c r="A39" s="47"/>
      <c r="C39" s="16"/>
      <c r="D39" s="16"/>
      <c r="E39" s="16"/>
      <c r="F39" s="16"/>
      <c r="G39" s="16"/>
      <c r="H39" s="38">
        <v>1</v>
      </c>
      <c r="I39" s="36" t="s">
        <v>255</v>
      </c>
      <c r="J39" s="16"/>
      <c r="K39" s="16"/>
      <c r="L39" s="36" t="s">
        <v>554</v>
      </c>
      <c r="M39" s="38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16</v>
      </c>
      <c r="AA39" s="74">
        <v>0</v>
      </c>
      <c r="AB39" s="74">
        <v>0</v>
      </c>
      <c r="AC39" s="50">
        <f t="shared" si="12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14</v>
      </c>
      <c r="AN39" s="74">
        <v>0</v>
      </c>
      <c r="AO39" s="74">
        <v>5</v>
      </c>
      <c r="AP39" s="50">
        <f t="shared" si="13"/>
        <v>5</v>
      </c>
      <c r="AQ39" s="74">
        <v>2</v>
      </c>
      <c r="AR39" s="41"/>
    </row>
    <row r="40" spans="1:44" ht="15.95" customHeight="1" thickBot="1" x14ac:dyDescent="0.3">
      <c r="A40" s="47"/>
      <c r="C40" s="16"/>
      <c r="D40" s="16"/>
      <c r="E40" s="16"/>
      <c r="F40" s="16"/>
      <c r="G40" s="16"/>
      <c r="H40" s="38">
        <v>1</v>
      </c>
      <c r="I40" s="36" t="s">
        <v>129</v>
      </c>
      <c r="L40" s="36" t="s">
        <v>555</v>
      </c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185</v>
      </c>
      <c r="AA40" s="48">
        <f t="shared" ref="AA40" si="14">SUM(AA28:AA39)</f>
        <v>26</v>
      </c>
      <c r="AB40" s="48">
        <f>SUM(AB28:AB39)</f>
        <v>37</v>
      </c>
      <c r="AC40" s="48">
        <f>+AB40+AA40</f>
        <v>63</v>
      </c>
      <c r="AD40" s="48">
        <f>SUM(AD28:AD39)</f>
        <v>12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187</v>
      </c>
      <c r="AN40" s="48">
        <f t="shared" ref="AN40" si="15">SUM(AN28:AN39)</f>
        <v>59</v>
      </c>
      <c r="AO40" s="48">
        <f>SUM(AO28:AO39)</f>
        <v>89</v>
      </c>
      <c r="AP40" s="48">
        <f>+AO40+AN40</f>
        <v>148</v>
      </c>
      <c r="AQ40" s="48">
        <f>SUM(AQ28:AQ39)</f>
        <v>24</v>
      </c>
      <c r="AR40" s="41"/>
    </row>
    <row r="41" spans="1:44" ht="15.95" customHeight="1" x14ac:dyDescent="0.25">
      <c r="A41" s="47"/>
      <c r="H41" s="38">
        <v>2</v>
      </c>
      <c r="I41" s="36" t="s">
        <v>230</v>
      </c>
      <c r="L41" s="36" t="s">
        <v>126</v>
      </c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30</v>
      </c>
      <c r="AA41" s="28">
        <v>8</v>
      </c>
      <c r="AB41" s="28">
        <v>10</v>
      </c>
      <c r="AC41" s="60">
        <f t="shared" ref="AC41:AC52" si="16">+AA41+AB41</f>
        <v>18</v>
      </c>
      <c r="AD41" s="28">
        <v>6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51</v>
      </c>
      <c r="AN41" s="28">
        <v>17</v>
      </c>
      <c r="AO41" s="28">
        <v>15</v>
      </c>
      <c r="AP41" s="60">
        <f t="shared" ref="AP41:AP52" si="17">+AN41+AO41</f>
        <v>32</v>
      </c>
      <c r="AQ41" s="28">
        <v>10</v>
      </c>
      <c r="AR41" s="41"/>
    </row>
    <row r="42" spans="1:44" ht="15.95" customHeight="1" x14ac:dyDescent="0.25">
      <c r="A42" s="47"/>
      <c r="H42" s="38">
        <v>2</v>
      </c>
      <c r="I42" s="36" t="s">
        <v>129</v>
      </c>
      <c r="L42" s="36" t="s">
        <v>556</v>
      </c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13</v>
      </c>
      <c r="AA42" s="74">
        <v>0</v>
      </c>
      <c r="AB42" s="74">
        <v>0</v>
      </c>
      <c r="AC42" s="50">
        <f t="shared" si="16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16</v>
      </c>
      <c r="AN42" s="74">
        <v>0</v>
      </c>
      <c r="AO42" s="74">
        <v>0</v>
      </c>
      <c r="AP42" s="50">
        <f t="shared" si="17"/>
        <v>0</v>
      </c>
      <c r="AQ42" s="74">
        <v>0</v>
      </c>
      <c r="AR42" s="41"/>
    </row>
    <row r="43" spans="1:44" ht="15.95" customHeight="1" x14ac:dyDescent="0.25">
      <c r="A43" s="47"/>
      <c r="H43" s="38">
        <v>2</v>
      </c>
      <c r="I43" s="36" t="s">
        <v>69</v>
      </c>
      <c r="L43" s="36" t="s">
        <v>557</v>
      </c>
      <c r="P43" s="36" t="s">
        <v>314</v>
      </c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13</v>
      </c>
      <c r="AA43" s="74">
        <v>9</v>
      </c>
      <c r="AB43" s="74">
        <v>6</v>
      </c>
      <c r="AC43" s="50">
        <f t="shared" si="16"/>
        <v>15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15</v>
      </c>
      <c r="AN43" s="74">
        <v>15</v>
      </c>
      <c r="AO43" s="74">
        <v>10</v>
      </c>
      <c r="AP43" s="50">
        <f t="shared" si="17"/>
        <v>25</v>
      </c>
      <c r="AQ43" s="74">
        <v>2</v>
      </c>
      <c r="AR43" s="41"/>
    </row>
    <row r="44" spans="1:44" ht="15.95" customHeight="1" x14ac:dyDescent="0.25">
      <c r="A44" s="47"/>
      <c r="B44" s="7"/>
      <c r="C44" s="4"/>
      <c r="D44" s="4"/>
      <c r="E44" s="4"/>
      <c r="F44" s="4"/>
      <c r="G44" s="4"/>
      <c r="H44" s="4"/>
      <c r="I44" s="4"/>
      <c r="J44" s="6"/>
      <c r="K44" s="6"/>
      <c r="L44" s="6"/>
      <c r="M44" s="6"/>
      <c r="N44" s="6"/>
      <c r="O44" s="6"/>
      <c r="P44" s="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12</v>
      </c>
      <c r="AA44" s="74">
        <v>8</v>
      </c>
      <c r="AB44" s="74">
        <v>3</v>
      </c>
      <c r="AC44" s="50">
        <f t="shared" si="16"/>
        <v>11</v>
      </c>
      <c r="AD44" s="74">
        <v>4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10</v>
      </c>
      <c r="AN44" s="74">
        <v>9</v>
      </c>
      <c r="AO44" s="74">
        <v>4</v>
      </c>
      <c r="AP44" s="50">
        <f t="shared" si="17"/>
        <v>13</v>
      </c>
      <c r="AQ44" s="74">
        <v>0</v>
      </c>
      <c r="AR44" s="41"/>
    </row>
    <row r="45" spans="1:44" ht="15.95" customHeight="1" x14ac:dyDescent="0.25">
      <c r="A45" s="47"/>
      <c r="B45" s="45" t="s">
        <v>84</v>
      </c>
      <c r="C45" s="18" t="s">
        <v>190</v>
      </c>
      <c r="D45" s="16"/>
      <c r="E45" s="37"/>
      <c r="F45" s="37"/>
      <c r="G45" s="90">
        <v>4</v>
      </c>
      <c r="H45" s="38">
        <v>1</v>
      </c>
      <c r="I45" s="36" t="s">
        <v>112</v>
      </c>
      <c r="L45" s="36" t="s">
        <v>568</v>
      </c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16</v>
      </c>
      <c r="AA45" s="74">
        <v>6</v>
      </c>
      <c r="AB45" s="74">
        <v>7</v>
      </c>
      <c r="AC45" s="50">
        <f t="shared" si="16"/>
        <v>13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3</v>
      </c>
      <c r="AN45" s="74">
        <v>0</v>
      </c>
      <c r="AO45" s="74">
        <v>3</v>
      </c>
      <c r="AP45" s="50">
        <f t="shared" si="17"/>
        <v>3</v>
      </c>
      <c r="AQ45" s="74">
        <v>0</v>
      </c>
      <c r="AR45" s="41"/>
    </row>
    <row r="46" spans="1:44" ht="15.95" customHeight="1" x14ac:dyDescent="0.25">
      <c r="A46" s="47"/>
      <c r="B46" s="43" t="s">
        <v>35</v>
      </c>
      <c r="C46" s="57" t="s">
        <v>560</v>
      </c>
      <c r="D46" s="57"/>
      <c r="E46" s="57"/>
      <c r="F46" s="16"/>
      <c r="G46" s="16"/>
      <c r="H46" s="38">
        <v>1</v>
      </c>
      <c r="I46" s="36" t="s">
        <v>55</v>
      </c>
      <c r="L46" s="36" t="s">
        <v>561</v>
      </c>
      <c r="M46" s="38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12</v>
      </c>
      <c r="AA46" s="74">
        <v>0</v>
      </c>
      <c r="AB46" s="74">
        <v>4</v>
      </c>
      <c r="AC46" s="50">
        <f t="shared" si="16"/>
        <v>4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17</v>
      </c>
      <c r="AN46" s="74">
        <v>6</v>
      </c>
      <c r="AO46" s="74">
        <v>13</v>
      </c>
      <c r="AP46" s="50">
        <f t="shared" si="17"/>
        <v>19</v>
      </c>
      <c r="AQ46" s="74">
        <v>0</v>
      </c>
      <c r="AR46" s="41"/>
    </row>
    <row r="47" spans="1:44" ht="15.95" customHeight="1" x14ac:dyDescent="0.25">
      <c r="A47" s="47"/>
      <c r="C47" s="16"/>
      <c r="D47" s="16"/>
      <c r="E47" s="16"/>
      <c r="F47" s="16"/>
      <c r="G47" s="16"/>
      <c r="H47" s="38">
        <v>1</v>
      </c>
      <c r="I47" s="36" t="s">
        <v>119</v>
      </c>
      <c r="L47" s="36" t="s">
        <v>70</v>
      </c>
      <c r="M47" s="38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17</v>
      </c>
      <c r="AA47" s="74">
        <v>1</v>
      </c>
      <c r="AB47" s="74">
        <v>10</v>
      </c>
      <c r="AC47" s="50">
        <f t="shared" si="16"/>
        <v>11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16</v>
      </c>
      <c r="AN47" s="74">
        <v>0</v>
      </c>
      <c r="AO47" s="74">
        <v>9</v>
      </c>
      <c r="AP47" s="50">
        <f t="shared" si="17"/>
        <v>9</v>
      </c>
      <c r="AQ47" s="74">
        <v>4</v>
      </c>
      <c r="AR47" s="41"/>
    </row>
    <row r="48" spans="1:44" ht="15.95" customHeight="1" x14ac:dyDescent="0.25">
      <c r="A48" s="47"/>
      <c r="C48" s="16"/>
      <c r="D48" s="16"/>
      <c r="E48" s="16"/>
      <c r="F48" s="16"/>
      <c r="G48" s="16"/>
      <c r="H48" s="38">
        <v>2</v>
      </c>
      <c r="I48" s="36" t="s">
        <v>119</v>
      </c>
      <c r="L48" s="36" t="s">
        <v>34</v>
      </c>
      <c r="M48" s="38"/>
      <c r="P48" s="3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12</v>
      </c>
      <c r="AA48" s="74">
        <v>0</v>
      </c>
      <c r="AB48" s="74">
        <v>3</v>
      </c>
      <c r="AC48" s="50">
        <f t="shared" si="16"/>
        <v>3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14</v>
      </c>
      <c r="AN48" s="74">
        <v>2</v>
      </c>
      <c r="AO48" s="74">
        <v>6</v>
      </c>
      <c r="AP48" s="50">
        <f t="shared" si="17"/>
        <v>8</v>
      </c>
      <c r="AQ48" s="74">
        <v>0</v>
      </c>
      <c r="AR48" s="41"/>
    </row>
    <row r="49" spans="1:44" ht="15.95" customHeight="1" x14ac:dyDescent="0.25">
      <c r="A49" s="47"/>
      <c r="C49" s="16"/>
      <c r="D49" s="16"/>
      <c r="E49" s="16"/>
      <c r="F49" s="16"/>
      <c r="G49" s="16"/>
      <c r="H49" s="38"/>
      <c r="I49" s="36"/>
      <c r="L49" s="36"/>
      <c r="M49" s="38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16</v>
      </c>
      <c r="AA49" s="74">
        <v>0</v>
      </c>
      <c r="AB49" s="74">
        <v>6</v>
      </c>
      <c r="AC49" s="50">
        <f t="shared" si="16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7"/>
        <v>0</v>
      </c>
      <c r="AQ49" s="74">
        <v>0</v>
      </c>
      <c r="AR49" s="41"/>
    </row>
    <row r="50" spans="1:44" ht="15.95" customHeight="1" x14ac:dyDescent="0.25">
      <c r="A50" s="47"/>
      <c r="B50" s="23"/>
      <c r="C50" s="18" t="s">
        <v>203</v>
      </c>
      <c r="D50" s="57"/>
      <c r="E50" s="16"/>
      <c r="F50" s="37"/>
      <c r="G50" s="90">
        <v>3</v>
      </c>
      <c r="H50" s="38">
        <v>2</v>
      </c>
      <c r="I50" s="36" t="s">
        <v>562</v>
      </c>
      <c r="J50" s="16"/>
      <c r="K50" s="16"/>
      <c r="L50" s="36"/>
      <c r="M50" s="38" t="s">
        <v>229</v>
      </c>
      <c r="N50" s="16"/>
      <c r="O50" s="1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16</v>
      </c>
      <c r="AA50" s="74">
        <v>0</v>
      </c>
      <c r="AB50" s="74">
        <v>8</v>
      </c>
      <c r="AC50" s="50">
        <f t="shared" si="16"/>
        <v>8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16</v>
      </c>
      <c r="AN50" s="74">
        <v>3</v>
      </c>
      <c r="AO50" s="74">
        <v>5</v>
      </c>
      <c r="AP50" s="50">
        <f t="shared" si="17"/>
        <v>8</v>
      </c>
      <c r="AQ50" s="74">
        <v>0</v>
      </c>
      <c r="AR50" s="41"/>
    </row>
    <row r="51" spans="1:44" ht="15.95" customHeight="1" x14ac:dyDescent="0.25">
      <c r="A51" s="47"/>
      <c r="B51" s="43" t="s">
        <v>35</v>
      </c>
      <c r="C51" s="36" t="s">
        <v>558</v>
      </c>
      <c r="D51" s="57"/>
      <c r="E51" s="36"/>
      <c r="F51" s="36"/>
      <c r="G51" s="90"/>
      <c r="H51" s="38">
        <v>2</v>
      </c>
      <c r="I51" s="36" t="s">
        <v>184</v>
      </c>
      <c r="J51" s="16"/>
      <c r="K51" s="16"/>
      <c r="L51" s="36" t="s">
        <v>65</v>
      </c>
      <c r="M51" s="38"/>
      <c r="N51" s="16"/>
      <c r="O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10</v>
      </c>
      <c r="AA51" s="74">
        <v>1</v>
      </c>
      <c r="AB51" s="74">
        <v>5</v>
      </c>
      <c r="AC51" s="50">
        <f t="shared" si="16"/>
        <v>6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11</v>
      </c>
      <c r="AN51" s="74">
        <v>0</v>
      </c>
      <c r="AO51" s="74">
        <v>3</v>
      </c>
      <c r="AP51" s="50">
        <f t="shared" si="17"/>
        <v>3</v>
      </c>
      <c r="AQ51" s="74">
        <v>0</v>
      </c>
      <c r="AR51" s="41"/>
    </row>
    <row r="52" spans="1:44" ht="15.95" customHeight="1" x14ac:dyDescent="0.25">
      <c r="A52" s="47"/>
      <c r="C52" s="36" t="s">
        <v>559</v>
      </c>
      <c r="H52" s="38">
        <v>2</v>
      </c>
      <c r="I52" s="36" t="s">
        <v>65</v>
      </c>
      <c r="L52" s="36" t="s">
        <v>563</v>
      </c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15</v>
      </c>
      <c r="AA52" s="74">
        <v>3</v>
      </c>
      <c r="AB52" s="74">
        <v>6</v>
      </c>
      <c r="AC52" s="50">
        <f t="shared" si="16"/>
        <v>9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13</v>
      </c>
      <c r="AN52" s="74">
        <v>1</v>
      </c>
      <c r="AO52" s="74">
        <v>4</v>
      </c>
      <c r="AP52" s="50">
        <f t="shared" si="17"/>
        <v>5</v>
      </c>
      <c r="AQ52" s="74">
        <v>2</v>
      </c>
      <c r="AR52" s="41"/>
    </row>
    <row r="53" spans="1:44" ht="15.95" customHeight="1" thickBot="1" x14ac:dyDescent="0.3">
      <c r="A53" s="47"/>
      <c r="B53" s="8"/>
      <c r="C53" s="9"/>
      <c r="D53" s="9"/>
      <c r="E53" s="9"/>
      <c r="F53" s="9"/>
      <c r="G53" s="10"/>
      <c r="H53" s="11"/>
      <c r="I53" s="9"/>
      <c r="J53" s="9"/>
      <c r="K53" s="11"/>
      <c r="L53" s="11"/>
      <c r="M53" s="11"/>
      <c r="N53" s="11"/>
      <c r="O53" s="11"/>
      <c r="P53" s="11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182</v>
      </c>
      <c r="AA53" s="48">
        <f t="shared" ref="AA53" si="18">SUM(AA41:AA52)</f>
        <v>36</v>
      </c>
      <c r="AB53" s="48">
        <f>SUM(AB41:AB52)</f>
        <v>68</v>
      </c>
      <c r="AC53" s="48">
        <f>+AB53+AA53</f>
        <v>104</v>
      </c>
      <c r="AD53" s="48">
        <f>SUM(AD41:AD52)</f>
        <v>22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184</v>
      </c>
      <c r="AN53" s="48">
        <f t="shared" ref="AN53" si="19">SUM(AN41:AN52)</f>
        <v>53</v>
      </c>
      <c r="AO53" s="48">
        <f>SUM(AO41:AO52)</f>
        <v>72</v>
      </c>
      <c r="AP53" s="48">
        <f>+AO53+AN53</f>
        <v>125</v>
      </c>
      <c r="AQ53" s="48">
        <f>SUM(AQ41:AQ52)</f>
        <v>18</v>
      </c>
      <c r="AR53" s="41"/>
    </row>
    <row r="54" spans="1:44" ht="15.95" customHeight="1" x14ac:dyDescent="0.25">
      <c r="A54" s="47"/>
      <c r="B54" s="18" t="s">
        <v>124</v>
      </c>
      <c r="C54" s="23"/>
      <c r="D54" s="23"/>
      <c r="E54" s="42" t="s">
        <v>151</v>
      </c>
      <c r="F54" s="42"/>
      <c r="G54" s="44">
        <f>SUM(G14:G53)</f>
        <v>29</v>
      </c>
      <c r="H54" s="44"/>
      <c r="I54" s="33"/>
      <c r="J54" s="42" t="s">
        <v>90</v>
      </c>
      <c r="K54" s="33"/>
      <c r="L54" s="44">
        <f>COUNTA(C14:C53)-8</f>
        <v>7</v>
      </c>
      <c r="N54" s="42" t="s">
        <v>109</v>
      </c>
      <c r="O54" s="44">
        <f>2*L54</f>
        <v>14</v>
      </c>
      <c r="P54" s="23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14</v>
      </c>
      <c r="AA54" s="28">
        <v>4</v>
      </c>
      <c r="AB54" s="28">
        <v>5</v>
      </c>
      <c r="AC54" s="60">
        <f t="shared" ref="AC54:AC65" si="20">+AA54+AB54</f>
        <v>9</v>
      </c>
      <c r="AD54" s="28">
        <v>4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31</v>
      </c>
      <c r="AN54" s="28">
        <v>2</v>
      </c>
      <c r="AO54" s="28">
        <v>13</v>
      </c>
      <c r="AP54" s="60">
        <f t="shared" ref="AP54:AP65" si="21">+AN54+AO54</f>
        <v>15</v>
      </c>
      <c r="AQ54" s="28">
        <v>0</v>
      </c>
      <c r="AR54" s="41"/>
    </row>
    <row r="55" spans="1:44" ht="15.95" customHeight="1" x14ac:dyDescent="0.25">
      <c r="A55" s="47"/>
      <c r="B55" s="16"/>
      <c r="E55" s="42" t="s">
        <v>150</v>
      </c>
      <c r="F55" s="42"/>
      <c r="G55" s="44">
        <f>COUNTA(L15:L53)+COUNTIF(L15:L53,"*&amp;*")</f>
        <v>43</v>
      </c>
      <c r="Q55" s="47"/>
      <c r="R55" s="47"/>
      <c r="S55" s="75">
        <v>7.5</v>
      </c>
      <c r="T55" s="42" t="s">
        <v>16</v>
      </c>
      <c r="Y55" s="42" t="s">
        <v>17</v>
      </c>
      <c r="Z55" s="50">
        <v>16</v>
      </c>
      <c r="AA55" s="74">
        <v>0</v>
      </c>
      <c r="AB55" s="74">
        <v>1</v>
      </c>
      <c r="AC55" s="50">
        <f t="shared" si="20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15</v>
      </c>
      <c r="AN55" s="74">
        <v>0</v>
      </c>
      <c r="AO55" s="74">
        <v>1</v>
      </c>
      <c r="AP55" s="50">
        <f t="shared" si="21"/>
        <v>1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15</v>
      </c>
      <c r="AA56" s="74">
        <v>19</v>
      </c>
      <c r="AB56" s="74">
        <v>12</v>
      </c>
      <c r="AC56" s="50">
        <f t="shared" si="20"/>
        <v>31</v>
      </c>
      <c r="AD56" s="74">
        <v>2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16</v>
      </c>
      <c r="AN56" s="74">
        <v>28</v>
      </c>
      <c r="AO56" s="74">
        <v>5</v>
      </c>
      <c r="AP56" s="50">
        <f t="shared" si="21"/>
        <v>33</v>
      </c>
      <c r="AQ56" s="74">
        <v>0</v>
      </c>
      <c r="AR56" s="41"/>
    </row>
    <row r="57" spans="1:44" ht="15.95" customHeight="1" x14ac:dyDescent="0.25">
      <c r="A57" s="47"/>
      <c r="B57" s="36"/>
      <c r="C57" s="18"/>
      <c r="N57" s="18"/>
      <c r="O57" s="18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13</v>
      </c>
      <c r="AA57" s="74">
        <v>5</v>
      </c>
      <c r="AB57" s="74">
        <v>15</v>
      </c>
      <c r="AC57" s="50">
        <f t="shared" si="20"/>
        <v>20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16</v>
      </c>
      <c r="AN57" s="74">
        <v>1</v>
      </c>
      <c r="AO57" s="74">
        <v>5</v>
      </c>
      <c r="AP57" s="50">
        <f t="shared" si="21"/>
        <v>6</v>
      </c>
      <c r="AQ57" s="74">
        <v>2</v>
      </c>
      <c r="AR57" s="41"/>
    </row>
    <row r="58" spans="1:44" ht="15.95" customHeight="1" x14ac:dyDescent="0.25">
      <c r="A58" s="47"/>
      <c r="B58" s="18" t="s">
        <v>92</v>
      </c>
      <c r="H58" s="18" t="s">
        <v>100</v>
      </c>
      <c r="M58" s="18" t="s">
        <v>101</v>
      </c>
      <c r="O58" s="16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15</v>
      </c>
      <c r="AA58" s="74">
        <v>8</v>
      </c>
      <c r="AB58" s="74">
        <v>7</v>
      </c>
      <c r="AC58" s="50">
        <f t="shared" si="20"/>
        <v>15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15</v>
      </c>
      <c r="AN58" s="74">
        <v>7</v>
      </c>
      <c r="AO58" s="74">
        <v>14</v>
      </c>
      <c r="AP58" s="50">
        <f t="shared" si="21"/>
        <v>21</v>
      </c>
      <c r="AQ58" s="74">
        <v>2</v>
      </c>
      <c r="AR58" s="41"/>
    </row>
    <row r="59" spans="1:44" ht="15.95" customHeight="1" x14ac:dyDescent="0.25">
      <c r="A59" s="47"/>
      <c r="B59" s="36" t="s">
        <v>149</v>
      </c>
      <c r="C59" s="36"/>
      <c r="D59" s="36"/>
      <c r="E59" s="36"/>
      <c r="F59" s="36"/>
      <c r="G59" s="36"/>
      <c r="H59" s="36" t="s">
        <v>149</v>
      </c>
      <c r="I59" s="36"/>
      <c r="J59" s="36"/>
      <c r="K59" s="36"/>
      <c r="L59" s="36"/>
      <c r="M59" s="36" t="s">
        <v>149</v>
      </c>
      <c r="N59" s="36"/>
      <c r="O59" s="36"/>
      <c r="P59" s="3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17</v>
      </c>
      <c r="AA59" s="74">
        <v>3</v>
      </c>
      <c r="AB59" s="74">
        <v>4</v>
      </c>
      <c r="AC59" s="50">
        <f t="shared" si="20"/>
        <v>7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17</v>
      </c>
      <c r="AN59" s="74">
        <v>4</v>
      </c>
      <c r="AO59" s="74">
        <v>5</v>
      </c>
      <c r="AP59" s="50">
        <f t="shared" si="21"/>
        <v>9</v>
      </c>
      <c r="AQ59" s="74">
        <v>0</v>
      </c>
      <c r="AR59" s="41"/>
    </row>
    <row r="60" spans="1:44" ht="15.95" customHeight="1" x14ac:dyDescent="0.25">
      <c r="A60" s="47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14</v>
      </c>
      <c r="AA60" s="74">
        <v>2</v>
      </c>
      <c r="AB60" s="74">
        <v>6</v>
      </c>
      <c r="AC60" s="50">
        <f t="shared" si="20"/>
        <v>8</v>
      </c>
      <c r="AD60" s="74">
        <v>6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14</v>
      </c>
      <c r="AN60" s="74">
        <v>0</v>
      </c>
      <c r="AO60" s="74">
        <v>4</v>
      </c>
      <c r="AP60" s="50">
        <f t="shared" si="21"/>
        <v>4</v>
      </c>
      <c r="AQ60" s="74">
        <v>2</v>
      </c>
      <c r="AR60" s="41"/>
    </row>
    <row r="61" spans="1:44" ht="15.95" customHeight="1" x14ac:dyDescent="0.25">
      <c r="A61" s="47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16</v>
      </c>
      <c r="AA61" s="74">
        <v>0</v>
      </c>
      <c r="AB61" s="74">
        <v>1</v>
      </c>
      <c r="AC61" s="50">
        <f t="shared" si="20"/>
        <v>1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14</v>
      </c>
      <c r="AN61" s="74">
        <v>0</v>
      </c>
      <c r="AO61" s="74">
        <v>4</v>
      </c>
      <c r="AP61" s="50">
        <f t="shared" si="21"/>
        <v>4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16</v>
      </c>
      <c r="AA62" s="74">
        <v>0</v>
      </c>
      <c r="AB62" s="74">
        <v>4</v>
      </c>
      <c r="AC62" s="50">
        <f t="shared" si="20"/>
        <v>4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17</v>
      </c>
      <c r="AN62" s="74">
        <v>1</v>
      </c>
      <c r="AO62" s="74">
        <v>4</v>
      </c>
      <c r="AP62" s="50">
        <f t="shared" si="21"/>
        <v>5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17</v>
      </c>
      <c r="AA63" s="74">
        <v>1</v>
      </c>
      <c r="AB63" s="74">
        <v>7</v>
      </c>
      <c r="AC63" s="50">
        <f t="shared" si="20"/>
        <v>8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14</v>
      </c>
      <c r="AN63" s="74">
        <v>2</v>
      </c>
      <c r="AO63" s="74">
        <v>2</v>
      </c>
      <c r="AP63" s="50">
        <f t="shared" si="21"/>
        <v>4</v>
      </c>
      <c r="AQ63" s="74">
        <v>4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17</v>
      </c>
      <c r="AA64" s="74">
        <v>0</v>
      </c>
      <c r="AB64" s="74">
        <v>2</v>
      </c>
      <c r="AC64" s="50">
        <f t="shared" si="20"/>
        <v>2</v>
      </c>
      <c r="AD64" s="74">
        <v>2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17</v>
      </c>
      <c r="AN64" s="74">
        <v>0</v>
      </c>
      <c r="AO64" s="74">
        <v>12</v>
      </c>
      <c r="AP64" s="50">
        <f t="shared" si="21"/>
        <v>12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17</v>
      </c>
      <c r="AA65" s="74">
        <v>3</v>
      </c>
      <c r="AB65" s="74">
        <v>6</v>
      </c>
      <c r="AC65" s="50">
        <f t="shared" si="20"/>
        <v>9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21"/>
        <v>0</v>
      </c>
      <c r="AQ65" s="74">
        <v>0</v>
      </c>
      <c r="AR65" s="41"/>
    </row>
    <row r="66" spans="1:44" ht="15.95" customHeight="1" thickBot="1" x14ac:dyDescent="0.3">
      <c r="A66" s="47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187</v>
      </c>
      <c r="AA66" s="48">
        <f t="shared" ref="AA66" si="22">SUM(AA54:AA65)</f>
        <v>45</v>
      </c>
      <c r="AB66" s="48">
        <f>SUM(AB54:AB65)</f>
        <v>70</v>
      </c>
      <c r="AC66" s="48">
        <f>+AB66+AA66</f>
        <v>115</v>
      </c>
      <c r="AD66" s="48">
        <f>SUM(AD54:AD65)</f>
        <v>22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186</v>
      </c>
      <c r="AN66" s="48">
        <f t="shared" ref="AN66" si="23">SUM(AN54:AN65)</f>
        <v>45</v>
      </c>
      <c r="AO66" s="48">
        <f>SUM(AO54:AO65)</f>
        <v>69</v>
      </c>
      <c r="AP66" s="48">
        <f>+AO66+AN66</f>
        <v>114</v>
      </c>
      <c r="AQ66" s="48">
        <f>SUM(AQ54:AQ65)</f>
        <v>10</v>
      </c>
      <c r="AR66" s="41"/>
    </row>
    <row r="67" spans="1:44" ht="15.95" customHeight="1" thickBot="1" x14ac:dyDescent="0.3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741</v>
      </c>
      <c r="AA67" s="82">
        <f t="shared" ref="AA67:AD67" si="24">+AA66+AA53+AA40+AA27</f>
        <v>158</v>
      </c>
      <c r="AB67" s="82">
        <f t="shared" si="24"/>
        <v>263</v>
      </c>
      <c r="AC67" s="82">
        <f t="shared" si="24"/>
        <v>421</v>
      </c>
      <c r="AD67" s="82">
        <f t="shared" si="24"/>
        <v>68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744</v>
      </c>
      <c r="AN67" s="82">
        <f t="shared" ref="AN67:AQ67" si="25">+AN66+AN53+AN40+AN27</f>
        <v>201</v>
      </c>
      <c r="AO67" s="82">
        <f t="shared" si="25"/>
        <v>306</v>
      </c>
      <c r="AP67" s="82">
        <f t="shared" si="25"/>
        <v>507</v>
      </c>
      <c r="AQ67" s="82">
        <f t="shared" si="25"/>
        <v>80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1485</v>
      </c>
      <c r="AN68" s="43">
        <f>AA67+AN67</f>
        <v>359</v>
      </c>
      <c r="AO68" s="43">
        <f>AB67+AO67</f>
        <v>569</v>
      </c>
      <c r="AP68" s="72">
        <f>AC67+AP67</f>
        <v>928</v>
      </c>
      <c r="AQ68" s="43">
        <f>AD67+AQ67</f>
        <v>148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17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6">+AA77+AB77</f>
        <v>2</v>
      </c>
      <c r="AD77" s="38">
        <v>0</v>
      </c>
      <c r="AF77" s="58">
        <v>9</v>
      </c>
      <c r="AG77" s="36" t="s">
        <v>238</v>
      </c>
      <c r="AM77" s="38">
        <v>3</v>
      </c>
      <c r="AN77" s="38">
        <v>0</v>
      </c>
      <c r="AO77" s="38">
        <v>2</v>
      </c>
      <c r="AP77" s="38">
        <f>+AN77+AO77</f>
        <v>2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6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8.5</v>
      </c>
      <c r="AG78" s="36" t="s">
        <v>254</v>
      </c>
      <c r="AM78" s="38">
        <v>3</v>
      </c>
      <c r="AN78" s="38">
        <v>3</v>
      </c>
      <c r="AO78" s="38">
        <v>2</v>
      </c>
      <c r="AP78" s="38">
        <f t="shared" ref="AP78:AP79" si="27">+AN78+AO78</f>
        <v>5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16</v>
      </c>
      <c r="J79" s="74">
        <v>35</v>
      </c>
      <c r="K79" s="74">
        <v>9</v>
      </c>
      <c r="L79" s="83">
        <f t="shared" ref="L79:L106" si="28">+J79+K79</f>
        <v>44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2</v>
      </c>
      <c r="AA79" s="38">
        <v>1</v>
      </c>
      <c r="AB79" s="38">
        <v>0</v>
      </c>
      <c r="AC79" s="38">
        <f>+AA79+AB79</f>
        <v>1</v>
      </c>
      <c r="AD79" s="38">
        <v>0</v>
      </c>
      <c r="AF79" s="58">
        <v>7.5</v>
      </c>
      <c r="AG79" s="36" t="s">
        <v>430</v>
      </c>
      <c r="AM79" s="38">
        <v>1</v>
      </c>
      <c r="AN79" s="38">
        <v>0</v>
      </c>
      <c r="AO79" s="38">
        <v>0</v>
      </c>
      <c r="AP79" s="38">
        <f t="shared" si="27"/>
        <v>0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133</v>
      </c>
      <c r="E80" s="42"/>
      <c r="F80" s="42"/>
      <c r="G80" s="42" t="s">
        <v>158</v>
      </c>
      <c r="H80" s="43"/>
      <c r="I80" s="50">
        <v>16</v>
      </c>
      <c r="J80" s="74">
        <v>28</v>
      </c>
      <c r="K80" s="74">
        <v>5</v>
      </c>
      <c r="L80" s="83">
        <f t="shared" si="28"/>
        <v>33</v>
      </c>
      <c r="M80" s="74">
        <v>0</v>
      </c>
      <c r="O80" s="16"/>
      <c r="P80" s="16"/>
      <c r="Q80" s="41"/>
      <c r="R80" s="41"/>
      <c r="S80" s="58">
        <v>8</v>
      </c>
      <c r="T80" s="36" t="s">
        <v>402</v>
      </c>
      <c r="Z80" s="38">
        <v>5</v>
      </c>
      <c r="AA80" s="38">
        <v>1</v>
      </c>
      <c r="AB80" s="38">
        <v>1</v>
      </c>
      <c r="AC80" s="38">
        <f>+AA80+AB80</f>
        <v>2</v>
      </c>
      <c r="AD80" s="38">
        <v>0</v>
      </c>
      <c r="AF80" s="58">
        <v>7</v>
      </c>
      <c r="AG80" s="36" t="s">
        <v>404</v>
      </c>
      <c r="AM80" s="38">
        <v>1</v>
      </c>
      <c r="AN80" s="38">
        <v>0</v>
      </c>
      <c r="AO80" s="38">
        <v>0</v>
      </c>
      <c r="AP80" s="38">
        <f>+AN80+AO80</f>
        <v>0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H81" s="38"/>
      <c r="I81" s="50">
        <v>15</v>
      </c>
      <c r="J81" s="74">
        <v>21</v>
      </c>
      <c r="K81" s="74">
        <v>11</v>
      </c>
      <c r="L81" s="83">
        <f t="shared" si="28"/>
        <v>32</v>
      </c>
      <c r="M81" s="74">
        <v>2</v>
      </c>
      <c r="O81" s="16"/>
      <c r="P81" s="16"/>
      <c r="Q81" s="41"/>
      <c r="R81" s="41"/>
      <c r="S81" s="58">
        <v>7.5</v>
      </c>
      <c r="T81" s="36" t="s">
        <v>370</v>
      </c>
      <c r="Z81" s="38">
        <v>2</v>
      </c>
      <c r="AA81" s="38">
        <v>1</v>
      </c>
      <c r="AB81" s="38">
        <v>2</v>
      </c>
      <c r="AC81" s="38">
        <f t="shared" ref="AC81" si="29">+AA81+AB81</f>
        <v>3</v>
      </c>
      <c r="AD81" s="38">
        <v>0</v>
      </c>
      <c r="AF81" s="58">
        <v>8.5</v>
      </c>
      <c r="AG81" s="36" t="s">
        <v>405</v>
      </c>
      <c r="AM81" s="38">
        <v>1</v>
      </c>
      <c r="AN81" s="38">
        <v>1</v>
      </c>
      <c r="AO81" s="38">
        <v>0</v>
      </c>
      <c r="AP81" s="38">
        <f>+AN81+AO81</f>
        <v>1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65</v>
      </c>
      <c r="E82" s="42"/>
      <c r="F82" s="42"/>
      <c r="G82" s="42" t="s">
        <v>17</v>
      </c>
      <c r="H82" s="43"/>
      <c r="I82" s="50">
        <v>15</v>
      </c>
      <c r="J82" s="74">
        <v>19</v>
      </c>
      <c r="K82" s="74">
        <v>12</v>
      </c>
      <c r="L82" s="83">
        <f t="shared" si="28"/>
        <v>31</v>
      </c>
      <c r="M82" s="74">
        <v>2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9</v>
      </c>
      <c r="AG82" s="36" t="s">
        <v>344</v>
      </c>
      <c r="AM82" s="38">
        <v>1</v>
      </c>
      <c r="AN82" s="38">
        <v>1</v>
      </c>
      <c r="AO82" s="38">
        <v>0</v>
      </c>
      <c r="AP82" s="38">
        <f>+AN82+AO82</f>
        <v>1</v>
      </c>
      <c r="AQ82" s="38">
        <v>0</v>
      </c>
      <c r="AR82" s="41"/>
    </row>
    <row r="83" spans="1:44" ht="15.75" customHeight="1" x14ac:dyDescent="0.25">
      <c r="A83" s="41"/>
      <c r="C83" s="16"/>
      <c r="D83" s="42" t="s">
        <v>132</v>
      </c>
      <c r="E83" s="42"/>
      <c r="F83" s="42"/>
      <c r="G83" s="42" t="s">
        <v>159</v>
      </c>
      <c r="H83" s="43"/>
      <c r="I83" s="50">
        <v>15</v>
      </c>
      <c r="J83" s="74">
        <v>15</v>
      </c>
      <c r="K83" s="74">
        <v>10</v>
      </c>
      <c r="L83" s="83">
        <f t="shared" si="28"/>
        <v>25</v>
      </c>
      <c r="M83" s="74">
        <v>2</v>
      </c>
      <c r="Q83" s="41"/>
      <c r="R83" s="41"/>
      <c r="S83" s="58">
        <v>6.5</v>
      </c>
      <c r="T83" s="36" t="s">
        <v>278</v>
      </c>
      <c r="Z83" s="38">
        <v>17</v>
      </c>
      <c r="AA83" s="38">
        <v>1</v>
      </c>
      <c r="AB83" s="38">
        <v>3</v>
      </c>
      <c r="AC83" s="38">
        <f>+AA83+AB83</f>
        <v>4</v>
      </c>
      <c r="AD83" s="38">
        <v>2</v>
      </c>
      <c r="AF83" s="58">
        <v>8</v>
      </c>
      <c r="AG83" s="36" t="s">
        <v>312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36" t="s">
        <v>119</v>
      </c>
      <c r="E84" s="36"/>
      <c r="F84" s="36"/>
      <c r="G84" s="36" t="s">
        <v>144</v>
      </c>
      <c r="H84" s="38"/>
      <c r="I84" s="50">
        <v>15</v>
      </c>
      <c r="J84" s="74">
        <v>14</v>
      </c>
      <c r="K84" s="74">
        <v>11</v>
      </c>
      <c r="L84" s="83">
        <f t="shared" si="28"/>
        <v>25</v>
      </c>
      <c r="M84" s="74">
        <v>6</v>
      </c>
      <c r="Q84" s="41"/>
      <c r="R84" s="41"/>
      <c r="S84" s="58">
        <v>7.5</v>
      </c>
      <c r="T84" s="36" t="s">
        <v>390</v>
      </c>
      <c r="Z84" s="38">
        <v>7</v>
      </c>
      <c r="AA84" s="38">
        <v>3</v>
      </c>
      <c r="AB84" s="38">
        <v>3</v>
      </c>
      <c r="AC84" s="38">
        <f>+AA84+AB84</f>
        <v>6</v>
      </c>
      <c r="AD84" s="38">
        <v>2</v>
      </c>
      <c r="AF84" s="58">
        <v>8.5</v>
      </c>
      <c r="AG84" s="36" t="s">
        <v>403</v>
      </c>
      <c r="AM84" s="38">
        <v>3</v>
      </c>
      <c r="AN84" s="38">
        <v>2</v>
      </c>
      <c r="AO84" s="38">
        <v>2</v>
      </c>
      <c r="AP84" s="38">
        <f>+AN84+AO84</f>
        <v>4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130</v>
      </c>
      <c r="E85" s="42"/>
      <c r="F85" s="42"/>
      <c r="G85" s="42" t="s">
        <v>160</v>
      </c>
      <c r="H85" s="43"/>
      <c r="I85" s="50">
        <v>15</v>
      </c>
      <c r="J85" s="74">
        <v>8</v>
      </c>
      <c r="K85" s="74">
        <v>14</v>
      </c>
      <c r="L85" s="83">
        <f t="shared" si="28"/>
        <v>22</v>
      </c>
      <c r="M85" s="74">
        <v>2</v>
      </c>
      <c r="Q85" s="41"/>
      <c r="R85" s="41"/>
      <c r="S85" s="58">
        <v>7.5</v>
      </c>
      <c r="T85" s="36" t="s">
        <v>341</v>
      </c>
      <c r="Z85" s="38">
        <v>1</v>
      </c>
      <c r="AA85" s="38">
        <v>0</v>
      </c>
      <c r="AB85" s="38">
        <v>0</v>
      </c>
      <c r="AC85" s="38">
        <f t="shared" ref="AC85" si="30">+AA85+AB85</f>
        <v>0</v>
      </c>
      <c r="AD85" s="38">
        <v>0</v>
      </c>
      <c r="AF85" s="58">
        <v>8</v>
      </c>
      <c r="AG85" s="36" t="s">
        <v>424</v>
      </c>
      <c r="AM85" s="38">
        <v>4</v>
      </c>
      <c r="AN85" s="38">
        <v>1</v>
      </c>
      <c r="AO85" s="38">
        <v>3</v>
      </c>
      <c r="AP85" s="38">
        <f t="shared" ref="AP85" si="31">+AN85+AO85</f>
        <v>4</v>
      </c>
      <c r="AQ85" s="38">
        <v>0</v>
      </c>
      <c r="AR85" s="41"/>
    </row>
    <row r="86" spans="1:44" ht="15.75" customHeight="1" x14ac:dyDescent="0.25">
      <c r="A86" s="41"/>
      <c r="C86" s="16"/>
      <c r="D86" s="36" t="s">
        <v>111</v>
      </c>
      <c r="E86" s="36"/>
      <c r="F86" s="36"/>
      <c r="G86" s="42" t="s">
        <v>157</v>
      </c>
      <c r="H86" s="38"/>
      <c r="I86" s="50">
        <v>16</v>
      </c>
      <c r="J86" s="74">
        <v>7</v>
      </c>
      <c r="K86" s="74">
        <v>15</v>
      </c>
      <c r="L86" s="83">
        <f t="shared" si="28"/>
        <v>22</v>
      </c>
      <c r="M86" s="74">
        <v>2</v>
      </c>
      <c r="Q86" s="46"/>
      <c r="R86" s="46"/>
      <c r="S86" s="58">
        <v>8</v>
      </c>
      <c r="T86" s="36" t="s">
        <v>169</v>
      </c>
      <c r="Z86" s="38">
        <v>10</v>
      </c>
      <c r="AA86" s="38">
        <v>1</v>
      </c>
      <c r="AB86" s="38">
        <v>2</v>
      </c>
      <c r="AC86" s="38">
        <f>+AA86+AB86</f>
        <v>3</v>
      </c>
      <c r="AD86" s="38">
        <v>2</v>
      </c>
      <c r="AF86" s="58">
        <v>8.5</v>
      </c>
      <c r="AG86" s="36" t="s">
        <v>447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2</v>
      </c>
      <c r="AR86" s="46"/>
    </row>
    <row r="87" spans="1:44" ht="15.75" customHeight="1" x14ac:dyDescent="0.25">
      <c r="A87" s="41"/>
      <c r="C87" s="16"/>
      <c r="D87" s="42" t="s">
        <v>36</v>
      </c>
      <c r="E87" s="42"/>
      <c r="F87" s="42"/>
      <c r="G87" s="42" t="s">
        <v>158</v>
      </c>
      <c r="H87" s="43"/>
      <c r="I87" s="50">
        <v>15</v>
      </c>
      <c r="J87" s="74">
        <v>7</v>
      </c>
      <c r="K87" s="74">
        <v>14</v>
      </c>
      <c r="L87" s="83">
        <f t="shared" si="28"/>
        <v>21</v>
      </c>
      <c r="M87" s="74">
        <v>2</v>
      </c>
      <c r="Q87" s="46"/>
      <c r="R87" s="46"/>
      <c r="S87" s="58">
        <v>7</v>
      </c>
      <c r="T87" s="36" t="s">
        <v>237</v>
      </c>
      <c r="Z87" s="38">
        <v>4</v>
      </c>
      <c r="AA87" s="38">
        <v>0</v>
      </c>
      <c r="AB87" s="38">
        <v>1</v>
      </c>
      <c r="AC87" s="38">
        <f>+AA87+AB87</f>
        <v>1</v>
      </c>
      <c r="AD87" s="38">
        <v>0</v>
      </c>
      <c r="AF87" s="58">
        <v>7</v>
      </c>
      <c r="AG87" s="36" t="s">
        <v>168</v>
      </c>
      <c r="AM87" s="38">
        <v>2</v>
      </c>
      <c r="AN87" s="38">
        <v>0</v>
      </c>
      <c r="AO87" s="38">
        <v>2</v>
      </c>
      <c r="AP87" s="38">
        <f>+AN87+AO87</f>
        <v>2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39</v>
      </c>
      <c r="E88" s="42"/>
      <c r="F88" s="42"/>
      <c r="G88" s="42" t="s">
        <v>17</v>
      </c>
      <c r="H88" s="43"/>
      <c r="I88" s="50">
        <v>13</v>
      </c>
      <c r="J88" s="74">
        <v>5</v>
      </c>
      <c r="K88" s="74">
        <v>15</v>
      </c>
      <c r="L88" s="83">
        <f t="shared" si="28"/>
        <v>20</v>
      </c>
      <c r="M88" s="74">
        <v>6</v>
      </c>
      <c r="Q88" s="46"/>
      <c r="R88" s="46"/>
      <c r="S88" s="58">
        <v>8</v>
      </c>
      <c r="T88" s="36" t="s">
        <v>567</v>
      </c>
      <c r="Z88" s="38">
        <v>1</v>
      </c>
      <c r="AA88" s="38">
        <v>0</v>
      </c>
      <c r="AB88" s="38">
        <v>2</v>
      </c>
      <c r="AC88" s="38">
        <f>+AA88+AB88</f>
        <v>2</v>
      </c>
      <c r="AD88" s="38">
        <v>0</v>
      </c>
      <c r="AF88" s="58">
        <v>7</v>
      </c>
      <c r="AG88" s="36" t="s">
        <v>236</v>
      </c>
      <c r="AM88" s="38">
        <v>18</v>
      </c>
      <c r="AN88" s="38">
        <v>6</v>
      </c>
      <c r="AO88" s="38">
        <v>4</v>
      </c>
      <c r="AP88" s="38">
        <f>+AN88+AO88</f>
        <v>10</v>
      </c>
      <c r="AQ88" s="38">
        <v>2</v>
      </c>
      <c r="AR88" s="46"/>
    </row>
    <row r="89" spans="1:44" ht="15.75" customHeight="1" x14ac:dyDescent="0.25">
      <c r="A89" s="41"/>
      <c r="C89" s="16"/>
      <c r="D89" s="42" t="s">
        <v>86</v>
      </c>
      <c r="G89" s="42" t="s">
        <v>159</v>
      </c>
      <c r="H89" s="43"/>
      <c r="I89" s="50">
        <v>17</v>
      </c>
      <c r="J89" s="74">
        <v>6</v>
      </c>
      <c r="K89" s="74">
        <v>13</v>
      </c>
      <c r="L89" s="83">
        <f t="shared" si="28"/>
        <v>19</v>
      </c>
      <c r="M89" s="74">
        <v>0</v>
      </c>
      <c r="Q89" s="47"/>
      <c r="R89" s="47"/>
      <c r="S89" s="58">
        <v>7.5</v>
      </c>
      <c r="T89" s="36" t="s">
        <v>274</v>
      </c>
      <c r="Z89" s="38">
        <v>6</v>
      </c>
      <c r="AA89" s="38">
        <v>2</v>
      </c>
      <c r="AB89" s="38">
        <v>2</v>
      </c>
      <c r="AC89" s="38">
        <f>+AA89+AB89</f>
        <v>4</v>
      </c>
      <c r="AD89" s="38">
        <v>2</v>
      </c>
      <c r="AF89" s="58">
        <v>8.5</v>
      </c>
      <c r="AG89" s="36" t="s">
        <v>566</v>
      </c>
      <c r="AM89" s="38">
        <v>1</v>
      </c>
      <c r="AN89" s="38">
        <v>1</v>
      </c>
      <c r="AO89" s="38">
        <v>0</v>
      </c>
      <c r="AP89" s="38">
        <f>+AN89+AO89</f>
        <v>1</v>
      </c>
      <c r="AQ89" s="38">
        <v>2</v>
      </c>
      <c r="AR89" s="47"/>
    </row>
    <row r="90" spans="1:44" ht="15.75" customHeight="1" x14ac:dyDescent="0.25">
      <c r="A90" s="41"/>
      <c r="C90" s="16"/>
      <c r="D90" s="42" t="s">
        <v>73</v>
      </c>
      <c r="E90" s="42"/>
      <c r="F90" s="42"/>
      <c r="G90" s="42" t="s">
        <v>160</v>
      </c>
      <c r="H90" s="43"/>
      <c r="I90" s="50">
        <v>16</v>
      </c>
      <c r="J90" s="74">
        <v>2</v>
      </c>
      <c r="K90" s="74">
        <v>15</v>
      </c>
      <c r="L90" s="83">
        <f t="shared" si="28"/>
        <v>17</v>
      </c>
      <c r="M90" s="74">
        <v>0</v>
      </c>
      <c r="O90" s="16"/>
      <c r="Q90" s="47"/>
      <c r="R90" s="47"/>
      <c r="S90" s="58">
        <v>8</v>
      </c>
      <c r="T90" s="36" t="s">
        <v>343</v>
      </c>
      <c r="Z90" s="38">
        <v>5</v>
      </c>
      <c r="AA90" s="38">
        <v>2</v>
      </c>
      <c r="AB90" s="38">
        <v>4</v>
      </c>
      <c r="AC90" s="38">
        <f t="shared" ref="AC90" si="32">+AA90+AB90</f>
        <v>6</v>
      </c>
      <c r="AD90" s="38">
        <v>0</v>
      </c>
      <c r="AF90" s="58">
        <v>8</v>
      </c>
      <c r="AG90" s="36" t="s">
        <v>383</v>
      </c>
      <c r="AM90" s="38">
        <v>4</v>
      </c>
      <c r="AN90" s="38">
        <v>0</v>
      </c>
      <c r="AO90" s="38">
        <v>4</v>
      </c>
      <c r="AP90" s="38">
        <f>+AN90+AO90</f>
        <v>4</v>
      </c>
      <c r="AQ90" s="38">
        <v>2</v>
      </c>
      <c r="AR90" s="47"/>
    </row>
    <row r="91" spans="1:44" ht="15.75" customHeight="1" x14ac:dyDescent="0.25">
      <c r="A91" s="41"/>
      <c r="C91" s="16"/>
      <c r="D91" s="42" t="s">
        <v>110</v>
      </c>
      <c r="E91" s="42"/>
      <c r="F91" s="42"/>
      <c r="G91" s="29" t="s">
        <v>146</v>
      </c>
      <c r="H91" s="43"/>
      <c r="I91" s="50">
        <v>16</v>
      </c>
      <c r="J91" s="74">
        <v>5</v>
      </c>
      <c r="K91" s="74">
        <v>11</v>
      </c>
      <c r="L91" s="83">
        <f t="shared" si="28"/>
        <v>16</v>
      </c>
      <c r="M91" s="74">
        <v>0</v>
      </c>
      <c r="O91" s="16"/>
      <c r="Q91" s="47"/>
      <c r="R91" s="47"/>
      <c r="S91" s="58">
        <v>8.5</v>
      </c>
      <c r="T91" s="36" t="s">
        <v>173</v>
      </c>
      <c r="Z91" s="38">
        <v>3</v>
      </c>
      <c r="AA91" s="38">
        <v>3</v>
      </c>
      <c r="AB91" s="38">
        <v>0</v>
      </c>
      <c r="AC91" s="38">
        <f>+AA91+AB91</f>
        <v>3</v>
      </c>
      <c r="AD91" s="38">
        <v>0</v>
      </c>
      <c r="AF91" s="58">
        <v>7</v>
      </c>
      <c r="AG91" s="36" t="s">
        <v>428</v>
      </c>
      <c r="AM91" s="38">
        <v>1</v>
      </c>
      <c r="AN91" s="38">
        <v>0</v>
      </c>
      <c r="AO91" s="38">
        <v>0</v>
      </c>
      <c r="AP91" s="38">
        <f t="shared" ref="AP91:AP92" si="33">+AN91+AO91</f>
        <v>0</v>
      </c>
      <c r="AQ91" s="38">
        <v>0</v>
      </c>
      <c r="AR91" s="47"/>
    </row>
    <row r="92" spans="1:44" ht="15.75" customHeight="1" x14ac:dyDescent="0.25">
      <c r="A92" s="41"/>
      <c r="C92" s="16"/>
      <c r="D92" s="42" t="s">
        <v>98</v>
      </c>
      <c r="E92" s="42"/>
      <c r="F92" s="42"/>
      <c r="G92" s="36" t="s">
        <v>21</v>
      </c>
      <c r="H92" s="43"/>
      <c r="I92" s="50">
        <v>13</v>
      </c>
      <c r="J92" s="74">
        <v>9</v>
      </c>
      <c r="K92" s="74">
        <v>6</v>
      </c>
      <c r="L92" s="83">
        <f t="shared" si="28"/>
        <v>15</v>
      </c>
      <c r="M92" s="74">
        <v>0</v>
      </c>
      <c r="O92" s="16"/>
      <c r="Q92" s="47"/>
      <c r="R92" s="47"/>
      <c r="S92" s="58">
        <v>7</v>
      </c>
      <c r="T92" s="36" t="s">
        <v>280</v>
      </c>
      <c r="Z92" s="38">
        <v>6</v>
      </c>
      <c r="AA92" s="38">
        <v>0</v>
      </c>
      <c r="AB92" s="38">
        <v>0</v>
      </c>
      <c r="AC92" s="38">
        <f>+AA92+AB92</f>
        <v>0</v>
      </c>
      <c r="AD92" s="38">
        <v>0</v>
      </c>
      <c r="AF92" s="58">
        <v>7.5</v>
      </c>
      <c r="AG92" s="36" t="s">
        <v>426</v>
      </c>
      <c r="AM92" s="38">
        <v>1</v>
      </c>
      <c r="AN92" s="38">
        <v>0</v>
      </c>
      <c r="AO92" s="38">
        <v>0</v>
      </c>
      <c r="AP92" s="38">
        <f t="shared" si="33"/>
        <v>0</v>
      </c>
      <c r="AQ92" s="38">
        <v>0</v>
      </c>
      <c r="AR92" s="47"/>
    </row>
    <row r="93" spans="1:44" ht="15.75" customHeight="1" x14ac:dyDescent="0.25">
      <c r="A93" s="41"/>
      <c r="C93" s="16"/>
      <c r="D93" s="42" t="s">
        <v>184</v>
      </c>
      <c r="G93" s="42" t="s">
        <v>17</v>
      </c>
      <c r="H93" s="43"/>
      <c r="I93" s="50">
        <v>15</v>
      </c>
      <c r="J93" s="74">
        <v>8</v>
      </c>
      <c r="K93" s="74">
        <v>7</v>
      </c>
      <c r="L93" s="83">
        <f t="shared" si="28"/>
        <v>15</v>
      </c>
      <c r="M93" s="74">
        <v>2</v>
      </c>
      <c r="O93" s="16"/>
      <c r="Q93" s="47"/>
      <c r="R93" s="47"/>
      <c r="S93" s="58">
        <v>7.5</v>
      </c>
      <c r="T93" s="36" t="s">
        <v>155</v>
      </c>
      <c r="Z93" s="38">
        <v>4</v>
      </c>
      <c r="AA93" s="38">
        <v>0</v>
      </c>
      <c r="AB93" s="38">
        <v>0</v>
      </c>
      <c r="AC93" s="38">
        <f t="shared" ref="AC93" si="34">+AA93+AB93</f>
        <v>0</v>
      </c>
      <c r="AD93" s="38">
        <v>2</v>
      </c>
      <c r="AF93" s="58">
        <v>9</v>
      </c>
      <c r="AG93" s="36" t="s">
        <v>342</v>
      </c>
      <c r="AM93" s="38">
        <v>3</v>
      </c>
      <c r="AN93" s="38">
        <v>1</v>
      </c>
      <c r="AO93" s="38">
        <v>3</v>
      </c>
      <c r="AP93" s="38">
        <f>+AN93+AO93</f>
        <v>4</v>
      </c>
      <c r="AQ93" s="38">
        <v>0</v>
      </c>
      <c r="AR93" s="47"/>
    </row>
    <row r="94" spans="1:44" ht="15.75" customHeight="1" x14ac:dyDescent="0.25">
      <c r="A94" s="41"/>
      <c r="C94" s="16"/>
      <c r="D94" s="36" t="s">
        <v>129</v>
      </c>
      <c r="E94" s="36"/>
      <c r="F94" s="36"/>
      <c r="G94" s="42" t="s">
        <v>157</v>
      </c>
      <c r="H94" s="38"/>
      <c r="I94" s="50">
        <v>17</v>
      </c>
      <c r="J94" s="74">
        <v>7</v>
      </c>
      <c r="K94" s="74">
        <v>8</v>
      </c>
      <c r="L94" s="83">
        <f t="shared" si="28"/>
        <v>15</v>
      </c>
      <c r="M94" s="74">
        <v>0</v>
      </c>
      <c r="O94" s="16"/>
      <c r="Q94" s="47"/>
      <c r="R94" s="47"/>
      <c r="S94" s="58">
        <v>8.5</v>
      </c>
      <c r="T94" s="36" t="s">
        <v>235</v>
      </c>
      <c r="Z94" s="38">
        <v>7</v>
      </c>
      <c r="AA94" s="38">
        <v>9</v>
      </c>
      <c r="AB94" s="38">
        <v>4</v>
      </c>
      <c r="AC94" s="38">
        <f>+AA94+AB94</f>
        <v>13</v>
      </c>
      <c r="AD94" s="38">
        <v>2</v>
      </c>
      <c r="AF94" s="58">
        <v>7.5</v>
      </c>
      <c r="AG94" s="65" t="s">
        <v>499</v>
      </c>
      <c r="AM94" s="38">
        <v>1</v>
      </c>
      <c r="AN94" s="38">
        <v>0</v>
      </c>
      <c r="AO94" s="38">
        <v>0</v>
      </c>
      <c r="AP94" s="38">
        <f>+AN94+AO94</f>
        <v>0</v>
      </c>
      <c r="AQ94" s="38">
        <v>0</v>
      </c>
      <c r="AR94" s="47"/>
    </row>
    <row r="95" spans="1:44" ht="15.75" customHeight="1" x14ac:dyDescent="0.25">
      <c r="A95" s="41"/>
      <c r="C95" s="16"/>
      <c r="D95" s="36" t="s">
        <v>34</v>
      </c>
      <c r="E95" s="36"/>
      <c r="F95" s="36"/>
      <c r="G95" s="36" t="s">
        <v>144</v>
      </c>
      <c r="H95" s="38"/>
      <c r="I95" s="50">
        <v>14</v>
      </c>
      <c r="J95" s="74">
        <v>6</v>
      </c>
      <c r="K95" s="74">
        <v>8</v>
      </c>
      <c r="L95" s="83">
        <f t="shared" si="28"/>
        <v>14</v>
      </c>
      <c r="M95" s="74">
        <v>0</v>
      </c>
      <c r="O95" s="16"/>
      <c r="Q95" s="47"/>
      <c r="R95" s="47"/>
      <c r="S95" s="58">
        <v>8</v>
      </c>
      <c r="T95" s="36" t="s">
        <v>429</v>
      </c>
      <c r="Z95" s="38">
        <v>1</v>
      </c>
      <c r="AA95" s="38">
        <v>0</v>
      </c>
      <c r="AB95" s="38">
        <v>1</v>
      </c>
      <c r="AC95" s="38">
        <f t="shared" ref="AC95" si="35">+AA95+AB95</f>
        <v>1</v>
      </c>
      <c r="AD95" s="38">
        <v>0</v>
      </c>
      <c r="AF95" s="58">
        <v>6</v>
      </c>
      <c r="AG95" s="36" t="s">
        <v>427</v>
      </c>
      <c r="AM95" s="38">
        <v>4</v>
      </c>
      <c r="AN95" s="38">
        <v>1</v>
      </c>
      <c r="AO95" s="38">
        <v>1</v>
      </c>
      <c r="AP95" s="38">
        <f>+AN95+AO95</f>
        <v>2</v>
      </c>
      <c r="AQ95" s="38">
        <v>0</v>
      </c>
      <c r="AR95" s="47"/>
    </row>
    <row r="96" spans="1:44" ht="15.75" customHeight="1" thickBot="1" x14ac:dyDescent="0.3">
      <c r="A96" s="41"/>
      <c r="C96" s="16"/>
      <c r="D96" s="36" t="s">
        <v>154</v>
      </c>
      <c r="E96" s="36"/>
      <c r="F96" s="36"/>
      <c r="G96" s="36" t="s">
        <v>144</v>
      </c>
      <c r="H96" s="38"/>
      <c r="I96" s="50">
        <v>15</v>
      </c>
      <c r="J96" s="74">
        <v>4</v>
      </c>
      <c r="K96" s="74">
        <v>10</v>
      </c>
      <c r="L96" s="83">
        <f t="shared" si="28"/>
        <v>14</v>
      </c>
      <c r="M96" s="74">
        <v>0</v>
      </c>
      <c r="O96" s="16"/>
      <c r="Q96" s="47"/>
      <c r="R96" s="47"/>
      <c r="S96" s="58">
        <v>8</v>
      </c>
      <c r="T96" s="36" t="s">
        <v>425</v>
      </c>
      <c r="Z96" s="38">
        <v>1</v>
      </c>
      <c r="AA96" s="38">
        <v>0</v>
      </c>
      <c r="AB96" s="38">
        <v>1</v>
      </c>
      <c r="AC96" s="38">
        <f t="shared" ref="AC96" si="36">+AA96+AB96</f>
        <v>1</v>
      </c>
      <c r="AD96" s="38">
        <v>0</v>
      </c>
      <c r="AF96" s="58">
        <v>7</v>
      </c>
      <c r="AG96" s="36" t="s">
        <v>275</v>
      </c>
      <c r="AM96" s="38">
        <v>6</v>
      </c>
      <c r="AN96" s="38">
        <v>4</v>
      </c>
      <c r="AO96" s="38">
        <v>4</v>
      </c>
      <c r="AP96" s="38">
        <f>+AN96+AO96</f>
        <v>8</v>
      </c>
      <c r="AQ96" s="38">
        <v>2</v>
      </c>
      <c r="AR96" s="47"/>
    </row>
    <row r="97" spans="1:44" ht="15.75" customHeight="1" x14ac:dyDescent="0.25">
      <c r="A97" s="41"/>
      <c r="C97" s="16"/>
      <c r="D97" s="42" t="s">
        <v>67</v>
      </c>
      <c r="E97" s="42"/>
      <c r="F97" s="42"/>
      <c r="G97" s="42" t="s">
        <v>159</v>
      </c>
      <c r="H97" s="43"/>
      <c r="I97" s="50">
        <v>10</v>
      </c>
      <c r="J97" s="74">
        <v>9</v>
      </c>
      <c r="K97" s="74">
        <v>4</v>
      </c>
      <c r="L97" s="83">
        <f t="shared" si="28"/>
        <v>13</v>
      </c>
      <c r="M97" s="74">
        <v>0</v>
      </c>
      <c r="O97" s="16"/>
      <c r="Q97" s="47"/>
      <c r="R97" s="47"/>
      <c r="S97" s="58">
        <v>9.5</v>
      </c>
      <c r="T97" s="36" t="s">
        <v>277</v>
      </c>
      <c r="Z97" s="38">
        <v>1</v>
      </c>
      <c r="AA97" s="38">
        <v>1</v>
      </c>
      <c r="AB97" s="38">
        <v>1</v>
      </c>
      <c r="AC97" s="38">
        <f>+AA97+AB97</f>
        <v>2</v>
      </c>
      <c r="AD97" s="38">
        <v>0</v>
      </c>
      <c r="AF97" s="67"/>
      <c r="AG97" s="68" t="s">
        <v>131</v>
      </c>
      <c r="AH97" s="20"/>
      <c r="AI97" s="20"/>
      <c r="AJ97" s="20"/>
      <c r="AK97" s="20"/>
      <c r="AL97" s="20"/>
      <c r="AM97" s="60">
        <f>SUM(AM77:AM96)</f>
        <v>60</v>
      </c>
      <c r="AN97" s="60">
        <f>SUM(AN77:AN96)</f>
        <v>21</v>
      </c>
      <c r="AO97" s="60">
        <f>SUM(AO77:AO96)</f>
        <v>27</v>
      </c>
      <c r="AP97" s="60">
        <f>SUM(AP77:AP96)</f>
        <v>48</v>
      </c>
      <c r="AQ97" s="60">
        <f>SUM(AQ77:AQ96)</f>
        <v>12</v>
      </c>
      <c r="AR97" s="47"/>
    </row>
    <row r="98" spans="1:44" ht="15.75" customHeight="1" thickBot="1" x14ac:dyDescent="0.3">
      <c r="A98" s="41"/>
      <c r="C98" s="16"/>
      <c r="D98" s="42" t="s">
        <v>52</v>
      </c>
      <c r="E98" s="42"/>
      <c r="F98" s="42"/>
      <c r="G98" s="57" t="s">
        <v>21</v>
      </c>
      <c r="H98" s="43"/>
      <c r="I98" s="50">
        <v>16</v>
      </c>
      <c r="J98" s="74">
        <v>6</v>
      </c>
      <c r="K98" s="74">
        <v>7</v>
      </c>
      <c r="L98" s="83">
        <f t="shared" si="28"/>
        <v>13</v>
      </c>
      <c r="M98" s="74">
        <v>0</v>
      </c>
      <c r="O98" s="16"/>
      <c r="Q98" s="47"/>
      <c r="R98" s="47"/>
      <c r="S98" s="58">
        <v>8</v>
      </c>
      <c r="T98" s="36" t="s">
        <v>471</v>
      </c>
      <c r="Z98" s="38">
        <v>4</v>
      </c>
      <c r="AA98" s="38">
        <v>1</v>
      </c>
      <c r="AB98" s="38">
        <v>0</v>
      </c>
      <c r="AC98" s="38">
        <f>+AA98+AB98</f>
        <v>1</v>
      </c>
      <c r="AD98" s="38">
        <v>0</v>
      </c>
      <c r="AR98" s="47"/>
    </row>
    <row r="99" spans="1:44" ht="15.75" customHeight="1" x14ac:dyDescent="0.25">
      <c r="A99" s="41"/>
      <c r="C99" s="16"/>
      <c r="D99" s="42" t="s">
        <v>38</v>
      </c>
      <c r="E99" s="42"/>
      <c r="F99" s="42"/>
      <c r="G99" s="42" t="s">
        <v>160</v>
      </c>
      <c r="H99" s="43"/>
      <c r="I99" s="50">
        <v>15</v>
      </c>
      <c r="J99" s="74">
        <v>3</v>
      </c>
      <c r="K99" s="74">
        <v>10</v>
      </c>
      <c r="L99" s="83">
        <f t="shared" si="28"/>
        <v>13</v>
      </c>
      <c r="M99" s="74">
        <v>2</v>
      </c>
      <c r="O99" s="16"/>
      <c r="Q99" s="47"/>
      <c r="R99" s="47"/>
      <c r="S99" s="67"/>
      <c r="T99" s="68" t="s">
        <v>131</v>
      </c>
      <c r="U99" s="20"/>
      <c r="V99" s="20"/>
      <c r="W99" s="20"/>
      <c r="X99" s="20"/>
      <c r="Y99" s="20"/>
      <c r="Z99" s="60">
        <f>SUM(Z77:Z98)</f>
        <v>97</v>
      </c>
      <c r="AA99" s="60">
        <f>SUM(AA77:AA98)</f>
        <v>27</v>
      </c>
      <c r="AB99" s="60">
        <f>SUM(AB77:AB98)</f>
        <v>29</v>
      </c>
      <c r="AC99" s="60">
        <f>SUM(AC77:AC98)</f>
        <v>56</v>
      </c>
      <c r="AD99" s="60">
        <f>SUM(AD77:AD98)</f>
        <v>12</v>
      </c>
      <c r="AR99" s="47"/>
    </row>
    <row r="100" spans="1:44" ht="15.75" customHeight="1" x14ac:dyDescent="0.25">
      <c r="A100" s="41"/>
      <c r="C100" s="16"/>
      <c r="D100" s="36" t="s">
        <v>70</v>
      </c>
      <c r="E100" s="36"/>
      <c r="F100" s="36"/>
      <c r="G100" s="36" t="s">
        <v>144</v>
      </c>
      <c r="H100" s="38"/>
      <c r="I100" s="50">
        <v>17</v>
      </c>
      <c r="J100" s="74">
        <v>0</v>
      </c>
      <c r="K100" s="74">
        <v>13</v>
      </c>
      <c r="L100" s="83">
        <f t="shared" si="28"/>
        <v>13</v>
      </c>
      <c r="M100" s="74">
        <v>0</v>
      </c>
      <c r="Q100" s="47"/>
      <c r="R100" s="47"/>
      <c r="T100" s="65" t="s">
        <v>127</v>
      </c>
      <c r="Z100" s="50">
        <f>+Z99+AM97</f>
        <v>157</v>
      </c>
      <c r="AA100" s="50">
        <f>+AA99+AN97</f>
        <v>48</v>
      </c>
      <c r="AB100" s="50">
        <f>+AB99+AO97</f>
        <v>56</v>
      </c>
      <c r="AC100" s="50">
        <f>+AC99+AP97</f>
        <v>104</v>
      </c>
      <c r="AD100" s="50">
        <f>+AD99+AQ97</f>
        <v>24</v>
      </c>
      <c r="AR100" s="47"/>
    </row>
    <row r="101" spans="1:44" ht="15.75" customHeight="1" x14ac:dyDescent="0.25">
      <c r="A101" s="41"/>
      <c r="D101" s="36" t="s">
        <v>113</v>
      </c>
      <c r="E101" s="36"/>
      <c r="F101" s="36"/>
      <c r="G101" s="42" t="s">
        <v>157</v>
      </c>
      <c r="H101" s="38"/>
      <c r="I101" s="50">
        <v>13</v>
      </c>
      <c r="J101" s="74">
        <v>3</v>
      </c>
      <c r="K101" s="74">
        <v>9</v>
      </c>
      <c r="L101" s="83">
        <f t="shared" si="28"/>
        <v>12</v>
      </c>
      <c r="M101" s="74">
        <v>0</v>
      </c>
      <c r="Q101" s="47"/>
      <c r="R101" s="47"/>
      <c r="AR101" s="47"/>
    </row>
    <row r="102" spans="1:44" ht="15.75" customHeight="1" thickBot="1" x14ac:dyDescent="0.3">
      <c r="A102" s="41"/>
      <c r="D102" s="36" t="s">
        <v>69</v>
      </c>
      <c r="E102" s="36"/>
      <c r="F102" s="36"/>
      <c r="G102" s="42" t="s">
        <v>157</v>
      </c>
      <c r="H102" s="38"/>
      <c r="I102" s="50">
        <v>17</v>
      </c>
      <c r="J102" s="74">
        <v>3</v>
      </c>
      <c r="K102" s="74">
        <v>9</v>
      </c>
      <c r="L102" s="83">
        <f t="shared" si="28"/>
        <v>12</v>
      </c>
      <c r="M102" s="74">
        <v>0</v>
      </c>
      <c r="O102" s="16"/>
      <c r="Q102" s="47"/>
      <c r="R102" s="47"/>
      <c r="S102" s="59" t="s">
        <v>161</v>
      </c>
      <c r="T102" s="59" t="s">
        <v>164</v>
      </c>
      <c r="U102" s="59"/>
      <c r="V102" s="88"/>
      <c r="W102" s="88"/>
      <c r="X102" s="88"/>
      <c r="Y102" s="88"/>
      <c r="Z102" s="88" t="s">
        <v>4</v>
      </c>
      <c r="AA102" s="88" t="s">
        <v>29</v>
      </c>
      <c r="AB102" s="88" t="s">
        <v>30</v>
      </c>
      <c r="AC102" s="88" t="s">
        <v>31</v>
      </c>
      <c r="AD102" s="88" t="s">
        <v>3</v>
      </c>
      <c r="AF102" s="59" t="s">
        <v>161</v>
      </c>
      <c r="AG102" s="59" t="s">
        <v>164</v>
      </c>
      <c r="AH102" s="59"/>
      <c r="AI102" s="88"/>
      <c r="AJ102" s="88"/>
      <c r="AK102" s="88"/>
      <c r="AL102" s="88"/>
      <c r="AM102" s="88" t="s">
        <v>4</v>
      </c>
      <c r="AN102" s="88" t="s">
        <v>29</v>
      </c>
      <c r="AO102" s="88" t="s">
        <v>30</v>
      </c>
      <c r="AP102" s="88" t="s">
        <v>31</v>
      </c>
      <c r="AQ102" s="88" t="s">
        <v>3</v>
      </c>
      <c r="AR102" s="47"/>
    </row>
    <row r="103" spans="1:44" ht="15.75" customHeight="1" x14ac:dyDescent="0.25">
      <c r="A103" s="41"/>
      <c r="D103" s="42" t="s">
        <v>60</v>
      </c>
      <c r="E103" s="42"/>
      <c r="F103" s="42"/>
      <c r="G103" s="42" t="s">
        <v>158</v>
      </c>
      <c r="H103" s="43"/>
      <c r="I103" s="50">
        <v>17</v>
      </c>
      <c r="J103" s="74">
        <v>0</v>
      </c>
      <c r="K103" s="74">
        <v>12</v>
      </c>
      <c r="L103" s="83">
        <f t="shared" si="28"/>
        <v>12</v>
      </c>
      <c r="M103" s="74">
        <v>0</v>
      </c>
      <c r="O103" s="16"/>
      <c r="Q103" s="47"/>
      <c r="R103" s="47"/>
      <c r="S103" s="58">
        <v>7</v>
      </c>
      <c r="T103" s="65" t="s">
        <v>99</v>
      </c>
      <c r="Z103" s="38">
        <v>3</v>
      </c>
      <c r="AA103" s="38">
        <v>0</v>
      </c>
      <c r="AB103" s="38">
        <v>0</v>
      </c>
      <c r="AC103" s="38">
        <f t="shared" ref="AC103:AC108" si="37">+AA103+AB103</f>
        <v>0</v>
      </c>
      <c r="AD103" s="38">
        <v>0</v>
      </c>
      <c r="AF103" s="58">
        <v>6</v>
      </c>
      <c r="AG103" s="65" t="s">
        <v>89</v>
      </c>
      <c r="AM103" s="38">
        <v>1</v>
      </c>
      <c r="AN103" s="38">
        <v>0</v>
      </c>
      <c r="AO103" s="38">
        <v>0</v>
      </c>
      <c r="AP103" s="38">
        <f t="shared" ref="AP103:AP111" si="38">+AN103+AO103</f>
        <v>0</v>
      </c>
      <c r="AQ103" s="38">
        <v>2</v>
      </c>
      <c r="AR103" s="47"/>
    </row>
    <row r="104" spans="1:44" ht="15.75" customHeight="1" x14ac:dyDescent="0.25">
      <c r="A104" s="41"/>
      <c r="D104" s="42" t="s">
        <v>66</v>
      </c>
      <c r="E104" s="42"/>
      <c r="F104" s="42"/>
      <c r="G104" s="36" t="s">
        <v>21</v>
      </c>
      <c r="H104" s="43"/>
      <c r="I104" s="50">
        <v>12</v>
      </c>
      <c r="J104" s="74">
        <v>8</v>
      </c>
      <c r="K104" s="74">
        <v>3</v>
      </c>
      <c r="L104" s="83">
        <f t="shared" si="28"/>
        <v>11</v>
      </c>
      <c r="M104" s="74">
        <v>4</v>
      </c>
      <c r="O104" s="16"/>
      <c r="Q104" s="47"/>
      <c r="R104" s="47"/>
      <c r="S104" s="58">
        <v>6</v>
      </c>
      <c r="T104" s="65" t="s">
        <v>74</v>
      </c>
      <c r="Z104" s="38">
        <v>1</v>
      </c>
      <c r="AA104" s="38">
        <v>0</v>
      </c>
      <c r="AB104" s="38">
        <v>0</v>
      </c>
      <c r="AC104" s="38">
        <f t="shared" si="37"/>
        <v>0</v>
      </c>
      <c r="AD104" s="38">
        <v>0</v>
      </c>
      <c r="AF104" s="58">
        <v>7.5</v>
      </c>
      <c r="AG104" s="65" t="s">
        <v>44</v>
      </c>
      <c r="AM104" s="38">
        <v>1</v>
      </c>
      <c r="AN104" s="38">
        <v>0</v>
      </c>
      <c r="AO104" s="38">
        <v>0</v>
      </c>
      <c r="AP104" s="38">
        <f t="shared" si="38"/>
        <v>0</v>
      </c>
      <c r="AQ104" s="38">
        <v>0</v>
      </c>
      <c r="AR104" s="47"/>
    </row>
    <row r="105" spans="1:44" ht="15.75" customHeight="1" x14ac:dyDescent="0.25">
      <c r="A105" s="41"/>
      <c r="D105" s="36" t="s">
        <v>148</v>
      </c>
      <c r="E105" s="36"/>
      <c r="F105" s="36"/>
      <c r="G105" s="36" t="s">
        <v>144</v>
      </c>
      <c r="H105" s="38"/>
      <c r="I105" s="50">
        <v>16</v>
      </c>
      <c r="J105" s="74">
        <v>5</v>
      </c>
      <c r="K105" s="74">
        <v>6</v>
      </c>
      <c r="L105" s="83">
        <f t="shared" si="28"/>
        <v>11</v>
      </c>
      <c r="M105" s="74">
        <v>6</v>
      </c>
      <c r="O105" s="16"/>
      <c r="Q105" s="47"/>
      <c r="R105" s="47"/>
      <c r="S105" s="58">
        <v>6.5</v>
      </c>
      <c r="T105" s="65" t="s">
        <v>88</v>
      </c>
      <c r="Z105" s="38">
        <v>1</v>
      </c>
      <c r="AA105" s="38">
        <v>0</v>
      </c>
      <c r="AB105" s="38">
        <v>0</v>
      </c>
      <c r="AC105" s="38">
        <f t="shared" si="37"/>
        <v>0</v>
      </c>
      <c r="AD105" s="38">
        <v>0</v>
      </c>
      <c r="AF105" s="58">
        <v>9.5</v>
      </c>
      <c r="AG105" s="65" t="s">
        <v>133</v>
      </c>
      <c r="AM105" s="38">
        <v>2</v>
      </c>
      <c r="AN105" s="38">
        <v>3</v>
      </c>
      <c r="AO105" s="38">
        <v>0</v>
      </c>
      <c r="AP105" s="38">
        <f t="shared" si="38"/>
        <v>3</v>
      </c>
      <c r="AQ105" s="38">
        <v>0</v>
      </c>
      <c r="AR105" s="47"/>
    </row>
    <row r="106" spans="1:44" ht="15.75" customHeight="1" x14ac:dyDescent="0.25">
      <c r="A106" s="41"/>
      <c r="D106" s="42" t="s">
        <v>96</v>
      </c>
      <c r="E106" s="42"/>
      <c r="F106" s="42"/>
      <c r="G106" s="36" t="s">
        <v>21</v>
      </c>
      <c r="H106" s="43"/>
      <c r="I106" s="50">
        <v>17</v>
      </c>
      <c r="J106" s="74">
        <v>1</v>
      </c>
      <c r="K106" s="74">
        <v>10</v>
      </c>
      <c r="L106" s="83">
        <f t="shared" si="28"/>
        <v>11</v>
      </c>
      <c r="M106" s="74">
        <v>2</v>
      </c>
      <c r="O106" s="16"/>
      <c r="Q106" s="47"/>
      <c r="R106" s="47"/>
      <c r="S106" s="58">
        <v>7.5</v>
      </c>
      <c r="T106" s="65" t="s">
        <v>167</v>
      </c>
      <c r="Z106" s="38">
        <v>1</v>
      </c>
      <c r="AA106" s="38">
        <v>0</v>
      </c>
      <c r="AB106" s="38">
        <v>0</v>
      </c>
      <c r="AC106" s="38">
        <f t="shared" si="37"/>
        <v>0</v>
      </c>
      <c r="AD106" s="38">
        <v>2</v>
      </c>
      <c r="AF106" s="58">
        <v>7.5</v>
      </c>
      <c r="AG106" s="65" t="s">
        <v>125</v>
      </c>
      <c r="AM106" s="38">
        <v>2</v>
      </c>
      <c r="AN106" s="38">
        <v>0</v>
      </c>
      <c r="AO106" s="38">
        <v>1</v>
      </c>
      <c r="AP106" s="38">
        <f t="shared" si="38"/>
        <v>1</v>
      </c>
      <c r="AQ106" s="38">
        <v>0</v>
      </c>
      <c r="AR106" s="47"/>
    </row>
    <row r="107" spans="1:44" ht="15.75" customHeight="1" x14ac:dyDescent="0.25">
      <c r="A107" s="41"/>
      <c r="O107" s="16"/>
      <c r="Q107" s="47"/>
      <c r="R107" s="47"/>
      <c r="S107" s="58">
        <v>7.5</v>
      </c>
      <c r="T107" s="65" t="s">
        <v>165</v>
      </c>
      <c r="Z107" s="38">
        <v>2</v>
      </c>
      <c r="AA107" s="38">
        <v>0</v>
      </c>
      <c r="AB107" s="38">
        <v>1</v>
      </c>
      <c r="AC107" s="38">
        <f t="shared" si="37"/>
        <v>1</v>
      </c>
      <c r="AD107" s="38">
        <v>2</v>
      </c>
      <c r="AF107" s="58">
        <v>6.5</v>
      </c>
      <c r="AG107" s="36" t="s">
        <v>76</v>
      </c>
      <c r="AM107" s="38">
        <v>8</v>
      </c>
      <c r="AN107" s="38">
        <v>0</v>
      </c>
      <c r="AO107" s="38">
        <v>3</v>
      </c>
      <c r="AP107" s="38">
        <f t="shared" si="38"/>
        <v>3</v>
      </c>
      <c r="AQ107" s="38">
        <v>0</v>
      </c>
      <c r="AR107" s="47"/>
    </row>
    <row r="108" spans="1:44" ht="15.75" customHeight="1" x14ac:dyDescent="0.25">
      <c r="A108" s="41"/>
      <c r="O108" s="16"/>
      <c r="Q108" s="47"/>
      <c r="R108" s="47"/>
      <c r="S108" s="58">
        <v>6</v>
      </c>
      <c r="T108" s="65" t="s">
        <v>166</v>
      </c>
      <c r="Z108" s="38">
        <v>1</v>
      </c>
      <c r="AA108" s="38">
        <v>1</v>
      </c>
      <c r="AB108" s="38">
        <v>0</v>
      </c>
      <c r="AC108" s="38">
        <f t="shared" si="37"/>
        <v>1</v>
      </c>
      <c r="AD108" s="38">
        <v>0</v>
      </c>
      <c r="AF108" s="58">
        <v>7.5</v>
      </c>
      <c r="AG108" s="65" t="s">
        <v>56</v>
      </c>
      <c r="AM108" s="38">
        <v>1</v>
      </c>
      <c r="AN108" s="38">
        <v>0</v>
      </c>
      <c r="AO108" s="38">
        <v>0</v>
      </c>
      <c r="AP108" s="38">
        <f t="shared" si="38"/>
        <v>0</v>
      </c>
      <c r="AQ108" s="38">
        <v>0</v>
      </c>
      <c r="AR108" s="47"/>
    </row>
    <row r="109" spans="1:44" ht="15.75" customHeight="1" thickBot="1" x14ac:dyDescent="0.3">
      <c r="A109" s="41"/>
      <c r="D109" s="13" t="s">
        <v>116</v>
      </c>
      <c r="E109" s="13"/>
      <c r="F109" s="13"/>
      <c r="G109" s="15" t="s">
        <v>2</v>
      </c>
      <c r="H109" s="15"/>
      <c r="I109" s="15" t="s">
        <v>4</v>
      </c>
      <c r="J109" s="15" t="s">
        <v>29</v>
      </c>
      <c r="K109" s="15" t="s">
        <v>30</v>
      </c>
      <c r="L109" s="15" t="s">
        <v>31</v>
      </c>
      <c r="M109" s="84" t="s">
        <v>3</v>
      </c>
      <c r="O109" s="16"/>
      <c r="Q109" s="47"/>
      <c r="R109" s="47"/>
      <c r="S109" s="58">
        <v>6.5</v>
      </c>
      <c r="T109" s="65" t="s">
        <v>152</v>
      </c>
      <c r="Z109" s="38">
        <v>1</v>
      </c>
      <c r="AA109" s="38">
        <v>0</v>
      </c>
      <c r="AB109" s="38">
        <v>2</v>
      </c>
      <c r="AC109" s="38">
        <f>+AA109+AB109</f>
        <v>2</v>
      </c>
      <c r="AD109" s="38">
        <v>0</v>
      </c>
      <c r="AF109" s="58">
        <v>7</v>
      </c>
      <c r="AG109" s="65" t="s">
        <v>40</v>
      </c>
      <c r="AM109" s="38">
        <v>1</v>
      </c>
      <c r="AN109" s="38">
        <v>0</v>
      </c>
      <c r="AO109" s="38">
        <v>0</v>
      </c>
      <c r="AP109" s="38">
        <f t="shared" si="38"/>
        <v>0</v>
      </c>
      <c r="AQ109" s="38">
        <v>0</v>
      </c>
      <c r="AR109" s="47"/>
    </row>
    <row r="110" spans="1:44" ht="15.75" customHeight="1" x14ac:dyDescent="0.25">
      <c r="A110" s="41"/>
      <c r="C110" s="16"/>
      <c r="D110" s="42" t="s">
        <v>39</v>
      </c>
      <c r="E110" s="42"/>
      <c r="F110" s="42"/>
      <c r="G110" s="42" t="s">
        <v>17</v>
      </c>
      <c r="H110" s="43"/>
      <c r="I110" s="50">
        <v>13</v>
      </c>
      <c r="J110" s="74">
        <v>5</v>
      </c>
      <c r="K110" s="74">
        <v>15</v>
      </c>
      <c r="L110" s="50">
        <f t="shared" ref="L110:L123" si="39">+J110+K110</f>
        <v>20</v>
      </c>
      <c r="M110" s="83">
        <v>6</v>
      </c>
      <c r="O110" s="16"/>
      <c r="Q110" s="47"/>
      <c r="R110" s="47"/>
      <c r="S110" s="58">
        <v>6.5</v>
      </c>
      <c r="T110" s="65" t="s">
        <v>59</v>
      </c>
      <c r="Z110" s="38">
        <v>2</v>
      </c>
      <c r="AA110" s="38">
        <v>0</v>
      </c>
      <c r="AB110" s="38">
        <v>2</v>
      </c>
      <c r="AC110" s="38">
        <f>+AA110+AB110</f>
        <v>2</v>
      </c>
      <c r="AD110" s="38">
        <v>0</v>
      </c>
      <c r="AF110" s="58">
        <v>6.5</v>
      </c>
      <c r="AG110" s="65" t="s">
        <v>138</v>
      </c>
      <c r="AM110" s="38">
        <v>5</v>
      </c>
      <c r="AN110" s="38">
        <v>0</v>
      </c>
      <c r="AO110" s="38">
        <v>0</v>
      </c>
      <c r="AP110" s="38">
        <f t="shared" si="38"/>
        <v>0</v>
      </c>
      <c r="AQ110" s="38">
        <v>0</v>
      </c>
      <c r="AR110" s="47"/>
    </row>
    <row r="111" spans="1:44" ht="15.75" customHeight="1" thickBot="1" x14ac:dyDescent="0.3">
      <c r="A111" s="41"/>
      <c r="C111" s="16"/>
      <c r="D111" s="42" t="s">
        <v>37</v>
      </c>
      <c r="G111" s="42" t="s">
        <v>17</v>
      </c>
      <c r="H111" s="43"/>
      <c r="I111" s="50">
        <v>14</v>
      </c>
      <c r="J111" s="74">
        <v>2</v>
      </c>
      <c r="K111" s="74">
        <v>6</v>
      </c>
      <c r="L111" s="50">
        <f t="shared" si="39"/>
        <v>8</v>
      </c>
      <c r="M111" s="83">
        <v>6</v>
      </c>
      <c r="Q111" s="47"/>
      <c r="R111" s="47"/>
      <c r="S111" s="58">
        <v>6.5</v>
      </c>
      <c r="T111" s="65" t="s">
        <v>75</v>
      </c>
      <c r="Z111" s="38">
        <v>1</v>
      </c>
      <c r="AA111" s="38">
        <v>0</v>
      </c>
      <c r="AB111" s="38">
        <v>1</v>
      </c>
      <c r="AC111" s="38">
        <f>+AA111+AB111</f>
        <v>1</v>
      </c>
      <c r="AD111" s="38">
        <v>0</v>
      </c>
      <c r="AF111" s="58">
        <v>9.5</v>
      </c>
      <c r="AG111" s="65" t="s">
        <v>82</v>
      </c>
      <c r="AM111" s="38">
        <v>1</v>
      </c>
      <c r="AN111" s="38">
        <v>1</v>
      </c>
      <c r="AO111" s="38">
        <v>0</v>
      </c>
      <c r="AP111" s="38">
        <f t="shared" si="38"/>
        <v>1</v>
      </c>
      <c r="AQ111" s="38">
        <v>0</v>
      </c>
      <c r="AR111" s="47"/>
    </row>
    <row r="112" spans="1:44" ht="15.75" customHeight="1" x14ac:dyDescent="0.25">
      <c r="A112" s="41"/>
      <c r="D112" s="36" t="s">
        <v>119</v>
      </c>
      <c r="E112" s="36"/>
      <c r="F112" s="36"/>
      <c r="G112" s="36" t="s">
        <v>144</v>
      </c>
      <c r="H112" s="38"/>
      <c r="I112" s="50">
        <v>15</v>
      </c>
      <c r="J112" s="74">
        <v>14</v>
      </c>
      <c r="K112" s="74">
        <v>11</v>
      </c>
      <c r="L112" s="50">
        <f t="shared" si="39"/>
        <v>25</v>
      </c>
      <c r="M112" s="83">
        <v>6</v>
      </c>
      <c r="Q112" s="47"/>
      <c r="R112" s="47"/>
      <c r="S112" s="67"/>
      <c r="T112" s="68" t="s">
        <v>131</v>
      </c>
      <c r="U112" s="20"/>
      <c r="V112" s="20"/>
      <c r="W112" s="20"/>
      <c r="X112" s="20"/>
      <c r="Y112" s="20"/>
      <c r="Z112" s="60">
        <f>SUM(Z103:Z111)</f>
        <v>13</v>
      </c>
      <c r="AA112" s="60">
        <f>SUM(AA103:AA111)</f>
        <v>1</v>
      </c>
      <c r="AB112" s="60">
        <f>SUM(AB103:AB111)</f>
        <v>6</v>
      </c>
      <c r="AC112" s="60">
        <f>SUM(AC103:AC111)</f>
        <v>7</v>
      </c>
      <c r="AD112" s="60">
        <f>SUM(AD103:AD111)</f>
        <v>4</v>
      </c>
      <c r="AF112" s="67"/>
      <c r="AG112" s="68" t="s">
        <v>131</v>
      </c>
      <c r="AH112" s="20"/>
      <c r="AI112" s="20"/>
      <c r="AJ112" s="20"/>
      <c r="AK112" s="20"/>
      <c r="AL112" s="20"/>
      <c r="AM112" s="60">
        <f>SUM(AM103:AM111)</f>
        <v>22</v>
      </c>
      <c r="AN112" s="60">
        <f>SUM(AN103:AN111)</f>
        <v>4</v>
      </c>
      <c r="AO112" s="60">
        <f>SUM(AO103:AO111)</f>
        <v>4</v>
      </c>
      <c r="AP112" s="60">
        <f>SUM(AP103:AP111)</f>
        <v>8</v>
      </c>
      <c r="AQ112" s="60">
        <f>SUM(AQ103:AQ111)</f>
        <v>2</v>
      </c>
      <c r="AR112" s="47"/>
    </row>
    <row r="113" spans="1:44" ht="15.75" customHeight="1" x14ac:dyDescent="0.25">
      <c r="A113" s="41"/>
      <c r="D113" s="36" t="s">
        <v>44</v>
      </c>
      <c r="E113" s="36"/>
      <c r="F113" s="36"/>
      <c r="G113" s="36" t="s">
        <v>144</v>
      </c>
      <c r="H113" s="38"/>
      <c r="I113" s="50">
        <v>15</v>
      </c>
      <c r="J113" s="74">
        <v>4</v>
      </c>
      <c r="K113" s="74">
        <v>5</v>
      </c>
      <c r="L113" s="50">
        <f t="shared" si="39"/>
        <v>9</v>
      </c>
      <c r="M113" s="83">
        <v>6</v>
      </c>
      <c r="Q113" s="47"/>
      <c r="R113" s="47"/>
      <c r="T113" s="65" t="s">
        <v>128</v>
      </c>
      <c r="U113" s="71"/>
      <c r="V113" s="71"/>
      <c r="W113" s="71"/>
      <c r="X113" s="71"/>
      <c r="Y113" s="71"/>
      <c r="Z113" s="50">
        <f>+Z112+AM112</f>
        <v>35</v>
      </c>
      <c r="AA113" s="50">
        <f>+AA112+AN112</f>
        <v>5</v>
      </c>
      <c r="AB113" s="50">
        <f>+AB112+AO112</f>
        <v>10</v>
      </c>
      <c r="AC113" s="50">
        <f>+AC112+AP112</f>
        <v>15</v>
      </c>
      <c r="AD113" s="50">
        <f>+AD112+AQ112</f>
        <v>6</v>
      </c>
      <c r="AR113" s="47"/>
    </row>
    <row r="114" spans="1:44" ht="15.75" customHeight="1" x14ac:dyDescent="0.25">
      <c r="A114" s="41"/>
      <c r="D114" s="36" t="s">
        <v>148</v>
      </c>
      <c r="E114" s="36"/>
      <c r="F114" s="36"/>
      <c r="G114" s="36" t="s">
        <v>144</v>
      </c>
      <c r="H114" s="38"/>
      <c r="I114" s="50">
        <v>16</v>
      </c>
      <c r="J114" s="74">
        <v>5</v>
      </c>
      <c r="K114" s="74">
        <v>6</v>
      </c>
      <c r="L114" s="50">
        <f t="shared" si="39"/>
        <v>11</v>
      </c>
      <c r="M114" s="83">
        <v>6</v>
      </c>
      <c r="Q114" s="47"/>
      <c r="R114" s="47"/>
      <c r="S114" s="58"/>
      <c r="T114" s="36"/>
      <c r="Z114" s="38"/>
      <c r="AA114" s="38"/>
      <c r="AB114" s="38"/>
      <c r="AC114" s="38"/>
      <c r="AD114" s="38"/>
      <c r="AR114" s="47"/>
    </row>
    <row r="115" spans="1:44" ht="15.75" customHeight="1" x14ac:dyDescent="0.25">
      <c r="A115" s="41"/>
      <c r="D115" s="42" t="s">
        <v>40</v>
      </c>
      <c r="E115" s="42"/>
      <c r="F115" s="42"/>
      <c r="G115" s="36" t="s">
        <v>21</v>
      </c>
      <c r="H115" s="43"/>
      <c r="I115" s="50">
        <v>16</v>
      </c>
      <c r="J115" s="74">
        <v>0</v>
      </c>
      <c r="K115" s="74">
        <v>6</v>
      </c>
      <c r="L115" s="50">
        <f t="shared" si="39"/>
        <v>6</v>
      </c>
      <c r="M115" s="83">
        <v>6</v>
      </c>
      <c r="Q115" s="47"/>
      <c r="R115" s="47"/>
      <c r="S115" s="58"/>
      <c r="T115" s="36" t="s">
        <v>127</v>
      </c>
      <c r="U115" s="16"/>
      <c r="V115" s="16"/>
      <c r="W115" s="16"/>
      <c r="X115" s="16"/>
      <c r="Y115" s="16"/>
      <c r="Z115" s="38">
        <f>+Z100+Z113+AC136</f>
        <v>213</v>
      </c>
      <c r="AA115" s="38">
        <f>+AA100+AA113</f>
        <v>53</v>
      </c>
      <c r="AB115" s="38">
        <f>+AB100+AB113</f>
        <v>66</v>
      </c>
      <c r="AC115" s="38">
        <f>AB115+AA115</f>
        <v>119</v>
      </c>
      <c r="AD115" s="38">
        <f>+AD100+AD113</f>
        <v>30</v>
      </c>
      <c r="AP115" s="38"/>
      <c r="AQ115" s="38"/>
      <c r="AR115" s="47"/>
    </row>
    <row r="116" spans="1:44" ht="15.75" customHeight="1" x14ac:dyDescent="0.25">
      <c r="A116" s="41"/>
      <c r="D116" s="42" t="s">
        <v>66</v>
      </c>
      <c r="E116" s="42"/>
      <c r="F116" s="42"/>
      <c r="G116" s="36" t="s">
        <v>21</v>
      </c>
      <c r="H116" s="43"/>
      <c r="I116" s="50">
        <v>12</v>
      </c>
      <c r="J116" s="74">
        <v>8</v>
      </c>
      <c r="K116" s="74">
        <v>3</v>
      </c>
      <c r="L116" s="50">
        <f t="shared" si="39"/>
        <v>11</v>
      </c>
      <c r="M116" s="83">
        <v>4</v>
      </c>
      <c r="Q116" s="47"/>
      <c r="R116" s="47"/>
      <c r="S116" s="58"/>
      <c r="T116" s="36" t="s">
        <v>114</v>
      </c>
      <c r="U116" s="16"/>
      <c r="V116" s="16"/>
      <c r="W116" s="16"/>
      <c r="X116" s="16"/>
      <c r="Y116" s="16"/>
      <c r="Z116" s="38">
        <f>+Z15+Z28+Z41+Z54+AM15+AM28+AM41+AM54</f>
        <v>213</v>
      </c>
      <c r="AA116" s="38">
        <f>+AA15+AA28+AA41+AA54+AN15+AN28+AN41+AN54</f>
        <v>53</v>
      </c>
      <c r="AB116" s="38">
        <f>+AB15+AB28+AB41+AB54+AO15+AO28+AO41+AO54</f>
        <v>66</v>
      </c>
      <c r="AC116" s="38">
        <f>+AC15+AC28+AC41+AC54+AP15+AP28+AP41+AP54</f>
        <v>119</v>
      </c>
      <c r="AD116" s="38">
        <f>+AD15+AD28+AD41+AD54+AQ15+AQ28+AQ41+AQ54</f>
        <v>30</v>
      </c>
      <c r="AR116" s="47"/>
    </row>
    <row r="117" spans="1:44" ht="15.75" customHeight="1" x14ac:dyDescent="0.25">
      <c r="A117" s="41"/>
      <c r="D117" s="36" t="s">
        <v>112</v>
      </c>
      <c r="E117" s="36"/>
      <c r="F117" s="36"/>
      <c r="G117" s="36" t="s">
        <v>144</v>
      </c>
      <c r="H117" s="38"/>
      <c r="I117" s="50">
        <v>12</v>
      </c>
      <c r="J117" s="74">
        <v>1</v>
      </c>
      <c r="K117" s="74">
        <v>3</v>
      </c>
      <c r="L117" s="50">
        <f t="shared" si="39"/>
        <v>4</v>
      </c>
      <c r="M117" s="83">
        <v>4</v>
      </c>
      <c r="Q117" s="47"/>
      <c r="R117" s="47"/>
      <c r="AR117" s="47"/>
    </row>
    <row r="118" spans="1:44" ht="15.75" customHeight="1" x14ac:dyDescent="0.25">
      <c r="A118" s="41"/>
      <c r="D118" s="42" t="s">
        <v>72</v>
      </c>
      <c r="E118" s="42"/>
      <c r="F118" s="42"/>
      <c r="G118" s="42" t="s">
        <v>160</v>
      </c>
      <c r="H118" s="43"/>
      <c r="I118" s="50">
        <v>13</v>
      </c>
      <c r="J118" s="74">
        <v>1</v>
      </c>
      <c r="K118" s="74">
        <v>9</v>
      </c>
      <c r="L118" s="50">
        <f t="shared" si="39"/>
        <v>10</v>
      </c>
      <c r="M118" s="83">
        <v>4</v>
      </c>
      <c r="Q118" s="47"/>
      <c r="R118" s="47"/>
      <c r="AR118" s="47"/>
    </row>
    <row r="119" spans="1:44" ht="15.75" customHeight="1" x14ac:dyDescent="0.25">
      <c r="A119" s="41"/>
      <c r="D119" s="42" t="s">
        <v>94</v>
      </c>
      <c r="E119" s="42"/>
      <c r="F119" s="42"/>
      <c r="G119" s="29" t="s">
        <v>146</v>
      </c>
      <c r="H119" s="43"/>
      <c r="I119" s="50">
        <v>14</v>
      </c>
      <c r="J119" s="74">
        <v>9</v>
      </c>
      <c r="K119" s="74">
        <v>0</v>
      </c>
      <c r="L119" s="50">
        <f t="shared" si="39"/>
        <v>9</v>
      </c>
      <c r="M119" s="83">
        <v>4</v>
      </c>
      <c r="Q119" s="47"/>
      <c r="R119" s="47"/>
      <c r="AR119" s="47"/>
    </row>
    <row r="120" spans="1:44" ht="15.75" customHeight="1" x14ac:dyDescent="0.25">
      <c r="A120" s="41"/>
      <c r="D120" s="42" t="s">
        <v>134</v>
      </c>
      <c r="E120" s="42"/>
      <c r="F120" s="42"/>
      <c r="G120" s="42" t="s">
        <v>158</v>
      </c>
      <c r="H120" s="43"/>
      <c r="I120" s="50">
        <v>14</v>
      </c>
      <c r="J120" s="74">
        <v>2</v>
      </c>
      <c r="K120" s="74">
        <v>2</v>
      </c>
      <c r="L120" s="50">
        <f t="shared" si="39"/>
        <v>4</v>
      </c>
      <c r="M120" s="83">
        <v>4</v>
      </c>
      <c r="Q120" s="47"/>
      <c r="R120" s="47"/>
      <c r="AR120" s="47"/>
    </row>
    <row r="121" spans="1:44" ht="15.75" customHeight="1" x14ac:dyDescent="0.25">
      <c r="A121" s="41"/>
      <c r="D121" s="42" t="s">
        <v>82</v>
      </c>
      <c r="E121" s="42"/>
      <c r="F121" s="42"/>
      <c r="G121" s="42" t="s">
        <v>160</v>
      </c>
      <c r="H121" s="43"/>
      <c r="I121" s="50">
        <v>16</v>
      </c>
      <c r="J121" s="74">
        <v>35</v>
      </c>
      <c r="K121" s="74">
        <v>9</v>
      </c>
      <c r="L121" s="50">
        <f t="shared" si="39"/>
        <v>44</v>
      </c>
      <c r="M121" s="83">
        <v>4</v>
      </c>
      <c r="Q121" s="47"/>
      <c r="R121" s="47"/>
      <c r="S121" s="79"/>
      <c r="T121" s="65"/>
      <c r="AR121" s="47"/>
    </row>
    <row r="122" spans="1:44" ht="15.75" customHeight="1" x14ac:dyDescent="0.25">
      <c r="A122" s="41"/>
      <c r="D122" s="42" t="s">
        <v>41</v>
      </c>
      <c r="E122" s="42"/>
      <c r="F122" s="42"/>
      <c r="G122" s="42" t="s">
        <v>159</v>
      </c>
      <c r="H122" s="43"/>
      <c r="I122" s="50">
        <v>16</v>
      </c>
      <c r="J122" s="74">
        <v>0</v>
      </c>
      <c r="K122" s="74">
        <v>9</v>
      </c>
      <c r="L122" s="50">
        <f t="shared" si="39"/>
        <v>9</v>
      </c>
      <c r="M122" s="83">
        <v>4</v>
      </c>
      <c r="Q122" s="47"/>
      <c r="R122" s="47"/>
      <c r="S122" s="79"/>
      <c r="T122" s="65"/>
      <c r="AR122" s="47"/>
    </row>
    <row r="123" spans="1:44" ht="15.75" customHeight="1" x14ac:dyDescent="0.25">
      <c r="A123" s="41"/>
      <c r="D123" s="42" t="s">
        <v>138</v>
      </c>
      <c r="G123" s="42" t="s">
        <v>160</v>
      </c>
      <c r="H123" s="43"/>
      <c r="I123" s="50">
        <v>17</v>
      </c>
      <c r="J123" s="74">
        <v>0</v>
      </c>
      <c r="K123" s="74">
        <v>5</v>
      </c>
      <c r="L123" s="50">
        <f t="shared" si="39"/>
        <v>5</v>
      </c>
      <c r="M123" s="83">
        <v>4</v>
      </c>
      <c r="Q123" s="47"/>
      <c r="R123" s="47"/>
      <c r="S123" s="79"/>
      <c r="T123" s="65"/>
      <c r="AR123" s="47"/>
    </row>
    <row r="124" spans="1:44" ht="15.75" customHeight="1" thickBot="1" x14ac:dyDescent="0.3">
      <c r="A124" s="41"/>
      <c r="Q124" s="47"/>
      <c r="R124" s="47"/>
      <c r="S124" s="79"/>
      <c r="T124" s="65"/>
      <c r="U124" s="138" t="s">
        <v>161</v>
      </c>
      <c r="V124" s="22" t="s">
        <v>194</v>
      </c>
      <c r="W124" s="22"/>
      <c r="X124" s="22"/>
      <c r="Y124" s="22"/>
      <c r="Z124" s="22"/>
      <c r="AA124" s="22"/>
      <c r="AB124" s="22"/>
      <c r="AC124" s="138" t="s">
        <v>4</v>
      </c>
      <c r="AD124" s="138" t="s">
        <v>8</v>
      </c>
      <c r="AE124" s="138" t="s">
        <v>9</v>
      </c>
      <c r="AF124" s="138" t="s">
        <v>10</v>
      </c>
      <c r="AG124" s="263" t="s">
        <v>107</v>
      </c>
      <c r="AH124" s="263"/>
      <c r="AI124" s="138" t="s">
        <v>5</v>
      </c>
      <c r="AJ124" s="138" t="s">
        <v>7</v>
      </c>
      <c r="AK124" s="138" t="s">
        <v>6</v>
      </c>
      <c r="AL124" s="138" t="s">
        <v>108</v>
      </c>
      <c r="AR124" s="47"/>
    </row>
    <row r="125" spans="1:44" ht="15.75" customHeight="1" x14ac:dyDescent="0.25">
      <c r="A125" s="41"/>
      <c r="Q125" s="47"/>
      <c r="R125" s="47"/>
      <c r="S125" s="79"/>
      <c r="T125" s="65"/>
      <c r="U125" s="79">
        <v>8</v>
      </c>
      <c r="V125" s="65" t="s">
        <v>18</v>
      </c>
      <c r="W125" s="65"/>
      <c r="X125" s="65"/>
      <c r="Y125" s="65"/>
      <c r="Z125" s="50"/>
      <c r="AC125" s="50">
        <v>1</v>
      </c>
      <c r="AD125" s="50">
        <v>0</v>
      </c>
      <c r="AE125" s="50">
        <v>0</v>
      </c>
      <c r="AF125" s="50">
        <v>1</v>
      </c>
      <c r="AG125" s="264">
        <f t="shared" ref="AG125:AG135" si="40">(2*AD125+AF125)/(2*AC125)</f>
        <v>0.5</v>
      </c>
      <c r="AH125" s="264"/>
      <c r="AI125" s="50">
        <v>1</v>
      </c>
      <c r="AJ125" s="50">
        <v>0</v>
      </c>
      <c r="AK125" s="50">
        <v>0</v>
      </c>
      <c r="AL125" s="81">
        <f t="shared" ref="AL125:AL135" si="41">+AI125/AC125</f>
        <v>1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79">
        <v>7</v>
      </c>
      <c r="V126" s="65" t="s">
        <v>22</v>
      </c>
      <c r="W126" s="65"/>
      <c r="X126" s="65"/>
      <c r="Y126" s="65"/>
      <c r="Z126" s="50"/>
      <c r="AC126" s="50">
        <v>1</v>
      </c>
      <c r="AD126" s="50">
        <v>1</v>
      </c>
      <c r="AE126" s="50">
        <v>0</v>
      </c>
      <c r="AF126" s="50">
        <v>0</v>
      </c>
      <c r="AG126" s="264">
        <f t="shared" si="40"/>
        <v>1</v>
      </c>
      <c r="AH126" s="264"/>
      <c r="AI126" s="50">
        <v>0</v>
      </c>
      <c r="AJ126" s="50">
        <v>0</v>
      </c>
      <c r="AK126" s="50">
        <v>1</v>
      </c>
      <c r="AL126" s="81">
        <f t="shared" si="41"/>
        <v>0</v>
      </c>
      <c r="AR126" s="47"/>
    </row>
    <row r="127" spans="1:44" ht="15.75" customHeight="1" x14ac:dyDescent="0.25">
      <c r="A127" s="41"/>
      <c r="N127" s="16"/>
      <c r="Q127" s="47"/>
      <c r="R127" s="47"/>
      <c r="U127" s="79">
        <v>7.5</v>
      </c>
      <c r="V127" s="65" t="s">
        <v>272</v>
      </c>
      <c r="W127" s="65"/>
      <c r="X127" s="65"/>
      <c r="Y127" s="65"/>
      <c r="Z127" s="50"/>
      <c r="AC127" s="50">
        <v>7.3</v>
      </c>
      <c r="AD127" s="50">
        <v>6</v>
      </c>
      <c r="AE127" s="50">
        <v>1</v>
      </c>
      <c r="AF127" s="50">
        <v>1</v>
      </c>
      <c r="AG127" s="264">
        <f t="shared" si="40"/>
        <v>0.8904109589041096</v>
      </c>
      <c r="AH127" s="264"/>
      <c r="AI127" s="50">
        <v>14</v>
      </c>
      <c r="AJ127" s="50">
        <v>0</v>
      </c>
      <c r="AK127" s="50">
        <v>1</v>
      </c>
      <c r="AL127" s="81">
        <f t="shared" si="41"/>
        <v>1.9178082191780823</v>
      </c>
      <c r="AR127" s="47"/>
    </row>
    <row r="128" spans="1:44" ht="15.75" customHeight="1" x14ac:dyDescent="0.25">
      <c r="A128" s="41"/>
      <c r="Q128" s="47"/>
      <c r="R128" s="47"/>
      <c r="U128" s="79">
        <v>7.5</v>
      </c>
      <c r="V128" s="65" t="s">
        <v>16</v>
      </c>
      <c r="W128" s="65"/>
      <c r="X128" s="65"/>
      <c r="Y128" s="65"/>
      <c r="Z128" s="50"/>
      <c r="AC128" s="50">
        <v>3</v>
      </c>
      <c r="AD128" s="50">
        <v>2</v>
      </c>
      <c r="AE128" s="50">
        <v>0</v>
      </c>
      <c r="AF128" s="50">
        <v>1</v>
      </c>
      <c r="AG128" s="264">
        <f t="shared" si="40"/>
        <v>0.83333333333333337</v>
      </c>
      <c r="AH128" s="264"/>
      <c r="AI128" s="50">
        <v>4</v>
      </c>
      <c r="AJ128" s="50">
        <v>0</v>
      </c>
      <c r="AK128" s="50">
        <v>1</v>
      </c>
      <c r="AL128" s="81">
        <f t="shared" si="41"/>
        <v>1.3333333333333333</v>
      </c>
      <c r="AR128" s="47"/>
    </row>
    <row r="129" spans="1:44" ht="15.75" customHeight="1" x14ac:dyDescent="0.25">
      <c r="A129" s="41"/>
      <c r="Q129" s="47"/>
      <c r="R129" s="47"/>
      <c r="U129" s="79">
        <v>7.5</v>
      </c>
      <c r="V129" s="65" t="s">
        <v>118</v>
      </c>
      <c r="W129" s="65"/>
      <c r="X129" s="65"/>
      <c r="Y129" s="65"/>
      <c r="Z129" s="50"/>
      <c r="AC129" s="50">
        <v>1</v>
      </c>
      <c r="AD129" s="50">
        <v>1</v>
      </c>
      <c r="AE129" s="50">
        <v>0</v>
      </c>
      <c r="AF129" s="50">
        <v>0</v>
      </c>
      <c r="AG129" s="264">
        <f t="shared" si="40"/>
        <v>1</v>
      </c>
      <c r="AH129" s="264"/>
      <c r="AI129" s="50">
        <v>0</v>
      </c>
      <c r="AJ129" s="50">
        <v>0</v>
      </c>
      <c r="AK129" s="50">
        <v>1</v>
      </c>
      <c r="AL129" s="81">
        <f t="shared" si="41"/>
        <v>0</v>
      </c>
      <c r="AR129" s="47"/>
    </row>
    <row r="130" spans="1:44" ht="15.75" customHeight="1" x14ac:dyDescent="0.25">
      <c r="A130" s="41"/>
      <c r="Q130" s="47"/>
      <c r="R130" s="47"/>
      <c r="U130" s="75">
        <v>8</v>
      </c>
      <c r="V130" s="65" t="s">
        <v>147</v>
      </c>
      <c r="AC130" s="50">
        <v>1</v>
      </c>
      <c r="AD130" s="50">
        <v>1</v>
      </c>
      <c r="AE130" s="50">
        <v>0</v>
      </c>
      <c r="AF130" s="50">
        <v>0</v>
      </c>
      <c r="AG130" s="264">
        <f t="shared" si="40"/>
        <v>1</v>
      </c>
      <c r="AH130" s="264"/>
      <c r="AI130" s="50">
        <v>2</v>
      </c>
      <c r="AJ130" s="50">
        <v>0</v>
      </c>
      <c r="AK130" s="50">
        <v>0</v>
      </c>
      <c r="AL130" s="81">
        <f t="shared" si="41"/>
        <v>2</v>
      </c>
      <c r="AR130" s="47"/>
    </row>
    <row r="131" spans="1:44" ht="15.75" customHeight="1" x14ac:dyDescent="0.25">
      <c r="A131" s="41"/>
      <c r="Q131" s="47"/>
      <c r="R131" s="47"/>
      <c r="U131" s="79"/>
      <c r="V131" s="65" t="s">
        <v>41</v>
      </c>
      <c r="W131" s="65"/>
      <c r="X131" s="65"/>
      <c r="Y131" s="65"/>
      <c r="Z131" s="50"/>
      <c r="AC131" s="50">
        <v>0.2</v>
      </c>
      <c r="AD131" s="50">
        <v>0</v>
      </c>
      <c r="AE131" s="50">
        <v>0</v>
      </c>
      <c r="AF131" s="50">
        <v>0</v>
      </c>
      <c r="AG131" s="264">
        <f t="shared" si="40"/>
        <v>0</v>
      </c>
      <c r="AH131" s="264"/>
      <c r="AI131" s="50">
        <v>0</v>
      </c>
      <c r="AJ131" s="50">
        <v>0</v>
      </c>
      <c r="AK131" s="50">
        <v>0</v>
      </c>
      <c r="AL131" s="81">
        <f t="shared" si="41"/>
        <v>0</v>
      </c>
      <c r="AR131" s="47"/>
    </row>
    <row r="132" spans="1:44" ht="15.75" customHeight="1" x14ac:dyDescent="0.25">
      <c r="A132" s="41"/>
      <c r="Q132" s="47"/>
      <c r="R132" s="47"/>
      <c r="U132" s="79"/>
      <c r="V132" s="65" t="s">
        <v>273</v>
      </c>
      <c r="W132" s="65"/>
      <c r="X132" s="65"/>
      <c r="Y132" s="65"/>
      <c r="Z132" s="50"/>
      <c r="AC132" s="50">
        <v>0.5</v>
      </c>
      <c r="AD132" s="50">
        <v>0</v>
      </c>
      <c r="AE132" s="50">
        <v>0</v>
      </c>
      <c r="AF132" s="50">
        <v>0</v>
      </c>
      <c r="AG132" s="264">
        <f t="shared" si="40"/>
        <v>0</v>
      </c>
      <c r="AH132" s="264"/>
      <c r="AI132" s="50">
        <v>2</v>
      </c>
      <c r="AJ132" s="50">
        <v>1</v>
      </c>
      <c r="AK132" s="50">
        <v>0</v>
      </c>
      <c r="AL132" s="81">
        <f t="shared" si="41"/>
        <v>4</v>
      </c>
      <c r="AR132" s="47"/>
    </row>
    <row r="133" spans="1:44" ht="15.75" customHeight="1" x14ac:dyDescent="0.25">
      <c r="A133" s="41"/>
      <c r="Q133" s="47"/>
      <c r="R133" s="47"/>
      <c r="U133" s="79">
        <v>8</v>
      </c>
      <c r="V133" s="65" t="s">
        <v>104</v>
      </c>
      <c r="W133" s="65"/>
      <c r="X133" s="65"/>
      <c r="Y133" s="65"/>
      <c r="Z133" s="50"/>
      <c r="AC133" s="50">
        <v>3</v>
      </c>
      <c r="AD133" s="50">
        <v>0</v>
      </c>
      <c r="AE133" s="50">
        <v>3</v>
      </c>
      <c r="AF133" s="50">
        <v>0</v>
      </c>
      <c r="AG133" s="264">
        <f t="shared" si="40"/>
        <v>0</v>
      </c>
      <c r="AH133" s="264"/>
      <c r="AI133" s="50">
        <v>11</v>
      </c>
      <c r="AJ133" s="50">
        <v>0</v>
      </c>
      <c r="AK133" s="50">
        <v>0</v>
      </c>
      <c r="AL133" s="81">
        <f t="shared" si="41"/>
        <v>3.6666666666666665</v>
      </c>
      <c r="AR133" s="47"/>
    </row>
    <row r="134" spans="1:44" ht="15.75" customHeight="1" x14ac:dyDescent="0.25">
      <c r="A134" s="41"/>
      <c r="Q134" s="47"/>
      <c r="R134" s="47"/>
      <c r="U134" s="79">
        <v>8</v>
      </c>
      <c r="V134" s="65" t="s">
        <v>381</v>
      </c>
      <c r="W134" s="65"/>
      <c r="X134" s="65"/>
      <c r="Y134" s="65"/>
      <c r="Z134" s="50"/>
      <c r="AC134" s="50">
        <v>2</v>
      </c>
      <c r="AD134" s="50">
        <v>1</v>
      </c>
      <c r="AE134" s="50">
        <v>1</v>
      </c>
      <c r="AF134" s="50">
        <v>0</v>
      </c>
      <c r="AG134" s="264">
        <f t="shared" si="40"/>
        <v>0.5</v>
      </c>
      <c r="AH134" s="264"/>
      <c r="AI134" s="50">
        <v>4</v>
      </c>
      <c r="AJ134" s="50">
        <v>0</v>
      </c>
      <c r="AK134" s="50">
        <v>0</v>
      </c>
      <c r="AL134" s="81">
        <f t="shared" si="41"/>
        <v>2</v>
      </c>
      <c r="AR134" s="47"/>
    </row>
    <row r="135" spans="1:44" ht="15.75" customHeight="1" thickBot="1" x14ac:dyDescent="0.3">
      <c r="A135" s="41"/>
      <c r="Q135" s="41"/>
      <c r="R135" s="41"/>
      <c r="U135" s="75">
        <v>7</v>
      </c>
      <c r="V135" s="65" t="s">
        <v>448</v>
      </c>
      <c r="AC135" s="50">
        <v>1</v>
      </c>
      <c r="AD135" s="50">
        <v>0</v>
      </c>
      <c r="AE135" s="50">
        <v>1</v>
      </c>
      <c r="AF135" s="50">
        <v>0</v>
      </c>
      <c r="AG135" s="264">
        <f t="shared" si="40"/>
        <v>0</v>
      </c>
      <c r="AH135" s="264"/>
      <c r="AI135" s="50">
        <v>3</v>
      </c>
      <c r="AJ135" s="50">
        <v>0</v>
      </c>
      <c r="AK135" s="50">
        <v>0</v>
      </c>
      <c r="AL135" s="81">
        <f t="shared" si="41"/>
        <v>3</v>
      </c>
      <c r="AR135" s="41"/>
    </row>
    <row r="136" spans="1:44" ht="15.75" customHeight="1" x14ac:dyDescent="0.25">
      <c r="A136" s="41"/>
      <c r="Q136" s="41"/>
      <c r="R136" s="41"/>
      <c r="U136" s="67"/>
      <c r="V136" s="69"/>
      <c r="W136" s="68" t="s">
        <v>27</v>
      </c>
      <c r="X136" s="69"/>
      <c r="Y136" s="69"/>
      <c r="Z136" s="60"/>
      <c r="AA136" s="67"/>
      <c r="AB136" s="67"/>
      <c r="AC136" s="60">
        <f>SUM(AC125:AC135)</f>
        <v>21</v>
      </c>
      <c r="AD136" s="60">
        <f t="shared" ref="AD136:AF136" si="42">SUM(AD125:AD135)</f>
        <v>12</v>
      </c>
      <c r="AE136" s="60">
        <f t="shared" si="42"/>
        <v>6</v>
      </c>
      <c r="AF136" s="60">
        <f t="shared" si="42"/>
        <v>3</v>
      </c>
      <c r="AG136" s="265">
        <f>(2*AD136+AF136)/(2*AC136)</f>
        <v>0.6428571428571429</v>
      </c>
      <c r="AH136" s="265"/>
      <c r="AI136" s="60">
        <f t="shared" ref="AI136" si="43">SUM(AI125:AI135)</f>
        <v>41</v>
      </c>
      <c r="AJ136" s="60">
        <f t="shared" ref="AJ136:AK136" si="44">SUM(AJ125:AJ135)</f>
        <v>1</v>
      </c>
      <c r="AK136" s="60">
        <f t="shared" si="44"/>
        <v>4</v>
      </c>
      <c r="AL136" s="70">
        <f>+AI136/AC136</f>
        <v>1.9523809523809523</v>
      </c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36:AH136"/>
    <mergeCell ref="AG130:AH130"/>
    <mergeCell ref="AG131:AH131"/>
    <mergeCell ref="AG132:AH132"/>
    <mergeCell ref="AG133:AH133"/>
    <mergeCell ref="AG134:AH134"/>
    <mergeCell ref="AG135:AH135"/>
    <mergeCell ref="AG129:AH129"/>
    <mergeCell ref="AG124:AH124"/>
    <mergeCell ref="AG125:AH125"/>
    <mergeCell ref="AG126:AH126"/>
    <mergeCell ref="AG127:AH127"/>
    <mergeCell ref="AG128:AH128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6:AD116">
    <cfRule type="expression" dxfId="0" priority="1">
      <formula>Z116&lt;&gt;Z115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8A27E-B302-4FA8-AC13-0491209040CE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16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36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36" t="s">
        <v>4</v>
      </c>
      <c r="AD2" s="136" t="s">
        <v>8</v>
      </c>
      <c r="AE2" s="136" t="s">
        <v>9</v>
      </c>
      <c r="AF2" s="136" t="s">
        <v>10</v>
      </c>
      <c r="AG2" s="263" t="s">
        <v>107</v>
      </c>
      <c r="AH2" s="263"/>
      <c r="AI2" s="136" t="s">
        <v>5</v>
      </c>
      <c r="AJ2" s="136" t="s">
        <v>7</v>
      </c>
      <c r="AK2" s="136" t="s">
        <v>6</v>
      </c>
      <c r="AL2" s="136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15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13</v>
      </c>
      <c r="AD3" s="50">
        <v>9</v>
      </c>
      <c r="AE3" s="50">
        <v>3</v>
      </c>
      <c r="AF3" s="50">
        <v>1</v>
      </c>
      <c r="AG3" s="265">
        <f t="shared" ref="AG3:AG4" si="0">+(AD3*2+AF3)/(2*AC3)</f>
        <v>0.73076923076923073</v>
      </c>
      <c r="AH3" s="265"/>
      <c r="AI3" s="50">
        <v>22</v>
      </c>
      <c r="AJ3" s="50">
        <v>0</v>
      </c>
      <c r="AK3" s="50">
        <v>2</v>
      </c>
      <c r="AL3" s="66">
        <f t="shared" ref="AL3:AL4" si="1">+AI3/AC3</f>
        <v>1.6923076923076923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11</v>
      </c>
      <c r="H4" s="90">
        <v>4</v>
      </c>
      <c r="I4" s="90">
        <v>1</v>
      </c>
      <c r="J4" s="90">
        <f t="shared" ref="J4:J11" si="2">2*G4+I4</f>
        <v>23</v>
      </c>
      <c r="K4" s="133">
        <f t="shared" ref="K4:K11" si="3">+J4/((G4+H4+I4)*2)</f>
        <v>0.71875</v>
      </c>
      <c r="L4" s="90">
        <f>+$AA$27</f>
        <v>44</v>
      </c>
      <c r="M4" s="90">
        <v>31</v>
      </c>
      <c r="N4" s="90">
        <f>+$AB$27</f>
        <v>76</v>
      </c>
      <c r="O4" s="90">
        <f>+$AD$27</f>
        <v>10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13</v>
      </c>
      <c r="AD4" s="50">
        <v>5</v>
      </c>
      <c r="AE4" s="50">
        <v>7</v>
      </c>
      <c r="AF4" s="50">
        <v>1</v>
      </c>
      <c r="AG4" s="264">
        <f t="shared" si="0"/>
        <v>0.42307692307692307</v>
      </c>
      <c r="AH4" s="264"/>
      <c r="AI4" s="50">
        <v>29</v>
      </c>
      <c r="AJ4" s="50">
        <v>2</v>
      </c>
      <c r="AK4" s="50">
        <v>1</v>
      </c>
      <c r="AL4" s="66">
        <f t="shared" si="1"/>
        <v>2.2307692307692308</v>
      </c>
      <c r="AM4" s="16"/>
      <c r="AN4" s="16"/>
      <c r="AQ4" s="38"/>
      <c r="AR4" s="40"/>
    </row>
    <row r="5" spans="1:44" ht="18" x14ac:dyDescent="0.25">
      <c r="A5" s="41"/>
      <c r="B5" s="90">
        <v>6</v>
      </c>
      <c r="C5" s="18" t="s">
        <v>23</v>
      </c>
      <c r="D5" s="37"/>
      <c r="E5" s="18"/>
      <c r="F5" s="37"/>
      <c r="G5" s="90">
        <v>10</v>
      </c>
      <c r="H5" s="90">
        <v>6</v>
      </c>
      <c r="I5" s="90">
        <v>0</v>
      </c>
      <c r="J5" s="90">
        <f t="shared" si="2"/>
        <v>20</v>
      </c>
      <c r="K5" s="133">
        <f t="shared" si="3"/>
        <v>0.625</v>
      </c>
      <c r="L5" s="90">
        <f>+$AN$40</f>
        <v>56</v>
      </c>
      <c r="M5" s="90">
        <v>41</v>
      </c>
      <c r="N5" s="90">
        <f>+$AO$40</f>
        <v>85</v>
      </c>
      <c r="O5" s="90">
        <f>+$AQ$40</f>
        <v>22</v>
      </c>
      <c r="P5" s="90">
        <v>2</v>
      </c>
      <c r="Q5" s="46"/>
      <c r="R5" s="41"/>
      <c r="U5" s="75">
        <v>7.5</v>
      </c>
      <c r="V5" s="77" t="s">
        <v>16</v>
      </c>
      <c r="W5" s="78"/>
      <c r="X5" s="77"/>
      <c r="Y5" s="77"/>
      <c r="Z5" s="77" t="s">
        <v>17</v>
      </c>
      <c r="AA5" s="16"/>
      <c r="AB5" s="50"/>
      <c r="AC5" s="50">
        <v>15</v>
      </c>
      <c r="AD5" s="50">
        <v>7</v>
      </c>
      <c r="AE5" s="50">
        <v>7</v>
      </c>
      <c r="AF5" s="50">
        <v>1</v>
      </c>
      <c r="AG5" s="264">
        <f t="shared" ref="AG5:AG10" si="4">+(AD5*2+AF5)/(2*AC5)</f>
        <v>0.5</v>
      </c>
      <c r="AH5" s="264"/>
      <c r="AI5" s="50">
        <v>34</v>
      </c>
      <c r="AJ5" s="50">
        <v>0</v>
      </c>
      <c r="AK5" s="50">
        <v>1</v>
      </c>
      <c r="AL5" s="66">
        <f t="shared" ref="AL5:AL10" si="5">+AI5/AC5</f>
        <v>2.2666666666666666</v>
      </c>
      <c r="AM5" s="16"/>
      <c r="AN5" s="16"/>
      <c r="AQ5" s="38"/>
      <c r="AR5" s="40"/>
    </row>
    <row r="6" spans="1:44" ht="18" x14ac:dyDescent="0.25">
      <c r="A6" s="41"/>
      <c r="B6" s="90">
        <v>4</v>
      </c>
      <c r="C6" s="18" t="s">
        <v>177</v>
      </c>
      <c r="D6" s="37"/>
      <c r="E6" s="18"/>
      <c r="F6" s="37"/>
      <c r="G6" s="90">
        <v>8</v>
      </c>
      <c r="H6" s="90">
        <v>7</v>
      </c>
      <c r="I6" s="90">
        <v>1</v>
      </c>
      <c r="J6" s="90">
        <f t="shared" si="2"/>
        <v>17</v>
      </c>
      <c r="K6" s="133">
        <f t="shared" si="3"/>
        <v>0.53125</v>
      </c>
      <c r="L6" s="90">
        <f>+$AA$66</f>
        <v>42</v>
      </c>
      <c r="M6" s="90">
        <v>34</v>
      </c>
      <c r="N6" s="90">
        <f>+$AB$66</f>
        <v>68</v>
      </c>
      <c r="O6" s="90">
        <f>+$AD$66</f>
        <v>18</v>
      </c>
      <c r="P6" s="90">
        <v>4</v>
      </c>
      <c r="Q6" s="46"/>
      <c r="R6" s="41"/>
      <c r="U6" s="75">
        <v>8</v>
      </c>
      <c r="V6" s="77" t="s">
        <v>147</v>
      </c>
      <c r="W6" s="78"/>
      <c r="X6" s="77"/>
      <c r="Y6" s="77"/>
      <c r="Z6" s="77" t="s">
        <v>140</v>
      </c>
      <c r="AA6" s="16"/>
      <c r="AB6" s="50"/>
      <c r="AC6" s="50">
        <v>13</v>
      </c>
      <c r="AD6" s="50">
        <v>2</v>
      </c>
      <c r="AE6" s="50">
        <v>7</v>
      </c>
      <c r="AF6" s="50">
        <v>4</v>
      </c>
      <c r="AG6" s="264">
        <f t="shared" si="4"/>
        <v>0.30769230769230771</v>
      </c>
      <c r="AH6" s="264"/>
      <c r="AI6" s="50">
        <v>30</v>
      </c>
      <c r="AJ6" s="50">
        <v>2</v>
      </c>
      <c r="AK6" s="50">
        <v>1</v>
      </c>
      <c r="AL6" s="66">
        <f t="shared" si="5"/>
        <v>2.3076923076923075</v>
      </c>
      <c r="AM6" s="16"/>
      <c r="AN6" s="16"/>
      <c r="AQ6" s="38"/>
      <c r="AR6" s="40"/>
    </row>
    <row r="7" spans="1:44" ht="18" x14ac:dyDescent="0.25">
      <c r="A7" s="41"/>
      <c r="B7" s="90">
        <v>5</v>
      </c>
      <c r="C7" s="18" t="s">
        <v>139</v>
      </c>
      <c r="D7" s="37"/>
      <c r="E7" s="18"/>
      <c r="F7" s="37"/>
      <c r="G7" s="90">
        <v>7</v>
      </c>
      <c r="H7" s="90">
        <v>6</v>
      </c>
      <c r="I7" s="90">
        <v>3</v>
      </c>
      <c r="J7" s="90">
        <f t="shared" si="2"/>
        <v>17</v>
      </c>
      <c r="K7" s="133">
        <f t="shared" si="3"/>
        <v>0.53125</v>
      </c>
      <c r="L7" s="90">
        <f>+$AN$27</f>
        <v>40</v>
      </c>
      <c r="M7" s="90">
        <v>43</v>
      </c>
      <c r="N7" s="90">
        <f>+$AO$27</f>
        <v>70</v>
      </c>
      <c r="O7" s="90">
        <f>+$AQ$27</f>
        <v>26</v>
      </c>
      <c r="P7" s="90">
        <v>3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13</v>
      </c>
      <c r="AD7" s="50">
        <v>7</v>
      </c>
      <c r="AE7" s="50">
        <v>6</v>
      </c>
      <c r="AF7" s="50">
        <v>0</v>
      </c>
      <c r="AG7" s="264">
        <f t="shared" si="4"/>
        <v>0.53846153846153844</v>
      </c>
      <c r="AH7" s="264"/>
      <c r="AI7" s="50">
        <v>36</v>
      </c>
      <c r="AJ7" s="50">
        <v>2</v>
      </c>
      <c r="AK7" s="50">
        <v>1</v>
      </c>
      <c r="AL7" s="66">
        <f t="shared" si="5"/>
        <v>2.7692307692307692</v>
      </c>
      <c r="AM7" s="16"/>
      <c r="AN7" s="16"/>
      <c r="AQ7" s="38"/>
      <c r="AR7" s="40"/>
    </row>
    <row r="8" spans="1:44" ht="18" x14ac:dyDescent="0.25">
      <c r="A8" s="41"/>
      <c r="B8" s="90">
        <v>3</v>
      </c>
      <c r="C8" s="18" t="s">
        <v>21</v>
      </c>
      <c r="D8" s="37"/>
      <c r="E8" s="18"/>
      <c r="F8" s="37"/>
      <c r="G8" s="90">
        <v>7</v>
      </c>
      <c r="H8" s="90">
        <v>7</v>
      </c>
      <c r="I8" s="90">
        <v>2</v>
      </c>
      <c r="J8" s="90">
        <f t="shared" si="2"/>
        <v>16</v>
      </c>
      <c r="K8" s="133">
        <f t="shared" si="3"/>
        <v>0.5</v>
      </c>
      <c r="L8" s="90">
        <f>+$AA$53</f>
        <v>35</v>
      </c>
      <c r="M8" s="90">
        <v>36</v>
      </c>
      <c r="N8" s="90">
        <f>+$AB$53</f>
        <v>66</v>
      </c>
      <c r="O8" s="90">
        <f>+$AD$53</f>
        <v>18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13</v>
      </c>
      <c r="AD8" s="50">
        <v>5</v>
      </c>
      <c r="AE8" s="50">
        <v>6</v>
      </c>
      <c r="AF8" s="50">
        <v>2</v>
      </c>
      <c r="AG8" s="264">
        <f t="shared" si="4"/>
        <v>0.46153846153846156</v>
      </c>
      <c r="AH8" s="264"/>
      <c r="AI8" s="50">
        <v>39</v>
      </c>
      <c r="AJ8" s="50">
        <v>1</v>
      </c>
      <c r="AK8" s="50">
        <v>0</v>
      </c>
      <c r="AL8" s="66">
        <f t="shared" si="5"/>
        <v>3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5</v>
      </c>
      <c r="H9" s="90">
        <v>7</v>
      </c>
      <c r="I9" s="90">
        <v>4</v>
      </c>
      <c r="J9" s="90">
        <f t="shared" si="2"/>
        <v>14</v>
      </c>
      <c r="K9" s="133">
        <f t="shared" si="3"/>
        <v>0.4375</v>
      </c>
      <c r="L9" s="90">
        <f>+$AN$66</f>
        <v>41</v>
      </c>
      <c r="M9" s="90">
        <v>49</v>
      </c>
      <c r="N9" s="90">
        <f>+$AO$66</f>
        <v>61</v>
      </c>
      <c r="O9" s="90">
        <f>+$AQ$66</f>
        <v>10</v>
      </c>
      <c r="P9" s="90">
        <v>6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A9" s="16"/>
      <c r="AB9" s="50"/>
      <c r="AC9" s="50">
        <v>15</v>
      </c>
      <c r="AD9" s="50">
        <v>6</v>
      </c>
      <c r="AE9" s="50">
        <v>9</v>
      </c>
      <c r="AF9" s="50">
        <v>0</v>
      </c>
      <c r="AG9" s="264">
        <f t="shared" si="4"/>
        <v>0.4</v>
      </c>
      <c r="AH9" s="264"/>
      <c r="AI9" s="50">
        <v>49</v>
      </c>
      <c r="AJ9" s="50">
        <v>3</v>
      </c>
      <c r="AK9" s="50">
        <v>0</v>
      </c>
      <c r="AL9" s="66">
        <f t="shared" si="5"/>
        <v>3.2666666666666666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6</v>
      </c>
      <c r="H10" s="90">
        <v>9</v>
      </c>
      <c r="I10" s="90">
        <v>1</v>
      </c>
      <c r="J10" s="90">
        <f t="shared" si="2"/>
        <v>13</v>
      </c>
      <c r="K10" s="133">
        <f t="shared" si="3"/>
        <v>0.40625</v>
      </c>
      <c r="L10" s="90">
        <f>+$AN$53</f>
        <v>50</v>
      </c>
      <c r="M10" s="90">
        <v>55</v>
      </c>
      <c r="N10" s="90">
        <f>+$AO$53</f>
        <v>67</v>
      </c>
      <c r="O10" s="90">
        <f>+$AQ$53</f>
        <v>18</v>
      </c>
      <c r="P10" s="90">
        <v>7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A10" s="16"/>
      <c r="AB10" s="50"/>
      <c r="AC10" s="50">
        <v>14</v>
      </c>
      <c r="AD10" s="50">
        <v>4</v>
      </c>
      <c r="AE10" s="50">
        <v>6</v>
      </c>
      <c r="AF10" s="50">
        <v>4</v>
      </c>
      <c r="AG10" s="264">
        <f t="shared" si="4"/>
        <v>0.42857142857142855</v>
      </c>
      <c r="AH10" s="264"/>
      <c r="AI10" s="50">
        <v>46</v>
      </c>
      <c r="AJ10" s="50">
        <v>0</v>
      </c>
      <c r="AK10" s="50">
        <v>1</v>
      </c>
      <c r="AL10" s="66">
        <f t="shared" si="5"/>
        <v>3.2857142857142856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2</v>
      </c>
      <c r="H11" s="90">
        <v>10</v>
      </c>
      <c r="I11" s="90">
        <v>4</v>
      </c>
      <c r="J11" s="90">
        <f t="shared" si="2"/>
        <v>8</v>
      </c>
      <c r="K11" s="133">
        <f t="shared" si="3"/>
        <v>0.25</v>
      </c>
      <c r="L11" s="90">
        <f>+$AA$40</f>
        <v>22</v>
      </c>
      <c r="M11" s="90">
        <v>41</v>
      </c>
      <c r="N11" s="90">
        <f>+$AB$40</f>
        <v>33</v>
      </c>
      <c r="O11" s="90">
        <f>+$AD$40</f>
        <v>12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+AC130</f>
        <v>19</v>
      </c>
      <c r="AD11" s="38">
        <f>+AD130</f>
        <v>11</v>
      </c>
      <c r="AE11" s="38">
        <f>+AE130</f>
        <v>5</v>
      </c>
      <c r="AF11" s="38">
        <f>+AF130</f>
        <v>3</v>
      </c>
      <c r="AG11" s="281">
        <f>+AG130</f>
        <v>0.65789473684210531</v>
      </c>
      <c r="AH11" s="281"/>
      <c r="AI11" s="38">
        <f t="shared" ref="AI11:AK11" si="6">+AI130</f>
        <v>34</v>
      </c>
      <c r="AJ11" s="38">
        <f t="shared" si="6"/>
        <v>1</v>
      </c>
      <c r="AK11" s="38">
        <f t="shared" si="6"/>
        <v>4</v>
      </c>
      <c r="AL11" s="49">
        <f>+AL130</f>
        <v>1.7894736842105263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56</v>
      </c>
      <c r="H12" s="21">
        <f>SUM(H4:H11)</f>
        <v>56</v>
      </c>
      <c r="I12" s="21">
        <f>SUM(I4:I11)</f>
        <v>16</v>
      </c>
      <c r="J12" s="21"/>
      <c r="K12" s="21"/>
      <c r="L12" s="21">
        <f>SUM(L4:L11)</f>
        <v>330</v>
      </c>
      <c r="M12" s="21">
        <f>SUM(M4:M11)</f>
        <v>330</v>
      </c>
      <c r="N12" s="21">
        <f>SUM(N4:N11)</f>
        <v>526</v>
      </c>
      <c r="O12" s="21">
        <f>SUM(O4:O11)</f>
        <v>134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7">SUM(AC3:AC11)</f>
        <v>128</v>
      </c>
      <c r="AD12" s="60">
        <f t="shared" si="7"/>
        <v>56</v>
      </c>
      <c r="AE12" s="60">
        <f t="shared" si="7"/>
        <v>56</v>
      </c>
      <c r="AF12" s="60">
        <f t="shared" si="7"/>
        <v>16</v>
      </c>
      <c r="AG12" s="60"/>
      <c r="AH12" s="60"/>
      <c r="AI12" s="60">
        <f t="shared" ref="AI12:AK12" si="8">SUM(AI3:AI11)</f>
        <v>319</v>
      </c>
      <c r="AJ12" s="60">
        <f t="shared" si="8"/>
        <v>11</v>
      </c>
      <c r="AK12" s="60">
        <f t="shared" si="8"/>
        <v>11</v>
      </c>
      <c r="AL12" s="70">
        <f>+AI12/AC12</f>
        <v>2.4921875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16 Summary:</v>
      </c>
      <c r="C14" s="2"/>
      <c r="D14" s="2"/>
      <c r="E14" s="277">
        <v>44557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198</v>
      </c>
      <c r="D15" s="37"/>
      <c r="E15" s="36"/>
      <c r="F15" s="36"/>
      <c r="G15" s="90">
        <v>2</v>
      </c>
      <c r="H15" s="38">
        <v>1</v>
      </c>
      <c r="I15" s="36" t="s">
        <v>230</v>
      </c>
      <c r="J15" s="36"/>
      <c r="K15" s="36"/>
      <c r="L15" s="36" t="s">
        <v>363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17</v>
      </c>
      <c r="AA15" s="28">
        <v>6</v>
      </c>
      <c r="AB15" s="28">
        <v>3</v>
      </c>
      <c r="AC15" s="60">
        <f t="shared" ref="AC15:AC26" si="9">+AA15+AB15</f>
        <v>9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23</v>
      </c>
      <c r="AN15" s="74">
        <v>6</v>
      </c>
      <c r="AO15" s="74">
        <v>6</v>
      </c>
      <c r="AP15" s="50">
        <f t="shared" ref="AP15:AP26" si="10">+AN15+AO15</f>
        <v>12</v>
      </c>
      <c r="AQ15" s="74">
        <v>2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2</v>
      </c>
      <c r="I16" s="36" t="s">
        <v>532</v>
      </c>
      <c r="J16" s="36"/>
      <c r="K16" s="36"/>
      <c r="L16" s="36" t="s">
        <v>315</v>
      </c>
      <c r="M16" s="36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13</v>
      </c>
      <c r="AA16" s="74">
        <v>0</v>
      </c>
      <c r="AB16" s="74">
        <v>1</v>
      </c>
      <c r="AC16" s="50">
        <f t="shared" si="9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13</v>
      </c>
      <c r="AN16" s="74">
        <v>0</v>
      </c>
      <c r="AO16" s="74">
        <v>1</v>
      </c>
      <c r="AP16" s="50">
        <f t="shared" si="10"/>
        <v>1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14</v>
      </c>
      <c r="AA17" s="74">
        <v>20</v>
      </c>
      <c r="AB17" s="74">
        <v>9</v>
      </c>
      <c r="AC17" s="50">
        <f t="shared" si="9"/>
        <v>29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14</v>
      </c>
      <c r="AN17" s="74">
        <v>12</v>
      </c>
      <c r="AO17" s="74">
        <v>11</v>
      </c>
      <c r="AP17" s="50">
        <f t="shared" si="10"/>
        <v>23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202</v>
      </c>
      <c r="D18" s="37"/>
      <c r="E18" s="36"/>
      <c r="F18" s="36"/>
      <c r="G18" s="90">
        <v>5</v>
      </c>
      <c r="H18" s="38">
        <v>1</v>
      </c>
      <c r="I18" s="36" t="s">
        <v>255</v>
      </c>
      <c r="J18" s="36"/>
      <c r="K18" s="36"/>
      <c r="L18" s="36" t="s">
        <v>533</v>
      </c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9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13</v>
      </c>
      <c r="AN18" s="74">
        <v>6</v>
      </c>
      <c r="AO18" s="74">
        <v>7</v>
      </c>
      <c r="AP18" s="50">
        <f t="shared" si="10"/>
        <v>13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/>
      <c r="D19" s="36" t="s">
        <v>149</v>
      </c>
      <c r="E19" s="36"/>
      <c r="F19" s="36"/>
      <c r="G19" s="90"/>
      <c r="H19" s="38">
        <v>1</v>
      </c>
      <c r="I19" s="36" t="s">
        <v>98</v>
      </c>
      <c r="J19" s="36"/>
      <c r="K19" s="36"/>
      <c r="L19" s="36" t="s">
        <v>534</v>
      </c>
      <c r="M19" s="36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16</v>
      </c>
      <c r="AA19" s="74">
        <v>7</v>
      </c>
      <c r="AB19" s="74">
        <v>15</v>
      </c>
      <c r="AC19" s="50">
        <f t="shared" si="9"/>
        <v>22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16</v>
      </c>
      <c r="AN19" s="74">
        <v>0</v>
      </c>
      <c r="AO19" s="74">
        <v>11</v>
      </c>
      <c r="AP19" s="50">
        <f t="shared" si="10"/>
        <v>11</v>
      </c>
      <c r="AQ19" s="74">
        <v>0</v>
      </c>
      <c r="AR19" s="40"/>
    </row>
    <row r="20" spans="1:44" ht="15.95" customHeight="1" x14ac:dyDescent="0.25">
      <c r="A20" s="47"/>
      <c r="C20" s="16"/>
      <c r="D20" s="16"/>
      <c r="E20" s="16"/>
      <c r="F20" s="16"/>
      <c r="G20" s="16"/>
      <c r="H20" s="38">
        <v>2</v>
      </c>
      <c r="I20" s="36" t="s">
        <v>52</v>
      </c>
      <c r="J20" s="36"/>
      <c r="K20" s="36"/>
      <c r="L20" s="36" t="s">
        <v>541</v>
      </c>
      <c r="M20" s="36"/>
      <c r="N20" s="36"/>
      <c r="O20" s="36"/>
      <c r="P20" s="3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14</v>
      </c>
      <c r="AA20" s="74">
        <v>0</v>
      </c>
      <c r="AB20" s="74">
        <v>3</v>
      </c>
      <c r="AC20" s="50">
        <f t="shared" si="9"/>
        <v>3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14</v>
      </c>
      <c r="AN20" s="74">
        <v>4</v>
      </c>
      <c r="AO20" s="74">
        <v>3</v>
      </c>
      <c r="AP20" s="50">
        <f t="shared" si="10"/>
        <v>7</v>
      </c>
      <c r="AQ20" s="74">
        <v>6</v>
      </c>
      <c r="AR20" s="40"/>
    </row>
    <row r="21" spans="1:44" ht="15.95" customHeight="1" x14ac:dyDescent="0.25">
      <c r="A21" s="47"/>
      <c r="H21" s="38">
        <v>2</v>
      </c>
      <c r="I21" s="36" t="s">
        <v>255</v>
      </c>
      <c r="L21" s="36" t="s">
        <v>492</v>
      </c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14</v>
      </c>
      <c r="AA21" s="74">
        <v>1</v>
      </c>
      <c r="AB21" s="74">
        <v>7</v>
      </c>
      <c r="AC21" s="50">
        <f t="shared" si="9"/>
        <v>8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15</v>
      </c>
      <c r="AN21" s="74">
        <v>4</v>
      </c>
      <c r="AO21" s="74">
        <v>10</v>
      </c>
      <c r="AP21" s="50">
        <f t="shared" si="10"/>
        <v>14</v>
      </c>
      <c r="AQ21" s="74">
        <v>0</v>
      </c>
      <c r="AR21" s="40"/>
    </row>
    <row r="22" spans="1:44" ht="15.95" customHeight="1" x14ac:dyDescent="0.25">
      <c r="A22" s="47"/>
      <c r="H22" s="38">
        <v>2</v>
      </c>
      <c r="I22" s="36" t="s">
        <v>98</v>
      </c>
      <c r="L22" s="36" t="s">
        <v>269</v>
      </c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15</v>
      </c>
      <c r="AA22" s="74">
        <v>0</v>
      </c>
      <c r="AB22" s="74">
        <v>6</v>
      </c>
      <c r="AC22" s="50">
        <f t="shared" si="9"/>
        <v>6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14</v>
      </c>
      <c r="AN22" s="74">
        <v>2</v>
      </c>
      <c r="AO22" s="74">
        <v>1</v>
      </c>
      <c r="AP22" s="50">
        <f t="shared" si="10"/>
        <v>3</v>
      </c>
      <c r="AQ22" s="74">
        <v>2</v>
      </c>
      <c r="AR22" s="40"/>
    </row>
    <row r="23" spans="1:44" ht="15.95" customHeight="1" x14ac:dyDescent="0.25">
      <c r="A23" s="47"/>
      <c r="B23" s="4"/>
      <c r="C23" s="4"/>
      <c r="D23" s="4"/>
      <c r="E23" s="4"/>
      <c r="F23" s="4"/>
      <c r="G23" s="4"/>
      <c r="H23" s="4"/>
      <c r="I23" s="6"/>
      <c r="J23" s="6"/>
      <c r="K23" s="6"/>
      <c r="L23" s="6"/>
      <c r="M23" s="6"/>
      <c r="N23" s="6"/>
      <c r="O23" s="6"/>
      <c r="P23" s="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16</v>
      </c>
      <c r="AA23" s="74">
        <v>5</v>
      </c>
      <c r="AB23" s="74">
        <v>7</v>
      </c>
      <c r="AC23" s="50">
        <f t="shared" si="9"/>
        <v>12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15</v>
      </c>
      <c r="AN23" s="74">
        <v>5</v>
      </c>
      <c r="AO23" s="74">
        <v>5</v>
      </c>
      <c r="AP23" s="50">
        <f t="shared" si="10"/>
        <v>10</v>
      </c>
      <c r="AQ23" s="74">
        <v>6</v>
      </c>
      <c r="AR23" s="5"/>
    </row>
    <row r="24" spans="1:44" ht="15.95" customHeight="1" x14ac:dyDescent="0.25">
      <c r="A24" s="47"/>
      <c r="B24" s="45" t="s">
        <v>62</v>
      </c>
      <c r="C24" s="18" t="s">
        <v>199</v>
      </c>
      <c r="D24" s="16"/>
      <c r="E24" s="36"/>
      <c r="F24" s="36"/>
      <c r="G24" s="90">
        <v>0</v>
      </c>
      <c r="H24" s="38"/>
      <c r="I24" s="36"/>
      <c r="J24" s="36"/>
      <c r="K24" s="36"/>
      <c r="L24" s="36"/>
      <c r="M24" s="38"/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16</v>
      </c>
      <c r="AA24" s="74">
        <v>2</v>
      </c>
      <c r="AB24" s="74">
        <v>7</v>
      </c>
      <c r="AC24" s="50">
        <f t="shared" si="9"/>
        <v>9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15</v>
      </c>
      <c r="AN24" s="74">
        <v>0</v>
      </c>
      <c r="AO24" s="74">
        <v>7</v>
      </c>
      <c r="AP24" s="50">
        <f t="shared" si="10"/>
        <v>7</v>
      </c>
      <c r="AQ24" s="74">
        <v>0</v>
      </c>
      <c r="AR24" s="41"/>
    </row>
    <row r="25" spans="1:44" ht="15.95" customHeight="1" x14ac:dyDescent="0.25">
      <c r="A25" s="47"/>
      <c r="B25" s="43" t="s">
        <v>35</v>
      </c>
      <c r="C25" s="57" t="s">
        <v>535</v>
      </c>
      <c r="D25" s="57"/>
      <c r="E25" s="16"/>
      <c r="F25" s="16"/>
      <c r="G25" s="16"/>
      <c r="H25" s="38"/>
      <c r="I25" s="36"/>
      <c r="J25" s="36"/>
      <c r="K25" s="36"/>
      <c r="L25" s="36"/>
      <c r="M25" s="38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12</v>
      </c>
      <c r="AA25" s="74">
        <v>0</v>
      </c>
      <c r="AB25" s="74">
        <v>5</v>
      </c>
      <c r="AC25" s="50">
        <f t="shared" si="9"/>
        <v>5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11</v>
      </c>
      <c r="AN25" s="74">
        <v>0</v>
      </c>
      <c r="AO25" s="74">
        <v>3</v>
      </c>
      <c r="AP25" s="50">
        <f t="shared" si="10"/>
        <v>3</v>
      </c>
      <c r="AQ25" s="74">
        <v>4</v>
      </c>
      <c r="AR25" s="41"/>
    </row>
    <row r="26" spans="1:44" ht="15.95" customHeight="1" x14ac:dyDescent="0.25">
      <c r="A26" s="47"/>
      <c r="C26" s="16"/>
      <c r="D26" s="36"/>
      <c r="E26" s="36"/>
      <c r="F26" s="16"/>
      <c r="G26" s="16"/>
      <c r="H26" s="38"/>
      <c r="I26" s="36"/>
      <c r="L26" s="36"/>
      <c r="M26" s="1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16</v>
      </c>
      <c r="AA26" s="74">
        <v>0</v>
      </c>
      <c r="AB26" s="74">
        <v>4</v>
      </c>
      <c r="AC26" s="50">
        <f t="shared" si="9"/>
        <v>4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13</v>
      </c>
      <c r="AN26" s="74">
        <v>1</v>
      </c>
      <c r="AO26" s="74">
        <v>5</v>
      </c>
      <c r="AP26" s="50">
        <f t="shared" si="10"/>
        <v>6</v>
      </c>
      <c r="AQ26" s="74">
        <v>2</v>
      </c>
      <c r="AR26" s="41"/>
    </row>
    <row r="27" spans="1:44" ht="15.95" customHeight="1" thickBot="1" x14ac:dyDescent="0.3">
      <c r="A27" s="47"/>
      <c r="B27" s="16"/>
      <c r="C27" s="18" t="s">
        <v>203</v>
      </c>
      <c r="D27" s="16"/>
      <c r="E27" s="16"/>
      <c r="F27" s="53"/>
      <c r="G27" s="90">
        <v>1</v>
      </c>
      <c r="H27" s="38">
        <v>2</v>
      </c>
      <c r="I27" s="36" t="s">
        <v>184</v>
      </c>
      <c r="J27" s="36"/>
      <c r="K27" s="36"/>
      <c r="L27" s="36" t="s">
        <v>538</v>
      </c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176</v>
      </c>
      <c r="AA27" s="48">
        <f t="shared" ref="AA27" si="11">SUM(AA15:AA26)</f>
        <v>44</v>
      </c>
      <c r="AB27" s="48">
        <f>SUM(AB15:AB26)</f>
        <v>76</v>
      </c>
      <c r="AC27" s="48">
        <f>+AB27+AA27</f>
        <v>120</v>
      </c>
      <c r="AD27" s="48">
        <f>SUM(AD15:AD26)</f>
        <v>10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176</v>
      </c>
      <c r="AN27" s="48">
        <f t="shared" ref="AN27" si="12">SUM(AN15:AN26)</f>
        <v>40</v>
      </c>
      <c r="AO27" s="48">
        <f>SUM(AO15:AO26)</f>
        <v>70</v>
      </c>
      <c r="AP27" s="48">
        <f>+AO27+AN27</f>
        <v>110</v>
      </c>
      <c r="AQ27" s="48">
        <f>SUM(AQ15:AQ26)</f>
        <v>26</v>
      </c>
      <c r="AR27" s="41"/>
    </row>
    <row r="28" spans="1:44" ht="15.95" customHeight="1" x14ac:dyDescent="0.25">
      <c r="A28" s="47"/>
      <c r="B28" s="38" t="s">
        <v>35</v>
      </c>
      <c r="C28" s="57" t="s">
        <v>536</v>
      </c>
      <c r="D28" s="57"/>
      <c r="E28" s="16"/>
      <c r="F28" s="16"/>
      <c r="G28" s="16"/>
      <c r="H28" s="38"/>
      <c r="I28" s="36"/>
      <c r="L28" s="36"/>
      <c r="M28" s="1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20</v>
      </c>
      <c r="AA28" s="28">
        <v>1</v>
      </c>
      <c r="AB28" s="28">
        <v>4</v>
      </c>
      <c r="AC28" s="60">
        <f t="shared" ref="AC28:AC39" si="13">+AA28+AB28</f>
        <v>5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19</v>
      </c>
      <c r="AN28" s="28">
        <v>6</v>
      </c>
      <c r="AO28" s="28">
        <v>5</v>
      </c>
      <c r="AP28" s="60">
        <f t="shared" ref="AP28:AP39" si="14">+AN28+AO28</f>
        <v>11</v>
      </c>
      <c r="AQ28" s="28">
        <v>2</v>
      </c>
      <c r="AR28" s="41"/>
    </row>
    <row r="29" spans="1:44" ht="15.95" customHeight="1" x14ac:dyDescent="0.25">
      <c r="A29" s="47"/>
      <c r="C29" s="57" t="s">
        <v>537</v>
      </c>
      <c r="D29" s="16"/>
      <c r="E29" s="16"/>
      <c r="F29" s="16"/>
      <c r="G29" s="16"/>
      <c r="H29" s="16"/>
      <c r="I29" s="1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13</v>
      </c>
      <c r="AA29" s="74">
        <v>0</v>
      </c>
      <c r="AB29" s="74">
        <v>0</v>
      </c>
      <c r="AC29" s="50">
        <f t="shared" si="13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13</v>
      </c>
      <c r="AN29" s="74">
        <v>0</v>
      </c>
      <c r="AO29" s="74">
        <v>1</v>
      </c>
      <c r="AP29" s="50">
        <f t="shared" si="14"/>
        <v>1</v>
      </c>
      <c r="AQ29" s="74">
        <v>2</v>
      </c>
      <c r="AR29" s="41"/>
    </row>
    <row r="30" spans="1:44" ht="15.95" customHeight="1" x14ac:dyDescent="0.25">
      <c r="A30" s="47"/>
      <c r="B30" s="4"/>
      <c r="C30" s="4"/>
      <c r="D30" s="4"/>
      <c r="E30" s="4"/>
      <c r="F30" s="4"/>
      <c r="G30" s="4"/>
      <c r="H30" s="4"/>
      <c r="I30" s="6"/>
      <c r="J30" s="6"/>
      <c r="K30" s="6"/>
      <c r="L30" s="6"/>
      <c r="M30" s="6"/>
      <c r="N30" s="6"/>
      <c r="O30" s="6"/>
      <c r="P30" s="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15</v>
      </c>
      <c r="AA30" s="74">
        <v>4</v>
      </c>
      <c r="AB30" s="74">
        <v>9</v>
      </c>
      <c r="AC30" s="50">
        <f t="shared" si="13"/>
        <v>13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15</v>
      </c>
      <c r="AN30" s="74">
        <v>34</v>
      </c>
      <c r="AO30" s="74">
        <v>8</v>
      </c>
      <c r="AP30" s="50">
        <f t="shared" si="14"/>
        <v>42</v>
      </c>
      <c r="AQ30" s="74">
        <v>4</v>
      </c>
      <c r="AR30" s="41"/>
    </row>
    <row r="31" spans="1:44" ht="15.95" customHeight="1" x14ac:dyDescent="0.25">
      <c r="A31" s="47"/>
      <c r="B31" s="45" t="s">
        <v>71</v>
      </c>
      <c r="C31" s="18" t="s">
        <v>196</v>
      </c>
      <c r="D31" s="16"/>
      <c r="E31" s="16"/>
      <c r="F31" s="53"/>
      <c r="G31" s="90">
        <v>3</v>
      </c>
      <c r="H31" s="38">
        <v>2</v>
      </c>
      <c r="I31" s="36" t="s">
        <v>133</v>
      </c>
      <c r="J31" s="36"/>
      <c r="K31" s="36"/>
      <c r="L31" s="36"/>
      <c r="M31" s="38" t="s">
        <v>229</v>
      </c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13</v>
      </c>
      <c r="AA31" s="74">
        <v>7</v>
      </c>
      <c r="AB31" s="74">
        <v>0</v>
      </c>
      <c r="AC31" s="50">
        <f t="shared" si="13"/>
        <v>7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14</v>
      </c>
      <c r="AN31" s="74">
        <v>3</v>
      </c>
      <c r="AO31" s="74">
        <v>9</v>
      </c>
      <c r="AP31" s="50">
        <f t="shared" si="14"/>
        <v>12</v>
      </c>
      <c r="AQ31" s="74">
        <v>2</v>
      </c>
      <c r="AR31" s="41"/>
    </row>
    <row r="32" spans="1:44" ht="15.95" customHeight="1" x14ac:dyDescent="0.25">
      <c r="A32" s="47"/>
      <c r="B32" s="43" t="s">
        <v>35</v>
      </c>
      <c r="C32" s="36" t="s">
        <v>526</v>
      </c>
      <c r="D32" s="36"/>
      <c r="E32" s="36"/>
      <c r="F32" s="16"/>
      <c r="G32" s="16"/>
      <c r="H32" s="38">
        <v>2</v>
      </c>
      <c r="I32" s="36" t="s">
        <v>528</v>
      </c>
      <c r="J32" s="16"/>
      <c r="K32" s="16"/>
      <c r="L32" s="36" t="s">
        <v>529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16</v>
      </c>
      <c r="AA32" s="74">
        <v>4</v>
      </c>
      <c r="AB32" s="74">
        <v>5</v>
      </c>
      <c r="AC32" s="50">
        <f t="shared" si="13"/>
        <v>9</v>
      </c>
      <c r="AD32" s="74">
        <v>2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14</v>
      </c>
      <c r="AN32" s="74">
        <v>7</v>
      </c>
      <c r="AO32" s="74">
        <v>14</v>
      </c>
      <c r="AP32" s="50">
        <f t="shared" si="14"/>
        <v>21</v>
      </c>
      <c r="AQ32" s="74">
        <v>2</v>
      </c>
      <c r="AR32" s="41"/>
    </row>
    <row r="33" spans="1:44" ht="15.95" customHeight="1" x14ac:dyDescent="0.25">
      <c r="A33" s="47"/>
      <c r="B33" s="16"/>
      <c r="C33" s="36"/>
      <c r="D33" s="16"/>
      <c r="E33" s="16"/>
      <c r="F33" s="16"/>
      <c r="G33" s="16"/>
      <c r="H33" s="38">
        <v>2</v>
      </c>
      <c r="I33" s="36" t="s">
        <v>133</v>
      </c>
      <c r="J33" s="16"/>
      <c r="K33" s="16"/>
      <c r="L33" s="36"/>
      <c r="M33" s="38" t="s">
        <v>229</v>
      </c>
      <c r="N33" s="36"/>
      <c r="O33" s="1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15</v>
      </c>
      <c r="AA33" s="74">
        <v>1</v>
      </c>
      <c r="AB33" s="74">
        <v>6</v>
      </c>
      <c r="AC33" s="50">
        <f t="shared" si="13"/>
        <v>7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12</v>
      </c>
      <c r="AN33" s="74">
        <v>1</v>
      </c>
      <c r="AO33" s="74">
        <v>9</v>
      </c>
      <c r="AP33" s="50">
        <f t="shared" si="14"/>
        <v>10</v>
      </c>
      <c r="AQ33" s="74">
        <v>2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/>
      <c r="I34" s="36"/>
      <c r="L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3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14</v>
      </c>
      <c r="AN34" s="74">
        <v>0</v>
      </c>
      <c r="AO34" s="74">
        <v>9</v>
      </c>
      <c r="AP34" s="50">
        <f t="shared" si="14"/>
        <v>9</v>
      </c>
      <c r="AQ34" s="74">
        <v>0</v>
      </c>
      <c r="AR34" s="41"/>
    </row>
    <row r="35" spans="1:44" ht="15.95" customHeight="1" x14ac:dyDescent="0.25">
      <c r="A35" s="47" t="s">
        <v>68</v>
      </c>
      <c r="B35" s="16"/>
      <c r="C35" s="18" t="s">
        <v>190</v>
      </c>
      <c r="D35" s="76"/>
      <c r="E35" s="36"/>
      <c r="F35" s="36"/>
      <c r="G35" s="90">
        <v>3</v>
      </c>
      <c r="H35" s="38">
        <v>1</v>
      </c>
      <c r="I35" s="36" t="s">
        <v>391</v>
      </c>
      <c r="L35" s="36" t="s">
        <v>175</v>
      </c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16</v>
      </c>
      <c r="AA35" s="74">
        <v>0</v>
      </c>
      <c r="AB35" s="74">
        <v>3</v>
      </c>
      <c r="AC35" s="50">
        <f t="shared" si="13"/>
        <v>3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15</v>
      </c>
      <c r="AN35" s="74">
        <v>0</v>
      </c>
      <c r="AO35" s="74">
        <v>2</v>
      </c>
      <c r="AP35" s="50">
        <f t="shared" si="14"/>
        <v>2</v>
      </c>
      <c r="AQ35" s="74">
        <v>0</v>
      </c>
      <c r="AR35" s="41"/>
    </row>
    <row r="36" spans="1:44" ht="15.95" customHeight="1" x14ac:dyDescent="0.25">
      <c r="A36" s="47"/>
      <c r="B36" s="38" t="s">
        <v>35</v>
      </c>
      <c r="C36" s="57" t="s">
        <v>527</v>
      </c>
      <c r="D36" s="57"/>
      <c r="E36" s="16"/>
      <c r="F36" s="16"/>
      <c r="G36" s="16"/>
      <c r="H36" s="38">
        <v>1</v>
      </c>
      <c r="I36" s="36" t="s">
        <v>255</v>
      </c>
      <c r="J36" s="16"/>
      <c r="K36" s="16"/>
      <c r="L36" s="36" t="s">
        <v>525</v>
      </c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11</v>
      </c>
      <c r="AA36" s="74">
        <v>2</v>
      </c>
      <c r="AB36" s="74">
        <v>2</v>
      </c>
      <c r="AC36" s="50">
        <f t="shared" si="13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15</v>
      </c>
      <c r="AN36" s="74">
        <v>2</v>
      </c>
      <c r="AO36" s="74">
        <v>14</v>
      </c>
      <c r="AP36" s="50">
        <f t="shared" si="14"/>
        <v>16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G37" s="16"/>
      <c r="H37" s="38">
        <v>1</v>
      </c>
      <c r="I37" s="36" t="s">
        <v>119</v>
      </c>
      <c r="J37" s="16"/>
      <c r="K37" s="16"/>
      <c r="L37" s="36" t="s">
        <v>70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15</v>
      </c>
      <c r="AA37" s="74">
        <v>0</v>
      </c>
      <c r="AB37" s="74">
        <v>1</v>
      </c>
      <c r="AC37" s="50">
        <f t="shared" si="13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15</v>
      </c>
      <c r="AN37" s="74">
        <v>3</v>
      </c>
      <c r="AO37" s="74">
        <v>4</v>
      </c>
      <c r="AP37" s="50">
        <f t="shared" si="14"/>
        <v>7</v>
      </c>
      <c r="AQ37" s="74">
        <v>2</v>
      </c>
      <c r="AR37" s="41"/>
    </row>
    <row r="38" spans="1:44" ht="15.95" customHeight="1" x14ac:dyDescent="0.25">
      <c r="A38" s="47"/>
      <c r="B38" s="7"/>
      <c r="C38" s="4"/>
      <c r="D38" s="4"/>
      <c r="E38" s="4"/>
      <c r="F38" s="4"/>
      <c r="G38" s="4"/>
      <c r="H38" s="4"/>
      <c r="I38" s="4"/>
      <c r="J38" s="6"/>
      <c r="K38" s="6"/>
      <c r="L38" s="6"/>
      <c r="M38" s="6"/>
      <c r="N38" s="6"/>
      <c r="O38" s="6"/>
      <c r="P38" s="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12</v>
      </c>
      <c r="AA38" s="74">
        <v>0</v>
      </c>
      <c r="AB38" s="74">
        <v>1</v>
      </c>
      <c r="AC38" s="50">
        <f t="shared" si="13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16</v>
      </c>
      <c r="AN38" s="74">
        <v>0</v>
      </c>
      <c r="AO38" s="74">
        <v>5</v>
      </c>
      <c r="AP38" s="50">
        <f t="shared" si="14"/>
        <v>5</v>
      </c>
      <c r="AQ38" s="74">
        <v>4</v>
      </c>
      <c r="AR38" s="41"/>
    </row>
    <row r="39" spans="1:44" ht="15.95" customHeight="1" x14ac:dyDescent="0.25">
      <c r="A39" s="47"/>
      <c r="B39" s="45" t="s">
        <v>84</v>
      </c>
      <c r="C39" s="18" t="s">
        <v>195</v>
      </c>
      <c r="D39" s="16"/>
      <c r="E39" s="37"/>
      <c r="F39" s="37"/>
      <c r="G39" s="90">
        <v>4</v>
      </c>
      <c r="H39" s="38">
        <v>1</v>
      </c>
      <c r="I39" s="36" t="s">
        <v>58</v>
      </c>
      <c r="L39" s="36" t="s">
        <v>327</v>
      </c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16</v>
      </c>
      <c r="AA39" s="74">
        <v>0</v>
      </c>
      <c r="AB39" s="74">
        <v>0</v>
      </c>
      <c r="AC39" s="50">
        <f t="shared" si="13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14</v>
      </c>
      <c r="AN39" s="74">
        <v>0</v>
      </c>
      <c r="AO39" s="74">
        <v>5</v>
      </c>
      <c r="AP39" s="50">
        <f t="shared" si="14"/>
        <v>5</v>
      </c>
      <c r="AQ39" s="74">
        <v>2</v>
      </c>
      <c r="AR39" s="41"/>
    </row>
    <row r="40" spans="1:44" ht="15.95" customHeight="1" thickBot="1" x14ac:dyDescent="0.3">
      <c r="A40" s="47"/>
      <c r="B40" s="43" t="s">
        <v>35</v>
      </c>
      <c r="C40" s="57" t="s">
        <v>530</v>
      </c>
      <c r="D40" s="57"/>
      <c r="E40" s="57"/>
      <c r="F40" s="16"/>
      <c r="G40" s="16"/>
      <c r="H40" s="38">
        <v>1</v>
      </c>
      <c r="I40" s="36" t="s">
        <v>132</v>
      </c>
      <c r="L40" s="36" t="s">
        <v>531</v>
      </c>
      <c r="M40" s="38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175</v>
      </c>
      <c r="AA40" s="48">
        <f t="shared" ref="AA40" si="15">SUM(AA28:AA39)</f>
        <v>22</v>
      </c>
      <c r="AB40" s="48">
        <f>SUM(AB28:AB39)</f>
        <v>33</v>
      </c>
      <c r="AC40" s="48">
        <f>+AB40+AA40</f>
        <v>55</v>
      </c>
      <c r="AD40" s="48">
        <f>SUM(AD28:AD39)</f>
        <v>12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176</v>
      </c>
      <c r="AN40" s="48">
        <f t="shared" ref="AN40" si="16">SUM(AN28:AN39)</f>
        <v>56</v>
      </c>
      <c r="AO40" s="48">
        <f>SUM(AO28:AO39)</f>
        <v>85</v>
      </c>
      <c r="AP40" s="48">
        <f>+AO40+AN40</f>
        <v>141</v>
      </c>
      <c r="AQ40" s="48">
        <f>SUM(AQ28:AQ39)</f>
        <v>22</v>
      </c>
      <c r="AR40" s="41"/>
    </row>
    <row r="41" spans="1:44" ht="15.95" customHeight="1" x14ac:dyDescent="0.25">
      <c r="A41" s="47"/>
      <c r="C41" s="16"/>
      <c r="D41" s="16"/>
      <c r="E41" s="16"/>
      <c r="F41" s="16"/>
      <c r="G41" s="16"/>
      <c r="H41" s="38">
        <v>2</v>
      </c>
      <c r="I41" s="36" t="s">
        <v>324</v>
      </c>
      <c r="L41" s="36" t="s">
        <v>256</v>
      </c>
      <c r="M41" s="38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27</v>
      </c>
      <c r="AA41" s="28">
        <v>8</v>
      </c>
      <c r="AB41" s="28">
        <v>8</v>
      </c>
      <c r="AC41" s="60">
        <f t="shared" ref="AC41:AC52" si="17">+AA41+AB41</f>
        <v>16</v>
      </c>
      <c r="AD41" s="28">
        <v>4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50</v>
      </c>
      <c r="AN41" s="28">
        <v>17</v>
      </c>
      <c r="AO41" s="28">
        <v>15</v>
      </c>
      <c r="AP41" s="60">
        <f t="shared" ref="AP41:AP52" si="18">+AN41+AO41</f>
        <v>32</v>
      </c>
      <c r="AQ41" s="28">
        <v>10</v>
      </c>
      <c r="AR41" s="41"/>
    </row>
    <row r="42" spans="1:44" ht="15.95" customHeight="1" x14ac:dyDescent="0.25">
      <c r="A42" s="47"/>
      <c r="C42" s="16"/>
      <c r="D42" s="16"/>
      <c r="E42" s="16"/>
      <c r="F42" s="16"/>
      <c r="G42" s="16"/>
      <c r="H42" s="38">
        <v>2</v>
      </c>
      <c r="I42" s="36" t="s">
        <v>132</v>
      </c>
      <c r="L42" s="36" t="s">
        <v>86</v>
      </c>
      <c r="M42" s="38"/>
      <c r="P42" s="36" t="s">
        <v>314</v>
      </c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13</v>
      </c>
      <c r="AA42" s="74">
        <v>0</v>
      </c>
      <c r="AB42" s="74">
        <v>0</v>
      </c>
      <c r="AC42" s="50">
        <f t="shared" si="17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15</v>
      </c>
      <c r="AN42" s="74">
        <v>0</v>
      </c>
      <c r="AO42" s="74">
        <v>0</v>
      </c>
      <c r="AP42" s="50">
        <f t="shared" si="18"/>
        <v>0</v>
      </c>
      <c r="AQ42" s="74">
        <v>0</v>
      </c>
      <c r="AR42" s="41"/>
    </row>
    <row r="43" spans="1:44" ht="15.95" customHeight="1" x14ac:dyDescent="0.25">
      <c r="A43" s="47"/>
      <c r="C43" s="16"/>
      <c r="D43" s="16"/>
      <c r="E43" s="16"/>
      <c r="F43" s="16"/>
      <c r="G43" s="16"/>
      <c r="H43" s="38"/>
      <c r="I43" s="36"/>
      <c r="L43" s="36"/>
      <c r="M43" s="38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13</v>
      </c>
      <c r="AA43" s="74">
        <v>9</v>
      </c>
      <c r="AB43" s="74">
        <v>6</v>
      </c>
      <c r="AC43" s="50">
        <f t="shared" si="17"/>
        <v>15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14</v>
      </c>
      <c r="AN43" s="74">
        <v>14</v>
      </c>
      <c r="AO43" s="74">
        <v>9</v>
      </c>
      <c r="AP43" s="50">
        <f t="shared" si="18"/>
        <v>23</v>
      </c>
      <c r="AQ43" s="74">
        <v>2</v>
      </c>
      <c r="AR43" s="41"/>
    </row>
    <row r="44" spans="1:44" ht="15.95" customHeight="1" x14ac:dyDescent="0.25">
      <c r="A44" s="47"/>
      <c r="B44" s="23"/>
      <c r="C44" s="18" t="s">
        <v>189</v>
      </c>
      <c r="D44" s="57"/>
      <c r="E44" s="16"/>
      <c r="F44" s="37"/>
      <c r="G44" s="90">
        <v>1</v>
      </c>
      <c r="H44" s="38">
        <v>2</v>
      </c>
      <c r="I44" s="36" t="s">
        <v>38</v>
      </c>
      <c r="J44" s="16"/>
      <c r="K44" s="16"/>
      <c r="L44" s="36"/>
      <c r="M44" s="38" t="s">
        <v>229</v>
      </c>
      <c r="N44" s="16"/>
      <c r="O44" s="1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11</v>
      </c>
      <c r="AA44" s="74">
        <v>8</v>
      </c>
      <c r="AB44" s="74">
        <v>3</v>
      </c>
      <c r="AC44" s="50">
        <f t="shared" si="17"/>
        <v>11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9</v>
      </c>
      <c r="AN44" s="74">
        <v>9</v>
      </c>
      <c r="AO44" s="74">
        <v>2</v>
      </c>
      <c r="AP44" s="50">
        <f t="shared" si="18"/>
        <v>11</v>
      </c>
      <c r="AQ44" s="74">
        <v>0</v>
      </c>
      <c r="AR44" s="41"/>
    </row>
    <row r="45" spans="1:44" ht="15.95" customHeight="1" x14ac:dyDescent="0.25">
      <c r="A45" s="47"/>
      <c r="B45" s="43" t="s">
        <v>35</v>
      </c>
      <c r="C45" s="36"/>
      <c r="D45" s="57" t="s">
        <v>149</v>
      </c>
      <c r="E45" s="36"/>
      <c r="F45" s="36"/>
      <c r="G45" s="90"/>
      <c r="H45" s="38"/>
      <c r="I45" s="36"/>
      <c r="J45" s="16"/>
      <c r="K45" s="16"/>
      <c r="L45" s="36"/>
      <c r="M45" s="38"/>
      <c r="N45" s="16"/>
      <c r="O45" s="1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15</v>
      </c>
      <c r="AA45" s="74">
        <v>6</v>
      </c>
      <c r="AB45" s="74">
        <v>7</v>
      </c>
      <c r="AC45" s="50">
        <f t="shared" si="17"/>
        <v>13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2</v>
      </c>
      <c r="AN45" s="74">
        <v>0</v>
      </c>
      <c r="AO45" s="74">
        <v>2</v>
      </c>
      <c r="AP45" s="50">
        <f t="shared" si="18"/>
        <v>2</v>
      </c>
      <c r="AQ45" s="74">
        <v>0</v>
      </c>
      <c r="AR45" s="41"/>
    </row>
    <row r="46" spans="1:44" ht="15.95" customHeight="1" x14ac:dyDescent="0.25">
      <c r="A46" s="47"/>
      <c r="B46" s="8"/>
      <c r="C46" s="9"/>
      <c r="D46" s="9"/>
      <c r="E46" s="9"/>
      <c r="F46" s="9"/>
      <c r="G46" s="10"/>
      <c r="H46" s="11"/>
      <c r="I46" s="9"/>
      <c r="J46" s="9"/>
      <c r="K46" s="11"/>
      <c r="L46" s="11"/>
      <c r="M46" s="11"/>
      <c r="N46" s="11"/>
      <c r="O46" s="11"/>
      <c r="P46" s="11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11</v>
      </c>
      <c r="AA46" s="74">
        <v>0</v>
      </c>
      <c r="AB46" s="74">
        <v>4</v>
      </c>
      <c r="AC46" s="50">
        <f t="shared" si="17"/>
        <v>4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16</v>
      </c>
      <c r="AN46" s="74">
        <v>5</v>
      </c>
      <c r="AO46" s="74">
        <v>13</v>
      </c>
      <c r="AP46" s="50">
        <f t="shared" si="18"/>
        <v>18</v>
      </c>
      <c r="AQ46" s="74">
        <v>0</v>
      </c>
      <c r="AR46" s="41"/>
    </row>
    <row r="47" spans="1:44" ht="15.95" customHeight="1" x14ac:dyDescent="0.25">
      <c r="A47" s="47"/>
      <c r="B47" s="18" t="s">
        <v>124</v>
      </c>
      <c r="C47" s="23"/>
      <c r="D47" s="23"/>
      <c r="E47" s="42" t="s">
        <v>151</v>
      </c>
      <c r="F47" s="42"/>
      <c r="G47" s="44">
        <f>SUM(G14:G46)</f>
        <v>19</v>
      </c>
      <c r="H47" s="44"/>
      <c r="I47" s="33"/>
      <c r="J47" s="42" t="s">
        <v>90</v>
      </c>
      <c r="K47" s="33"/>
      <c r="L47" s="44">
        <f>COUNTA(C14:C46)-8</f>
        <v>6</v>
      </c>
      <c r="N47" s="42" t="s">
        <v>109</v>
      </c>
      <c r="O47" s="44">
        <f>2*L47</f>
        <v>12</v>
      </c>
      <c r="P47" s="23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16</v>
      </c>
      <c r="AA47" s="74">
        <v>1</v>
      </c>
      <c r="AB47" s="74">
        <v>10</v>
      </c>
      <c r="AC47" s="50">
        <f t="shared" si="17"/>
        <v>11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15</v>
      </c>
      <c r="AN47" s="74">
        <v>0</v>
      </c>
      <c r="AO47" s="74">
        <v>9</v>
      </c>
      <c r="AP47" s="50">
        <f t="shared" si="18"/>
        <v>9</v>
      </c>
      <c r="AQ47" s="74">
        <v>4</v>
      </c>
      <c r="AR47" s="41"/>
    </row>
    <row r="48" spans="1:44" ht="15.95" customHeight="1" x14ac:dyDescent="0.25">
      <c r="A48" s="47"/>
      <c r="B48" s="16"/>
      <c r="E48" s="42" t="s">
        <v>150</v>
      </c>
      <c r="F48" s="42"/>
      <c r="G48" s="44">
        <f>COUNTA(L15:L46)+COUNTIF(L15:L46,"*&amp;*")</f>
        <v>29</v>
      </c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12</v>
      </c>
      <c r="AA48" s="74">
        <v>0</v>
      </c>
      <c r="AB48" s="74">
        <v>3</v>
      </c>
      <c r="AC48" s="50">
        <f t="shared" si="17"/>
        <v>3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13</v>
      </c>
      <c r="AN48" s="74">
        <v>2</v>
      </c>
      <c r="AO48" s="74">
        <v>6</v>
      </c>
      <c r="AP48" s="50">
        <f t="shared" si="18"/>
        <v>8</v>
      </c>
      <c r="AQ48" s="74">
        <v>0</v>
      </c>
      <c r="AR48" s="41"/>
    </row>
    <row r="49" spans="1:44" ht="15.95" customHeight="1" x14ac:dyDescent="0.25">
      <c r="A49" s="47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15</v>
      </c>
      <c r="AA49" s="74">
        <v>0</v>
      </c>
      <c r="AB49" s="74">
        <v>6</v>
      </c>
      <c r="AC49" s="50">
        <f t="shared" si="17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8"/>
        <v>0</v>
      </c>
      <c r="AQ49" s="74">
        <v>0</v>
      </c>
      <c r="AR49" s="41"/>
    </row>
    <row r="50" spans="1:44" ht="15.95" customHeight="1" x14ac:dyDescent="0.25">
      <c r="A50" s="47"/>
      <c r="B50" s="36"/>
      <c r="C50" s="18"/>
      <c r="N50" s="18"/>
      <c r="O50" s="18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15</v>
      </c>
      <c r="AA50" s="74">
        <v>0</v>
      </c>
      <c r="AB50" s="74">
        <v>8</v>
      </c>
      <c r="AC50" s="50">
        <f t="shared" si="17"/>
        <v>8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15</v>
      </c>
      <c r="AN50" s="74">
        <v>2</v>
      </c>
      <c r="AO50" s="74">
        <v>5</v>
      </c>
      <c r="AP50" s="50">
        <f t="shared" si="18"/>
        <v>7</v>
      </c>
      <c r="AQ50" s="74">
        <v>0</v>
      </c>
      <c r="AR50" s="41"/>
    </row>
    <row r="51" spans="1:44" ht="15.95" customHeight="1" x14ac:dyDescent="0.25">
      <c r="A51" s="47"/>
      <c r="B51" s="18" t="s">
        <v>92</v>
      </c>
      <c r="H51" s="18" t="s">
        <v>100</v>
      </c>
      <c r="M51" s="18" t="s">
        <v>101</v>
      </c>
      <c r="O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9</v>
      </c>
      <c r="AA51" s="74">
        <v>0</v>
      </c>
      <c r="AB51" s="74">
        <v>5</v>
      </c>
      <c r="AC51" s="50">
        <f t="shared" si="17"/>
        <v>5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10</v>
      </c>
      <c r="AN51" s="74">
        <v>0</v>
      </c>
      <c r="AO51" s="74">
        <v>2</v>
      </c>
      <c r="AP51" s="50">
        <f t="shared" si="18"/>
        <v>2</v>
      </c>
      <c r="AQ51" s="74">
        <v>0</v>
      </c>
      <c r="AR51" s="41"/>
    </row>
    <row r="52" spans="1:44" ht="15.95" customHeight="1" x14ac:dyDescent="0.25">
      <c r="A52" s="47"/>
      <c r="B52" s="36" t="s">
        <v>539</v>
      </c>
      <c r="C52" s="36"/>
      <c r="D52" s="36"/>
      <c r="E52" s="36"/>
      <c r="F52" s="36"/>
      <c r="G52" s="36"/>
      <c r="H52" s="36" t="s">
        <v>149</v>
      </c>
      <c r="I52" s="36"/>
      <c r="J52" s="36"/>
      <c r="K52" s="36"/>
      <c r="L52" s="36"/>
      <c r="M52" s="36" t="s">
        <v>542</v>
      </c>
      <c r="N52" s="36"/>
      <c r="O52" s="36"/>
      <c r="P52" s="3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14</v>
      </c>
      <c r="AA52" s="74">
        <v>3</v>
      </c>
      <c r="AB52" s="74">
        <v>6</v>
      </c>
      <c r="AC52" s="50">
        <f t="shared" si="17"/>
        <v>9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12</v>
      </c>
      <c r="AN52" s="74">
        <v>1</v>
      </c>
      <c r="AO52" s="74">
        <v>4</v>
      </c>
      <c r="AP52" s="50">
        <f t="shared" si="18"/>
        <v>5</v>
      </c>
      <c r="AQ52" s="74">
        <v>2</v>
      </c>
      <c r="AR52" s="41"/>
    </row>
    <row r="53" spans="1:44" ht="15.95" customHeight="1" thickBot="1" x14ac:dyDescent="0.3">
      <c r="A53" s="47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171</v>
      </c>
      <c r="AA53" s="48">
        <f t="shared" ref="AA53" si="19">SUM(AA41:AA52)</f>
        <v>35</v>
      </c>
      <c r="AB53" s="48">
        <f>SUM(AB41:AB52)</f>
        <v>66</v>
      </c>
      <c r="AC53" s="48">
        <f>+AB53+AA53</f>
        <v>101</v>
      </c>
      <c r="AD53" s="48">
        <f>SUM(AD41:AD52)</f>
        <v>18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173</v>
      </c>
      <c r="AN53" s="48">
        <f t="shared" ref="AN53" si="20">SUM(AN41:AN52)</f>
        <v>50</v>
      </c>
      <c r="AO53" s="48">
        <f>SUM(AO41:AO52)</f>
        <v>67</v>
      </c>
      <c r="AP53" s="48">
        <f>+AO53+AN53</f>
        <v>117</v>
      </c>
      <c r="AQ53" s="48">
        <f>SUM(AQ41:AQ52)</f>
        <v>18</v>
      </c>
      <c r="AR53" s="41"/>
    </row>
    <row r="54" spans="1:44" ht="15.95" customHeight="1" x14ac:dyDescent="0.25">
      <c r="A54" s="47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12</v>
      </c>
      <c r="AA54" s="28">
        <v>3</v>
      </c>
      <c r="AB54" s="28">
        <v>5</v>
      </c>
      <c r="AC54" s="60">
        <f t="shared" ref="AC54:AC65" si="21">+AA54+AB54</f>
        <v>8</v>
      </c>
      <c r="AD54" s="28">
        <v>2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30</v>
      </c>
      <c r="AN54" s="28">
        <v>2</v>
      </c>
      <c r="AO54" s="28">
        <v>12</v>
      </c>
      <c r="AP54" s="60">
        <f t="shared" ref="AP54:AP65" si="22">+AN54+AO54</f>
        <v>14</v>
      </c>
      <c r="AQ54" s="28">
        <v>0</v>
      </c>
      <c r="AR54" s="41"/>
    </row>
    <row r="55" spans="1:44" ht="15.95" customHeight="1" x14ac:dyDescent="0.25">
      <c r="A55" s="47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47"/>
      <c r="R55" s="47"/>
      <c r="S55" s="75">
        <v>7.5</v>
      </c>
      <c r="T55" s="42" t="s">
        <v>16</v>
      </c>
      <c r="Y55" s="42" t="s">
        <v>17</v>
      </c>
      <c r="Z55" s="50">
        <v>15</v>
      </c>
      <c r="AA55" s="74">
        <v>0</v>
      </c>
      <c r="AB55" s="74">
        <v>1</v>
      </c>
      <c r="AC55" s="50">
        <f t="shared" si="21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14</v>
      </c>
      <c r="AN55" s="74">
        <v>0</v>
      </c>
      <c r="AO55" s="74">
        <v>1</v>
      </c>
      <c r="AP55" s="50">
        <f t="shared" si="22"/>
        <v>1</v>
      </c>
      <c r="AQ55" s="74">
        <v>0</v>
      </c>
      <c r="AR55" s="41"/>
    </row>
    <row r="56" spans="1:44" ht="15.95" customHeight="1" x14ac:dyDescent="0.25">
      <c r="A56" s="47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14</v>
      </c>
      <c r="AA56" s="74">
        <v>18</v>
      </c>
      <c r="AB56" s="74">
        <v>11</v>
      </c>
      <c r="AC56" s="50">
        <f t="shared" si="21"/>
        <v>29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15</v>
      </c>
      <c r="AN56" s="74">
        <v>28</v>
      </c>
      <c r="AO56" s="74">
        <v>4</v>
      </c>
      <c r="AP56" s="50">
        <f t="shared" si="22"/>
        <v>32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13</v>
      </c>
      <c r="AA57" s="74">
        <v>5</v>
      </c>
      <c r="AB57" s="74">
        <v>15</v>
      </c>
      <c r="AC57" s="50">
        <f t="shared" si="21"/>
        <v>20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15</v>
      </c>
      <c r="AN57" s="74">
        <v>1</v>
      </c>
      <c r="AO57" s="74">
        <v>4</v>
      </c>
      <c r="AP57" s="50">
        <f t="shared" si="22"/>
        <v>5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14</v>
      </c>
      <c r="AA58" s="74">
        <v>7</v>
      </c>
      <c r="AB58" s="74">
        <v>7</v>
      </c>
      <c r="AC58" s="50">
        <f t="shared" si="21"/>
        <v>14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14</v>
      </c>
      <c r="AN58" s="74">
        <v>5</v>
      </c>
      <c r="AO58" s="74">
        <v>14</v>
      </c>
      <c r="AP58" s="50">
        <f t="shared" si="22"/>
        <v>19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16</v>
      </c>
      <c r="AA59" s="74">
        <v>3</v>
      </c>
      <c r="AB59" s="74">
        <v>4</v>
      </c>
      <c r="AC59" s="50">
        <f t="shared" si="21"/>
        <v>7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16</v>
      </c>
      <c r="AN59" s="74">
        <v>4</v>
      </c>
      <c r="AO59" s="74">
        <v>4</v>
      </c>
      <c r="AP59" s="50">
        <f t="shared" si="22"/>
        <v>8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13</v>
      </c>
      <c r="AA60" s="74">
        <v>2</v>
      </c>
      <c r="AB60" s="74">
        <v>6</v>
      </c>
      <c r="AC60" s="50">
        <f t="shared" si="21"/>
        <v>8</v>
      </c>
      <c r="AD60" s="74">
        <v>6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13</v>
      </c>
      <c r="AN60" s="74">
        <v>0</v>
      </c>
      <c r="AO60" s="74">
        <v>3</v>
      </c>
      <c r="AP60" s="50">
        <f t="shared" si="22"/>
        <v>3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15</v>
      </c>
      <c r="AA61" s="74">
        <v>0</v>
      </c>
      <c r="AB61" s="74">
        <v>0</v>
      </c>
      <c r="AC61" s="50">
        <f t="shared" si="21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13</v>
      </c>
      <c r="AN61" s="74">
        <v>0</v>
      </c>
      <c r="AO61" s="74">
        <v>3</v>
      </c>
      <c r="AP61" s="50">
        <f t="shared" si="22"/>
        <v>3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16</v>
      </c>
      <c r="AA62" s="74">
        <v>0</v>
      </c>
      <c r="AB62" s="74">
        <v>4</v>
      </c>
      <c r="AC62" s="50">
        <f t="shared" si="21"/>
        <v>4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16</v>
      </c>
      <c r="AN62" s="74">
        <v>0</v>
      </c>
      <c r="AO62" s="74">
        <v>2</v>
      </c>
      <c r="AP62" s="50">
        <f t="shared" si="22"/>
        <v>2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16</v>
      </c>
      <c r="AA63" s="74">
        <v>1</v>
      </c>
      <c r="AB63" s="74">
        <v>7</v>
      </c>
      <c r="AC63" s="50">
        <f t="shared" si="21"/>
        <v>8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13</v>
      </c>
      <c r="AN63" s="74">
        <v>1</v>
      </c>
      <c r="AO63" s="74">
        <v>2</v>
      </c>
      <c r="AP63" s="50">
        <f t="shared" si="22"/>
        <v>3</v>
      </c>
      <c r="AQ63" s="74">
        <v>4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16</v>
      </c>
      <c r="AA64" s="74">
        <v>0</v>
      </c>
      <c r="AB64" s="74">
        <v>2</v>
      </c>
      <c r="AC64" s="50">
        <f t="shared" si="21"/>
        <v>2</v>
      </c>
      <c r="AD64" s="74">
        <v>2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16</v>
      </c>
      <c r="AN64" s="74">
        <v>0</v>
      </c>
      <c r="AO64" s="74">
        <v>12</v>
      </c>
      <c r="AP64" s="50">
        <f t="shared" si="22"/>
        <v>12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16</v>
      </c>
      <c r="AA65" s="74">
        <v>3</v>
      </c>
      <c r="AB65" s="74">
        <v>6</v>
      </c>
      <c r="AC65" s="50">
        <f t="shared" si="21"/>
        <v>9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22"/>
        <v>0</v>
      </c>
      <c r="AQ65" s="74">
        <v>0</v>
      </c>
      <c r="AR65" s="41"/>
    </row>
    <row r="66" spans="1:44" ht="15.95" customHeight="1" thickBot="1" x14ac:dyDescent="0.3">
      <c r="A66" s="47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176</v>
      </c>
      <c r="AA66" s="48">
        <f t="shared" ref="AA66" si="23">SUM(AA54:AA65)</f>
        <v>42</v>
      </c>
      <c r="AB66" s="48">
        <f>SUM(AB54:AB65)</f>
        <v>68</v>
      </c>
      <c r="AC66" s="48">
        <f>+AB66+AA66</f>
        <v>110</v>
      </c>
      <c r="AD66" s="48">
        <f>SUM(AD54:AD65)</f>
        <v>18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175</v>
      </c>
      <c r="AN66" s="48">
        <f t="shared" ref="AN66" si="24">SUM(AN54:AN65)</f>
        <v>41</v>
      </c>
      <c r="AO66" s="48">
        <f>SUM(AO54:AO65)</f>
        <v>61</v>
      </c>
      <c r="AP66" s="48">
        <f>+AO66+AN66</f>
        <v>102</v>
      </c>
      <c r="AQ66" s="48">
        <f>SUM(AQ54:AQ65)</f>
        <v>10</v>
      </c>
      <c r="AR66" s="41"/>
    </row>
    <row r="67" spans="1:44" ht="15.95" customHeight="1" thickBot="1" x14ac:dyDescent="0.3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698</v>
      </c>
      <c r="AA67" s="82">
        <f t="shared" ref="AA67:AD67" si="25">+AA66+AA53+AA40+AA27</f>
        <v>143</v>
      </c>
      <c r="AB67" s="82">
        <f t="shared" si="25"/>
        <v>243</v>
      </c>
      <c r="AC67" s="82">
        <f t="shared" si="25"/>
        <v>386</v>
      </c>
      <c r="AD67" s="82">
        <f t="shared" si="25"/>
        <v>58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700</v>
      </c>
      <c r="AN67" s="82">
        <f t="shared" ref="AN67:AQ67" si="26">+AN66+AN53+AN40+AN27</f>
        <v>187</v>
      </c>
      <c r="AO67" s="82">
        <f t="shared" si="26"/>
        <v>283</v>
      </c>
      <c r="AP67" s="82">
        <f t="shared" si="26"/>
        <v>470</v>
      </c>
      <c r="AQ67" s="82">
        <f t="shared" si="26"/>
        <v>76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1398</v>
      </c>
      <c r="AN68" s="43">
        <f>AA67+AN67</f>
        <v>330</v>
      </c>
      <c r="AO68" s="43">
        <f>AB67+AO67</f>
        <v>526</v>
      </c>
      <c r="AP68" s="72">
        <f>AC67+AP67</f>
        <v>856</v>
      </c>
      <c r="AQ68" s="43">
        <f>AD67+AQ67</f>
        <v>134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16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7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 t="shared" ref="AP77" si="28"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6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15</v>
      </c>
      <c r="J79" s="74">
        <v>34</v>
      </c>
      <c r="K79" s="74">
        <v>8</v>
      </c>
      <c r="L79" s="83">
        <f t="shared" ref="L79:L106" si="29">+J79+K79</f>
        <v>42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2</v>
      </c>
      <c r="AA79" s="38">
        <v>1</v>
      </c>
      <c r="AB79" s="38">
        <v>0</v>
      </c>
      <c r="AC79" s="38">
        <f>+AA79+AB79</f>
        <v>1</v>
      </c>
      <c r="AD79" s="38">
        <v>0</v>
      </c>
      <c r="AF79" s="38">
        <v>7.5</v>
      </c>
      <c r="AG79" s="36" t="s">
        <v>471</v>
      </c>
      <c r="AM79" s="38">
        <v>4</v>
      </c>
      <c r="AN79" s="38">
        <v>1</v>
      </c>
      <c r="AO79" s="38">
        <v>0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133</v>
      </c>
      <c r="E80" s="42"/>
      <c r="F80" s="42"/>
      <c r="G80" s="42" t="s">
        <v>158</v>
      </c>
      <c r="H80" s="43"/>
      <c r="I80" s="50">
        <v>15</v>
      </c>
      <c r="J80" s="74">
        <v>28</v>
      </c>
      <c r="K80" s="74">
        <v>4</v>
      </c>
      <c r="L80" s="83">
        <f t="shared" si="29"/>
        <v>32</v>
      </c>
      <c r="M80" s="74">
        <v>0</v>
      </c>
      <c r="O80" s="16"/>
      <c r="P80" s="16"/>
      <c r="Q80" s="41"/>
      <c r="R80" s="41"/>
      <c r="S80" s="58">
        <v>8</v>
      </c>
      <c r="T80" s="36" t="s">
        <v>402</v>
      </c>
      <c r="Z80" s="38">
        <v>5</v>
      </c>
      <c r="AA80" s="38">
        <v>1</v>
      </c>
      <c r="AB80" s="38">
        <v>1</v>
      </c>
      <c r="AC80" s="38">
        <f>+AA80+AB80</f>
        <v>2</v>
      </c>
      <c r="AD80" s="38">
        <v>0</v>
      </c>
      <c r="AF80" s="58">
        <v>9</v>
      </c>
      <c r="AG80" s="36" t="s">
        <v>238</v>
      </c>
      <c r="AM80" s="38">
        <v>2</v>
      </c>
      <c r="AN80" s="38">
        <v>0</v>
      </c>
      <c r="AO80" s="38">
        <v>1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H81" s="38"/>
      <c r="I81" s="50">
        <v>14</v>
      </c>
      <c r="J81" s="74">
        <v>20</v>
      </c>
      <c r="K81" s="74">
        <v>9</v>
      </c>
      <c r="L81" s="83">
        <f t="shared" si="29"/>
        <v>29</v>
      </c>
      <c r="M81" s="74">
        <v>2</v>
      </c>
      <c r="O81" s="16"/>
      <c r="P81" s="16"/>
      <c r="Q81" s="41"/>
      <c r="R81" s="41"/>
      <c r="S81" s="58">
        <v>7.5</v>
      </c>
      <c r="T81" s="36" t="s">
        <v>370</v>
      </c>
      <c r="Z81" s="38">
        <v>2</v>
      </c>
      <c r="AA81" s="38">
        <v>1</v>
      </c>
      <c r="AB81" s="38">
        <v>2</v>
      </c>
      <c r="AC81" s="38">
        <f t="shared" ref="AC81" si="30">+AA81+AB81</f>
        <v>3</v>
      </c>
      <c r="AD81" s="38">
        <v>0</v>
      </c>
      <c r="AF81" s="38">
        <v>8.5</v>
      </c>
      <c r="AG81" s="36" t="s">
        <v>254</v>
      </c>
      <c r="AM81" s="38">
        <v>3</v>
      </c>
      <c r="AN81" s="38">
        <v>3</v>
      </c>
      <c r="AO81" s="38">
        <v>2</v>
      </c>
      <c r="AP81" s="38">
        <f t="shared" ref="AP81:AP82" si="31">+AN81+AO81</f>
        <v>5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65</v>
      </c>
      <c r="E82" s="42"/>
      <c r="F82" s="42"/>
      <c r="G82" s="42" t="s">
        <v>17</v>
      </c>
      <c r="H82" s="43"/>
      <c r="I82" s="50">
        <v>14</v>
      </c>
      <c r="J82" s="74">
        <v>18</v>
      </c>
      <c r="K82" s="74">
        <v>11</v>
      </c>
      <c r="L82" s="83">
        <f t="shared" si="29"/>
        <v>29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7.5</v>
      </c>
      <c r="AG82" s="36" t="s">
        <v>430</v>
      </c>
      <c r="AM82" s="38">
        <v>1</v>
      </c>
      <c r="AN82" s="38">
        <v>0</v>
      </c>
      <c r="AO82" s="38">
        <v>0</v>
      </c>
      <c r="AP82" s="38">
        <f t="shared" si="31"/>
        <v>0</v>
      </c>
      <c r="AQ82" s="38">
        <v>0</v>
      </c>
      <c r="AR82" s="41"/>
    </row>
    <row r="83" spans="1:44" ht="15.75" customHeight="1" x14ac:dyDescent="0.25">
      <c r="A83" s="41"/>
      <c r="C83" s="16"/>
      <c r="D83" s="42" t="s">
        <v>132</v>
      </c>
      <c r="E83" s="42"/>
      <c r="F83" s="42"/>
      <c r="G83" s="42" t="s">
        <v>159</v>
      </c>
      <c r="H83" s="43"/>
      <c r="I83" s="50">
        <v>14</v>
      </c>
      <c r="J83" s="74">
        <v>14</v>
      </c>
      <c r="K83" s="74">
        <v>9</v>
      </c>
      <c r="L83" s="83">
        <f t="shared" si="29"/>
        <v>23</v>
      </c>
      <c r="M83" s="74">
        <v>2</v>
      </c>
      <c r="Q83" s="41"/>
      <c r="R83" s="41"/>
      <c r="S83" s="58">
        <v>6.5</v>
      </c>
      <c r="T83" s="36" t="s">
        <v>278</v>
      </c>
      <c r="Z83" s="38">
        <v>16</v>
      </c>
      <c r="AA83" s="38">
        <v>1</v>
      </c>
      <c r="AB83" s="38">
        <v>2</v>
      </c>
      <c r="AC83" s="38">
        <f>+AA83+AB83</f>
        <v>3</v>
      </c>
      <c r="AD83" s="38">
        <v>2</v>
      </c>
      <c r="AF83" s="58">
        <v>7</v>
      </c>
      <c r="AG83" s="36" t="s">
        <v>404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36" t="s">
        <v>119</v>
      </c>
      <c r="E84" s="36"/>
      <c r="F84" s="36"/>
      <c r="G84" s="36" t="s">
        <v>144</v>
      </c>
      <c r="H84" s="38"/>
      <c r="I84" s="50">
        <v>14</v>
      </c>
      <c r="J84" s="74">
        <v>12</v>
      </c>
      <c r="K84" s="74">
        <v>11</v>
      </c>
      <c r="L84" s="83">
        <f t="shared" si="29"/>
        <v>23</v>
      </c>
      <c r="M84" s="74">
        <v>4</v>
      </c>
      <c r="Q84" s="41"/>
      <c r="R84" s="41"/>
      <c r="S84" s="58">
        <v>7.5</v>
      </c>
      <c r="T84" s="36" t="s">
        <v>390</v>
      </c>
      <c r="Z84" s="38">
        <v>5</v>
      </c>
      <c r="AA84" s="38">
        <v>3</v>
      </c>
      <c r="AB84" s="38">
        <v>2</v>
      </c>
      <c r="AC84" s="38">
        <f>+AA84+AB84</f>
        <v>5</v>
      </c>
      <c r="AD84" s="38">
        <v>2</v>
      </c>
      <c r="AF84" s="58">
        <v>8.5</v>
      </c>
      <c r="AG84" s="36" t="s">
        <v>405</v>
      </c>
      <c r="AM84" s="38">
        <v>1</v>
      </c>
      <c r="AN84" s="38">
        <v>1</v>
      </c>
      <c r="AO84" s="38">
        <v>0</v>
      </c>
      <c r="AP84" s="38">
        <f>+AN84+AO84</f>
        <v>1</v>
      </c>
      <c r="AQ84" s="38">
        <v>0</v>
      </c>
      <c r="AR84" s="41"/>
    </row>
    <row r="85" spans="1:44" ht="15.75" customHeight="1" x14ac:dyDescent="0.25">
      <c r="A85" s="41"/>
      <c r="C85" s="16"/>
      <c r="D85" s="36" t="s">
        <v>111</v>
      </c>
      <c r="E85" s="36"/>
      <c r="F85" s="36"/>
      <c r="G85" s="42" t="s">
        <v>157</v>
      </c>
      <c r="H85" s="38"/>
      <c r="I85" s="50">
        <v>16</v>
      </c>
      <c r="J85" s="74">
        <v>7</v>
      </c>
      <c r="K85" s="74">
        <v>15</v>
      </c>
      <c r="L85" s="83">
        <f t="shared" si="29"/>
        <v>22</v>
      </c>
      <c r="M85" s="74">
        <v>2</v>
      </c>
      <c r="Q85" s="41"/>
      <c r="R85" s="41"/>
      <c r="S85" s="58">
        <v>7</v>
      </c>
      <c r="T85" s="36" t="s">
        <v>237</v>
      </c>
      <c r="Z85" s="38">
        <v>4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9</v>
      </c>
      <c r="AG85" s="36" t="s">
        <v>344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130</v>
      </c>
      <c r="E86" s="42"/>
      <c r="F86" s="42"/>
      <c r="G86" s="42" t="s">
        <v>160</v>
      </c>
      <c r="H86" s="43"/>
      <c r="I86" s="50">
        <v>14</v>
      </c>
      <c r="J86" s="74">
        <v>7</v>
      </c>
      <c r="K86" s="74">
        <v>14</v>
      </c>
      <c r="L86" s="83">
        <f t="shared" si="29"/>
        <v>21</v>
      </c>
      <c r="M86" s="74">
        <v>2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32">+AA86+AB86</f>
        <v>0</v>
      </c>
      <c r="AD86" s="38">
        <v>0</v>
      </c>
      <c r="AF86" s="58">
        <v>8</v>
      </c>
      <c r="AG86" s="36" t="s">
        <v>312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39</v>
      </c>
      <c r="E87" s="42"/>
      <c r="F87" s="42"/>
      <c r="G87" s="42" t="s">
        <v>17</v>
      </c>
      <c r="H87" s="43"/>
      <c r="I87" s="50">
        <v>13</v>
      </c>
      <c r="J87" s="74">
        <v>5</v>
      </c>
      <c r="K87" s="74">
        <v>15</v>
      </c>
      <c r="L87" s="83">
        <f t="shared" si="29"/>
        <v>20</v>
      </c>
      <c r="M87" s="74">
        <v>6</v>
      </c>
      <c r="Q87" s="46"/>
      <c r="R87" s="46"/>
      <c r="S87" s="58">
        <v>8</v>
      </c>
      <c r="T87" s="36" t="s">
        <v>169</v>
      </c>
      <c r="Z87" s="38">
        <v>10</v>
      </c>
      <c r="AA87" s="38">
        <v>1</v>
      </c>
      <c r="AB87" s="38">
        <v>2</v>
      </c>
      <c r="AC87" s="38">
        <f>+AA87+AB87</f>
        <v>3</v>
      </c>
      <c r="AD87" s="38">
        <v>2</v>
      </c>
      <c r="AF87" s="58">
        <v>8.5</v>
      </c>
      <c r="AG87" s="36" t="s">
        <v>403</v>
      </c>
      <c r="AM87" s="38">
        <v>3</v>
      </c>
      <c r="AN87" s="38">
        <v>2</v>
      </c>
      <c r="AO87" s="38">
        <v>2</v>
      </c>
      <c r="AP87" s="38">
        <f>+AN87+AO87</f>
        <v>4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H88" s="43"/>
      <c r="I88" s="50">
        <v>14</v>
      </c>
      <c r="J88" s="74">
        <v>5</v>
      </c>
      <c r="K88" s="74">
        <v>14</v>
      </c>
      <c r="L88" s="83">
        <f t="shared" si="29"/>
        <v>19</v>
      </c>
      <c r="M88" s="74">
        <v>2</v>
      </c>
      <c r="Q88" s="46"/>
      <c r="R88" s="46"/>
      <c r="S88" s="58">
        <v>7.5</v>
      </c>
      <c r="T88" s="36" t="s">
        <v>274</v>
      </c>
      <c r="Z88" s="38">
        <v>6</v>
      </c>
      <c r="AA88" s="38">
        <v>2</v>
      </c>
      <c r="AB88" s="38">
        <v>2</v>
      </c>
      <c r="AC88" s="38">
        <f>+AA88+AB88</f>
        <v>4</v>
      </c>
      <c r="AD88" s="38">
        <v>2</v>
      </c>
      <c r="AF88" s="58">
        <v>8</v>
      </c>
      <c r="AG88" s="36" t="s">
        <v>424</v>
      </c>
      <c r="AM88" s="38">
        <v>4</v>
      </c>
      <c r="AN88" s="38">
        <v>1</v>
      </c>
      <c r="AO88" s="38">
        <v>3</v>
      </c>
      <c r="AP88" s="38">
        <f t="shared" ref="AP88" si="33">+AN88+AO88</f>
        <v>4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86</v>
      </c>
      <c r="G89" s="42" t="s">
        <v>159</v>
      </c>
      <c r="H89" s="43"/>
      <c r="I89" s="50">
        <v>16</v>
      </c>
      <c r="J89" s="74">
        <v>5</v>
      </c>
      <c r="K89" s="74">
        <v>13</v>
      </c>
      <c r="L89" s="83">
        <f t="shared" si="29"/>
        <v>18</v>
      </c>
      <c r="M89" s="74">
        <v>0</v>
      </c>
      <c r="Q89" s="47"/>
      <c r="R89" s="47"/>
      <c r="S89" s="58">
        <v>8</v>
      </c>
      <c r="T89" s="36" t="s">
        <v>343</v>
      </c>
      <c r="Z89" s="38">
        <v>5</v>
      </c>
      <c r="AA89" s="38">
        <v>2</v>
      </c>
      <c r="AB89" s="38">
        <v>4</v>
      </c>
      <c r="AC89" s="38">
        <f t="shared" ref="AC89" si="34">+AA89+AB89</f>
        <v>6</v>
      </c>
      <c r="AD89" s="38">
        <v>0</v>
      </c>
      <c r="AF89" s="58">
        <v>8.5</v>
      </c>
      <c r="AG89" s="36" t="s">
        <v>447</v>
      </c>
      <c r="AM89" s="38">
        <v>1</v>
      </c>
      <c r="AN89" s="38">
        <v>0</v>
      </c>
      <c r="AO89" s="38">
        <v>0</v>
      </c>
      <c r="AP89" s="38">
        <f>+AN89+AO89</f>
        <v>0</v>
      </c>
      <c r="AQ89" s="38">
        <v>2</v>
      </c>
      <c r="AR89" s="47"/>
    </row>
    <row r="90" spans="1:44" ht="15.75" customHeight="1" x14ac:dyDescent="0.25">
      <c r="A90" s="41"/>
      <c r="C90" s="16"/>
      <c r="D90" s="42" t="s">
        <v>73</v>
      </c>
      <c r="E90" s="42"/>
      <c r="F90" s="42"/>
      <c r="G90" s="42" t="s">
        <v>160</v>
      </c>
      <c r="H90" s="43"/>
      <c r="I90" s="50">
        <v>15</v>
      </c>
      <c r="J90" s="74">
        <v>2</v>
      </c>
      <c r="K90" s="74">
        <v>14</v>
      </c>
      <c r="L90" s="83">
        <f t="shared" si="29"/>
        <v>16</v>
      </c>
      <c r="M90" s="74">
        <v>0</v>
      </c>
      <c r="O90" s="16"/>
      <c r="Q90" s="47"/>
      <c r="R90" s="47"/>
      <c r="S90" s="58">
        <v>8.5</v>
      </c>
      <c r="T90" s="36" t="s">
        <v>173</v>
      </c>
      <c r="Z90" s="38">
        <v>3</v>
      </c>
      <c r="AA90" s="38">
        <v>3</v>
      </c>
      <c r="AB90" s="38">
        <v>0</v>
      </c>
      <c r="AC90" s="38">
        <f>+AA90+AB90</f>
        <v>3</v>
      </c>
      <c r="AD90" s="38">
        <v>0</v>
      </c>
      <c r="AF90" s="58">
        <v>7</v>
      </c>
      <c r="AG90" s="36" t="s">
        <v>168</v>
      </c>
      <c r="AM90" s="38">
        <v>2</v>
      </c>
      <c r="AN90" s="38">
        <v>0</v>
      </c>
      <c r="AO90" s="38">
        <v>2</v>
      </c>
      <c r="AP90" s="38">
        <f>+AN90+AO90</f>
        <v>2</v>
      </c>
      <c r="AQ90" s="38">
        <v>0</v>
      </c>
      <c r="AR90" s="47"/>
    </row>
    <row r="91" spans="1:44" ht="15.75" customHeight="1" x14ac:dyDescent="0.25">
      <c r="A91" s="41"/>
      <c r="C91" s="16"/>
      <c r="D91" s="42" t="s">
        <v>98</v>
      </c>
      <c r="E91" s="42"/>
      <c r="F91" s="42"/>
      <c r="G91" s="36" t="s">
        <v>21</v>
      </c>
      <c r="H91" s="43"/>
      <c r="I91" s="50">
        <v>13</v>
      </c>
      <c r="J91" s="74">
        <v>9</v>
      </c>
      <c r="K91" s="74">
        <v>6</v>
      </c>
      <c r="L91" s="83">
        <f t="shared" si="29"/>
        <v>15</v>
      </c>
      <c r="M91" s="74">
        <v>0</v>
      </c>
      <c r="O91" s="16"/>
      <c r="Q91" s="47"/>
      <c r="R91" s="47"/>
      <c r="S91" s="58">
        <v>7</v>
      </c>
      <c r="T91" s="36" t="s">
        <v>280</v>
      </c>
      <c r="Z91" s="38">
        <v>5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7</v>
      </c>
      <c r="AG91" s="36" t="s">
        <v>236</v>
      </c>
      <c r="AM91" s="38">
        <v>16</v>
      </c>
      <c r="AN91" s="38">
        <v>6</v>
      </c>
      <c r="AO91" s="38">
        <v>3</v>
      </c>
      <c r="AP91" s="38">
        <f>+AN91+AO91</f>
        <v>9</v>
      </c>
      <c r="AQ91" s="38">
        <v>2</v>
      </c>
      <c r="AR91" s="47"/>
    </row>
    <row r="92" spans="1:44" ht="15.75" customHeight="1" x14ac:dyDescent="0.25">
      <c r="A92" s="41"/>
      <c r="C92" s="16"/>
      <c r="D92" s="42" t="s">
        <v>184</v>
      </c>
      <c r="G92" s="42" t="s">
        <v>17</v>
      </c>
      <c r="H92" s="43"/>
      <c r="I92" s="50">
        <v>14</v>
      </c>
      <c r="J92" s="74">
        <v>7</v>
      </c>
      <c r="K92" s="74">
        <v>7</v>
      </c>
      <c r="L92" s="83">
        <f t="shared" si="29"/>
        <v>14</v>
      </c>
      <c r="M92" s="74">
        <v>2</v>
      </c>
      <c r="O92" s="16"/>
      <c r="Q92" s="47"/>
      <c r="R92" s="47"/>
      <c r="S92" s="58">
        <v>7.5</v>
      </c>
      <c r="T92" s="36" t="s">
        <v>155</v>
      </c>
      <c r="Z92" s="38">
        <v>4</v>
      </c>
      <c r="AA92" s="38">
        <v>0</v>
      </c>
      <c r="AB92" s="38">
        <v>0</v>
      </c>
      <c r="AC92" s="38">
        <f t="shared" ref="AC92" si="35">+AA92+AB92</f>
        <v>0</v>
      </c>
      <c r="AD92" s="38">
        <v>2</v>
      </c>
      <c r="AF92" s="58">
        <v>8</v>
      </c>
      <c r="AG92" s="36" t="s">
        <v>383</v>
      </c>
      <c r="AM92" s="38">
        <v>4</v>
      </c>
      <c r="AN92" s="38">
        <v>0</v>
      </c>
      <c r="AO92" s="38">
        <v>4</v>
      </c>
      <c r="AP92" s="38">
        <f>+AN92+AO92</f>
        <v>4</v>
      </c>
      <c r="AQ92" s="38">
        <v>2</v>
      </c>
      <c r="AR92" s="47"/>
    </row>
    <row r="93" spans="1:44" ht="15.75" customHeight="1" x14ac:dyDescent="0.25">
      <c r="A93" s="41"/>
      <c r="C93" s="16"/>
      <c r="D93" s="36" t="s">
        <v>154</v>
      </c>
      <c r="E93" s="36"/>
      <c r="F93" s="36"/>
      <c r="G93" s="36" t="s">
        <v>144</v>
      </c>
      <c r="H93" s="38"/>
      <c r="I93" s="50">
        <v>15</v>
      </c>
      <c r="J93" s="74">
        <v>4</v>
      </c>
      <c r="K93" s="74">
        <v>10</v>
      </c>
      <c r="L93" s="83">
        <f t="shared" si="29"/>
        <v>14</v>
      </c>
      <c r="M93" s="74">
        <v>0</v>
      </c>
      <c r="O93" s="16"/>
      <c r="Q93" s="47"/>
      <c r="R93" s="47"/>
      <c r="S93" s="58">
        <v>8.5</v>
      </c>
      <c r="T93" s="36" t="s">
        <v>235</v>
      </c>
      <c r="Z93" s="38">
        <v>6</v>
      </c>
      <c r="AA93" s="38">
        <v>7</v>
      </c>
      <c r="AB93" s="38">
        <v>3</v>
      </c>
      <c r="AC93" s="38">
        <f>+AA93+AB93</f>
        <v>10</v>
      </c>
      <c r="AD93" s="38">
        <v>2</v>
      </c>
      <c r="AF93" s="58">
        <v>7</v>
      </c>
      <c r="AG93" s="36" t="s">
        <v>428</v>
      </c>
      <c r="AM93" s="38">
        <v>1</v>
      </c>
      <c r="AN93" s="38">
        <v>0</v>
      </c>
      <c r="AO93" s="38">
        <v>0</v>
      </c>
      <c r="AP93" s="38">
        <f t="shared" ref="AP93:AP94" si="36">+AN93+AO93</f>
        <v>0</v>
      </c>
      <c r="AQ93" s="38">
        <v>0</v>
      </c>
      <c r="AR93" s="47"/>
    </row>
    <row r="94" spans="1:44" ht="15.75" customHeight="1" thickBot="1" x14ac:dyDescent="0.3">
      <c r="A94" s="41"/>
      <c r="C94" s="16"/>
      <c r="D94" s="42" t="s">
        <v>52</v>
      </c>
      <c r="E94" s="42"/>
      <c r="F94" s="42"/>
      <c r="G94" s="57" t="s">
        <v>21</v>
      </c>
      <c r="H94" s="43"/>
      <c r="I94" s="50">
        <v>15</v>
      </c>
      <c r="J94" s="74">
        <v>6</v>
      </c>
      <c r="K94" s="74">
        <v>7</v>
      </c>
      <c r="L94" s="83">
        <f t="shared" si="29"/>
        <v>13</v>
      </c>
      <c r="M94" s="74">
        <v>0</v>
      </c>
      <c r="O94" s="16"/>
      <c r="Q94" s="47"/>
      <c r="R94" s="47"/>
      <c r="S94" s="58">
        <v>8</v>
      </c>
      <c r="T94" s="36" t="s">
        <v>429</v>
      </c>
      <c r="Z94" s="38">
        <v>1</v>
      </c>
      <c r="AA94" s="38">
        <v>0</v>
      </c>
      <c r="AB94" s="38">
        <v>1</v>
      </c>
      <c r="AC94" s="38">
        <f t="shared" ref="AC94" si="37">+AA94+AB94</f>
        <v>1</v>
      </c>
      <c r="AD94" s="38">
        <v>0</v>
      </c>
      <c r="AF94" s="58">
        <v>7.5</v>
      </c>
      <c r="AG94" s="36" t="s">
        <v>426</v>
      </c>
      <c r="AM94" s="38">
        <v>1</v>
      </c>
      <c r="AN94" s="38">
        <v>0</v>
      </c>
      <c r="AO94" s="38">
        <v>0</v>
      </c>
      <c r="AP94" s="38">
        <f t="shared" si="36"/>
        <v>0</v>
      </c>
      <c r="AQ94" s="38">
        <v>0</v>
      </c>
      <c r="AR94" s="47"/>
    </row>
    <row r="95" spans="1:44" ht="15.75" customHeight="1" x14ac:dyDescent="0.25">
      <c r="A95" s="41"/>
      <c r="C95" s="16"/>
      <c r="D95" s="36" t="s">
        <v>34</v>
      </c>
      <c r="E95" s="36"/>
      <c r="F95" s="36"/>
      <c r="G95" s="36" t="s">
        <v>144</v>
      </c>
      <c r="H95" s="38"/>
      <c r="I95" s="50">
        <v>13</v>
      </c>
      <c r="J95" s="74">
        <v>6</v>
      </c>
      <c r="K95" s="74">
        <v>7</v>
      </c>
      <c r="L95" s="83">
        <f t="shared" si="29"/>
        <v>13</v>
      </c>
      <c r="M95" s="74">
        <v>0</v>
      </c>
      <c r="O95" s="16"/>
      <c r="Q95" s="47"/>
      <c r="R95" s="47"/>
      <c r="S95" s="67"/>
      <c r="T95" s="68" t="s">
        <v>131</v>
      </c>
      <c r="U95" s="20"/>
      <c r="V95" s="20"/>
      <c r="W95" s="20"/>
      <c r="X95" s="20"/>
      <c r="Y95" s="20"/>
      <c r="Z95" s="60">
        <f>SUM(Z77:Z94)</f>
        <v>85</v>
      </c>
      <c r="AA95" s="60">
        <f t="shared" ref="AA95:AD95" si="38">SUM(AA77:AA94)</f>
        <v>23</v>
      </c>
      <c r="AB95" s="60">
        <f t="shared" si="38"/>
        <v>22</v>
      </c>
      <c r="AC95" s="60">
        <f t="shared" si="38"/>
        <v>45</v>
      </c>
      <c r="AD95" s="60">
        <f t="shared" si="38"/>
        <v>12</v>
      </c>
      <c r="AF95" s="58">
        <v>9</v>
      </c>
      <c r="AG95" s="36" t="s">
        <v>342</v>
      </c>
      <c r="AM95" s="38">
        <v>3</v>
      </c>
      <c r="AN95" s="38">
        <v>1</v>
      </c>
      <c r="AO95" s="38">
        <v>3</v>
      </c>
      <c r="AP95" s="38">
        <f>+AN95+AO95</f>
        <v>4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110</v>
      </c>
      <c r="E96" s="42"/>
      <c r="F96" s="42"/>
      <c r="G96" s="29" t="s">
        <v>146</v>
      </c>
      <c r="H96" s="43"/>
      <c r="I96" s="50">
        <v>15</v>
      </c>
      <c r="J96" s="74">
        <v>4</v>
      </c>
      <c r="K96" s="74">
        <v>9</v>
      </c>
      <c r="L96" s="83">
        <f t="shared" si="29"/>
        <v>13</v>
      </c>
      <c r="M96" s="74">
        <v>0</v>
      </c>
      <c r="O96" s="16"/>
      <c r="Q96" s="47"/>
      <c r="R96" s="47"/>
      <c r="T96" s="65" t="s">
        <v>127</v>
      </c>
      <c r="Z96" s="50">
        <f>+Z95+AM99</f>
        <v>146</v>
      </c>
      <c r="AA96" s="50">
        <f>+AA95+AN99</f>
        <v>44</v>
      </c>
      <c r="AB96" s="50">
        <f>+AB95+AO99</f>
        <v>48</v>
      </c>
      <c r="AC96" s="50">
        <f>+AC95+AP99</f>
        <v>92</v>
      </c>
      <c r="AD96" s="50">
        <f>+AD95+AQ99</f>
        <v>20</v>
      </c>
      <c r="AF96" s="58">
        <v>7.5</v>
      </c>
      <c r="AG96" s="65" t="s">
        <v>499</v>
      </c>
      <c r="AM96" s="38">
        <v>1</v>
      </c>
      <c r="AN96" s="38">
        <v>0</v>
      </c>
      <c r="AO96" s="38">
        <v>0</v>
      </c>
      <c r="AP96" s="38">
        <f>+AN96+AO96</f>
        <v>0</v>
      </c>
      <c r="AQ96" s="38">
        <v>0</v>
      </c>
      <c r="AR96" s="47"/>
    </row>
    <row r="97" spans="1:44" ht="15.75" customHeight="1" x14ac:dyDescent="0.25">
      <c r="A97" s="41"/>
      <c r="C97" s="16"/>
      <c r="D97" s="36" t="s">
        <v>129</v>
      </c>
      <c r="E97" s="36"/>
      <c r="F97" s="36"/>
      <c r="G97" s="42" t="s">
        <v>157</v>
      </c>
      <c r="H97" s="38"/>
      <c r="I97" s="50">
        <v>16</v>
      </c>
      <c r="J97" s="74">
        <v>5</v>
      </c>
      <c r="K97" s="74">
        <v>7</v>
      </c>
      <c r="L97" s="83">
        <f t="shared" si="29"/>
        <v>12</v>
      </c>
      <c r="M97" s="74">
        <v>0</v>
      </c>
      <c r="O97" s="16"/>
      <c r="Q97" s="47"/>
      <c r="R97" s="47"/>
      <c r="AF97" s="58">
        <v>6</v>
      </c>
      <c r="AG97" s="36" t="s">
        <v>427</v>
      </c>
      <c r="AM97" s="38">
        <v>4</v>
      </c>
      <c r="AN97" s="38">
        <v>1</v>
      </c>
      <c r="AO97" s="38">
        <v>1</v>
      </c>
      <c r="AP97" s="38">
        <f>+AN97+AO97</f>
        <v>2</v>
      </c>
      <c r="AQ97" s="38">
        <v>0</v>
      </c>
      <c r="AR97" s="47"/>
    </row>
    <row r="98" spans="1:44" ht="15.75" customHeight="1" thickBot="1" x14ac:dyDescent="0.3">
      <c r="A98" s="41"/>
      <c r="C98" s="16"/>
      <c r="D98" s="36" t="s">
        <v>113</v>
      </c>
      <c r="E98" s="36"/>
      <c r="F98" s="36"/>
      <c r="G98" s="42" t="s">
        <v>157</v>
      </c>
      <c r="H98" s="38"/>
      <c r="I98" s="50">
        <v>13</v>
      </c>
      <c r="J98" s="74">
        <v>3</v>
      </c>
      <c r="K98" s="74">
        <v>9</v>
      </c>
      <c r="L98" s="83">
        <f t="shared" si="29"/>
        <v>12</v>
      </c>
      <c r="M98" s="74">
        <v>0</v>
      </c>
      <c r="O98" s="16"/>
      <c r="Q98" s="47"/>
      <c r="R98" s="47"/>
      <c r="AF98" s="58">
        <v>7</v>
      </c>
      <c r="AG98" s="36" t="s">
        <v>275</v>
      </c>
      <c r="AM98" s="38">
        <v>5</v>
      </c>
      <c r="AN98" s="38">
        <v>3</v>
      </c>
      <c r="AO98" s="38">
        <v>3</v>
      </c>
      <c r="AP98" s="38">
        <f>+AN98+AO98</f>
        <v>6</v>
      </c>
      <c r="AQ98" s="38">
        <v>2</v>
      </c>
      <c r="AR98" s="47"/>
    </row>
    <row r="99" spans="1:44" ht="15.75" customHeight="1" x14ac:dyDescent="0.25">
      <c r="A99" s="41"/>
      <c r="C99" s="16"/>
      <c r="D99" s="42" t="s">
        <v>38</v>
      </c>
      <c r="E99" s="42"/>
      <c r="F99" s="42"/>
      <c r="G99" s="42" t="s">
        <v>160</v>
      </c>
      <c r="H99" s="43"/>
      <c r="I99" s="50">
        <v>14</v>
      </c>
      <c r="J99" s="74">
        <v>3</v>
      </c>
      <c r="K99" s="74">
        <v>9</v>
      </c>
      <c r="L99" s="83">
        <f t="shared" si="29"/>
        <v>12</v>
      </c>
      <c r="M99" s="74">
        <v>2</v>
      </c>
      <c r="O99" s="16"/>
      <c r="Q99" s="47"/>
      <c r="R99" s="47"/>
      <c r="AF99" s="67"/>
      <c r="AG99" s="68" t="s">
        <v>131</v>
      </c>
      <c r="AH99" s="20"/>
      <c r="AI99" s="20"/>
      <c r="AJ99" s="20"/>
      <c r="AK99" s="20"/>
      <c r="AL99" s="20"/>
      <c r="AM99" s="60">
        <f>SUM(AM77:AM98)</f>
        <v>61</v>
      </c>
      <c r="AN99" s="60">
        <f>SUM(AN77:AN98)</f>
        <v>21</v>
      </c>
      <c r="AO99" s="60">
        <f>SUM(AO77:AO98)</f>
        <v>26</v>
      </c>
      <c r="AP99" s="60">
        <f>SUM(AP77:AP98)</f>
        <v>47</v>
      </c>
      <c r="AQ99" s="60">
        <f>SUM(AQ77:AQ98)</f>
        <v>8</v>
      </c>
      <c r="AR99" s="47"/>
    </row>
    <row r="100" spans="1:44" ht="15.75" customHeight="1" x14ac:dyDescent="0.25">
      <c r="A100" s="41"/>
      <c r="C100" s="16"/>
      <c r="D100" s="42" t="s">
        <v>60</v>
      </c>
      <c r="E100" s="42"/>
      <c r="F100" s="42"/>
      <c r="G100" s="42" t="s">
        <v>158</v>
      </c>
      <c r="H100" s="43"/>
      <c r="I100" s="50">
        <v>16</v>
      </c>
      <c r="J100" s="74">
        <v>0</v>
      </c>
      <c r="K100" s="74">
        <v>12</v>
      </c>
      <c r="L100" s="83">
        <f t="shared" si="29"/>
        <v>12</v>
      </c>
      <c r="M100" s="74">
        <v>0</v>
      </c>
      <c r="Q100" s="47"/>
      <c r="R100" s="47"/>
      <c r="AR100" s="47"/>
    </row>
    <row r="101" spans="1:44" ht="15.75" customHeight="1" thickBot="1" x14ac:dyDescent="0.3">
      <c r="A101" s="41"/>
      <c r="D101" s="42" t="s">
        <v>67</v>
      </c>
      <c r="E101" s="42"/>
      <c r="F101" s="42"/>
      <c r="G101" s="42" t="s">
        <v>159</v>
      </c>
      <c r="H101" s="43"/>
      <c r="I101" s="50">
        <v>9</v>
      </c>
      <c r="J101" s="74">
        <v>9</v>
      </c>
      <c r="K101" s="74">
        <v>2</v>
      </c>
      <c r="L101" s="83">
        <f t="shared" si="29"/>
        <v>11</v>
      </c>
      <c r="M101" s="74">
        <v>0</v>
      </c>
      <c r="Q101" s="47"/>
      <c r="R101" s="47"/>
      <c r="S101" s="59" t="s">
        <v>161</v>
      </c>
      <c r="T101" s="59" t="s">
        <v>164</v>
      </c>
      <c r="U101" s="59"/>
      <c r="V101" s="88"/>
      <c r="W101" s="88"/>
      <c r="X101" s="88"/>
      <c r="Y101" s="88"/>
      <c r="Z101" s="88" t="s">
        <v>4</v>
      </c>
      <c r="AA101" s="88" t="s">
        <v>29</v>
      </c>
      <c r="AB101" s="88" t="s">
        <v>30</v>
      </c>
      <c r="AC101" s="88" t="s">
        <v>31</v>
      </c>
      <c r="AD101" s="88" t="s">
        <v>3</v>
      </c>
      <c r="AF101" s="59" t="s">
        <v>161</v>
      </c>
      <c r="AG101" s="59" t="s">
        <v>164</v>
      </c>
      <c r="AH101" s="59"/>
      <c r="AI101" s="88"/>
      <c r="AJ101" s="88"/>
      <c r="AK101" s="88"/>
      <c r="AL101" s="88"/>
      <c r="AM101" s="88" t="s">
        <v>4</v>
      </c>
      <c r="AN101" s="88" t="s">
        <v>29</v>
      </c>
      <c r="AO101" s="88" t="s">
        <v>30</v>
      </c>
      <c r="AP101" s="88" t="s">
        <v>31</v>
      </c>
      <c r="AQ101" s="88" t="s">
        <v>3</v>
      </c>
      <c r="AR101" s="47"/>
    </row>
    <row r="102" spans="1:44" ht="15.75" customHeight="1" x14ac:dyDescent="0.25">
      <c r="A102" s="41"/>
      <c r="D102" s="42" t="s">
        <v>66</v>
      </c>
      <c r="E102" s="42"/>
      <c r="F102" s="42"/>
      <c r="G102" s="36" t="s">
        <v>21</v>
      </c>
      <c r="H102" s="43"/>
      <c r="I102" s="50">
        <v>11</v>
      </c>
      <c r="J102" s="74">
        <v>8</v>
      </c>
      <c r="K102" s="74">
        <v>3</v>
      </c>
      <c r="L102" s="83">
        <f t="shared" si="29"/>
        <v>11</v>
      </c>
      <c r="M102" s="74">
        <v>2</v>
      </c>
      <c r="O102" s="16"/>
      <c r="Q102" s="47"/>
      <c r="R102" s="47"/>
      <c r="S102" s="58">
        <v>7</v>
      </c>
      <c r="T102" s="65" t="s">
        <v>99</v>
      </c>
      <c r="Z102" s="38">
        <v>3</v>
      </c>
      <c r="AA102" s="38">
        <v>0</v>
      </c>
      <c r="AB102" s="38">
        <v>0</v>
      </c>
      <c r="AC102" s="38">
        <f t="shared" ref="AC102:AC106" si="39">+AA102+AB102</f>
        <v>0</v>
      </c>
      <c r="AD102" s="38">
        <v>0</v>
      </c>
      <c r="AF102" s="58">
        <v>6</v>
      </c>
      <c r="AG102" s="65" t="s">
        <v>89</v>
      </c>
      <c r="AM102" s="38">
        <v>1</v>
      </c>
      <c r="AN102" s="38">
        <v>0</v>
      </c>
      <c r="AO102" s="38">
        <v>0</v>
      </c>
      <c r="AP102" s="38">
        <f t="shared" ref="AP102:AP110" si="40">+AN102+AO102</f>
        <v>0</v>
      </c>
      <c r="AQ102" s="38">
        <v>2</v>
      </c>
      <c r="AR102" s="47"/>
    </row>
    <row r="103" spans="1:44" ht="15.75" customHeight="1" x14ac:dyDescent="0.25">
      <c r="A103" s="41"/>
      <c r="D103" s="42" t="s">
        <v>96</v>
      </c>
      <c r="E103" s="42"/>
      <c r="F103" s="42"/>
      <c r="G103" s="36" t="s">
        <v>21</v>
      </c>
      <c r="H103" s="43"/>
      <c r="I103" s="50">
        <v>16</v>
      </c>
      <c r="J103" s="74">
        <v>1</v>
      </c>
      <c r="K103" s="74">
        <v>10</v>
      </c>
      <c r="L103" s="83">
        <f t="shared" si="29"/>
        <v>11</v>
      </c>
      <c r="M103" s="74">
        <v>2</v>
      </c>
      <c r="O103" s="16"/>
      <c r="Q103" s="47"/>
      <c r="R103" s="47"/>
      <c r="S103" s="58">
        <v>6</v>
      </c>
      <c r="T103" s="65" t="s">
        <v>74</v>
      </c>
      <c r="Z103" s="38">
        <v>1</v>
      </c>
      <c r="AA103" s="38">
        <v>0</v>
      </c>
      <c r="AB103" s="38">
        <v>0</v>
      </c>
      <c r="AC103" s="38">
        <f t="shared" si="39"/>
        <v>0</v>
      </c>
      <c r="AD103" s="38">
        <v>0</v>
      </c>
      <c r="AF103" s="58">
        <v>7.5</v>
      </c>
      <c r="AG103" s="65" t="s">
        <v>44</v>
      </c>
      <c r="AM103" s="38">
        <v>1</v>
      </c>
      <c r="AN103" s="38">
        <v>0</v>
      </c>
      <c r="AO103" s="38">
        <v>0</v>
      </c>
      <c r="AP103" s="38">
        <f t="shared" si="40"/>
        <v>0</v>
      </c>
      <c r="AQ103" s="38">
        <v>0</v>
      </c>
      <c r="AR103" s="47"/>
    </row>
    <row r="104" spans="1:44" ht="15.75" customHeight="1" x14ac:dyDescent="0.25">
      <c r="A104" s="41"/>
      <c r="D104" s="36" t="s">
        <v>70</v>
      </c>
      <c r="E104" s="36"/>
      <c r="F104" s="36"/>
      <c r="G104" s="36" t="s">
        <v>144</v>
      </c>
      <c r="H104" s="38"/>
      <c r="I104" s="50">
        <v>16</v>
      </c>
      <c r="J104" s="74">
        <v>0</v>
      </c>
      <c r="K104" s="74">
        <v>11</v>
      </c>
      <c r="L104" s="83">
        <f t="shared" si="29"/>
        <v>11</v>
      </c>
      <c r="M104" s="74">
        <v>0</v>
      </c>
      <c r="O104" s="16"/>
      <c r="Q104" s="47"/>
      <c r="R104" s="47"/>
      <c r="S104" s="58">
        <v>6.5</v>
      </c>
      <c r="T104" s="65" t="s">
        <v>88</v>
      </c>
      <c r="Z104" s="38">
        <v>1</v>
      </c>
      <c r="AA104" s="38">
        <v>0</v>
      </c>
      <c r="AB104" s="38">
        <v>0</v>
      </c>
      <c r="AC104" s="38">
        <f t="shared" si="39"/>
        <v>0</v>
      </c>
      <c r="AD104" s="38">
        <v>0</v>
      </c>
      <c r="AF104" s="58">
        <v>9.5</v>
      </c>
      <c r="AG104" s="65" t="s">
        <v>133</v>
      </c>
      <c r="AM104" s="38">
        <v>2</v>
      </c>
      <c r="AN104" s="38">
        <v>3</v>
      </c>
      <c r="AO104" s="38">
        <v>0</v>
      </c>
      <c r="AP104" s="38">
        <f t="shared" si="40"/>
        <v>3</v>
      </c>
      <c r="AQ104" s="38">
        <v>0</v>
      </c>
      <c r="AR104" s="47"/>
    </row>
    <row r="105" spans="1:44" ht="15.75" customHeight="1" x14ac:dyDescent="0.25">
      <c r="A105" s="41"/>
      <c r="D105" s="36" t="s">
        <v>148</v>
      </c>
      <c r="E105" s="36"/>
      <c r="F105" s="36"/>
      <c r="G105" s="36" t="s">
        <v>144</v>
      </c>
      <c r="H105" s="38"/>
      <c r="I105" s="50">
        <v>15</v>
      </c>
      <c r="J105" s="74">
        <v>5</v>
      </c>
      <c r="K105" s="74">
        <v>5</v>
      </c>
      <c r="L105" s="83">
        <f t="shared" si="29"/>
        <v>10</v>
      </c>
      <c r="M105" s="74">
        <v>6</v>
      </c>
      <c r="O105" s="16"/>
      <c r="Q105" s="47"/>
      <c r="R105" s="47"/>
      <c r="S105" s="58">
        <v>7.5</v>
      </c>
      <c r="T105" s="65" t="s">
        <v>167</v>
      </c>
      <c r="Z105" s="38">
        <v>1</v>
      </c>
      <c r="AA105" s="38">
        <v>0</v>
      </c>
      <c r="AB105" s="38">
        <v>0</v>
      </c>
      <c r="AC105" s="38">
        <f t="shared" si="39"/>
        <v>0</v>
      </c>
      <c r="AD105" s="38">
        <v>2</v>
      </c>
      <c r="AF105" s="58">
        <v>7.5</v>
      </c>
      <c r="AG105" s="65" t="s">
        <v>125</v>
      </c>
      <c r="AM105" s="38">
        <v>2</v>
      </c>
      <c r="AN105" s="38">
        <v>0</v>
      </c>
      <c r="AO105" s="38">
        <v>1</v>
      </c>
      <c r="AP105" s="38">
        <f t="shared" si="40"/>
        <v>1</v>
      </c>
      <c r="AQ105" s="38">
        <v>0</v>
      </c>
      <c r="AR105" s="47"/>
    </row>
    <row r="106" spans="1:44" ht="15.75" customHeight="1" x14ac:dyDescent="0.25">
      <c r="A106" s="41"/>
      <c r="D106" s="42" t="s">
        <v>72</v>
      </c>
      <c r="E106" s="42"/>
      <c r="F106" s="42"/>
      <c r="G106" s="42" t="s">
        <v>160</v>
      </c>
      <c r="H106" s="43"/>
      <c r="I106" s="50">
        <v>12</v>
      </c>
      <c r="J106" s="74">
        <v>1</v>
      </c>
      <c r="K106" s="74">
        <v>9</v>
      </c>
      <c r="L106" s="83">
        <f t="shared" si="29"/>
        <v>10</v>
      </c>
      <c r="M106" s="74">
        <v>2</v>
      </c>
      <c r="O106" s="16"/>
      <c r="Q106" s="47"/>
      <c r="R106" s="47"/>
      <c r="S106" s="58">
        <v>7.5</v>
      </c>
      <c r="T106" s="65" t="s">
        <v>165</v>
      </c>
      <c r="Z106" s="38">
        <v>2</v>
      </c>
      <c r="AA106" s="38">
        <v>0</v>
      </c>
      <c r="AB106" s="38">
        <v>1</v>
      </c>
      <c r="AC106" s="38">
        <f t="shared" si="39"/>
        <v>1</v>
      </c>
      <c r="AD106" s="38">
        <v>2</v>
      </c>
      <c r="AF106" s="58">
        <v>6.5</v>
      </c>
      <c r="AG106" s="36" t="s">
        <v>76</v>
      </c>
      <c r="AM106" s="38">
        <v>7</v>
      </c>
      <c r="AN106" s="38">
        <v>0</v>
      </c>
      <c r="AO106" s="38">
        <v>3</v>
      </c>
      <c r="AP106" s="38">
        <f t="shared" si="40"/>
        <v>3</v>
      </c>
      <c r="AQ106" s="38">
        <v>0</v>
      </c>
      <c r="AR106" s="47"/>
    </row>
    <row r="107" spans="1:44" ht="15.75" customHeight="1" x14ac:dyDescent="0.25">
      <c r="A107" s="41"/>
      <c r="O107" s="16"/>
      <c r="Q107" s="47"/>
      <c r="R107" s="47"/>
      <c r="S107" s="58">
        <v>6</v>
      </c>
      <c r="T107" s="65" t="s">
        <v>166</v>
      </c>
      <c r="Z107" s="38">
        <v>1</v>
      </c>
      <c r="AA107" s="38">
        <v>1</v>
      </c>
      <c r="AB107" s="38">
        <v>0</v>
      </c>
      <c r="AC107" s="38">
        <f t="shared" ref="AC107" si="41">+AA107+AB107</f>
        <v>1</v>
      </c>
      <c r="AD107" s="38">
        <v>0</v>
      </c>
      <c r="AF107" s="58">
        <v>7.5</v>
      </c>
      <c r="AG107" s="65" t="s">
        <v>56</v>
      </c>
      <c r="AM107" s="38">
        <v>1</v>
      </c>
      <c r="AN107" s="38">
        <v>0</v>
      </c>
      <c r="AO107" s="38">
        <v>0</v>
      </c>
      <c r="AP107" s="38">
        <f t="shared" si="40"/>
        <v>0</v>
      </c>
      <c r="AQ107" s="38">
        <v>0</v>
      </c>
      <c r="AR107" s="47"/>
    </row>
    <row r="108" spans="1:44" ht="15.75" customHeight="1" x14ac:dyDescent="0.25">
      <c r="A108" s="41"/>
      <c r="O108" s="16"/>
      <c r="Q108" s="47"/>
      <c r="R108" s="47"/>
      <c r="S108" s="58">
        <v>6.5</v>
      </c>
      <c r="T108" s="65" t="s">
        <v>152</v>
      </c>
      <c r="Z108" s="38">
        <v>1</v>
      </c>
      <c r="AA108" s="38">
        <v>0</v>
      </c>
      <c r="AB108" s="38">
        <v>2</v>
      </c>
      <c r="AC108" s="38">
        <f>+AA108+AB108</f>
        <v>2</v>
      </c>
      <c r="AD108" s="38">
        <v>0</v>
      </c>
      <c r="AF108" s="58">
        <v>7</v>
      </c>
      <c r="AG108" s="65" t="s">
        <v>40</v>
      </c>
      <c r="AM108" s="38">
        <v>1</v>
      </c>
      <c r="AN108" s="38">
        <v>0</v>
      </c>
      <c r="AO108" s="38">
        <v>0</v>
      </c>
      <c r="AP108" s="38">
        <f t="shared" si="40"/>
        <v>0</v>
      </c>
      <c r="AQ108" s="38">
        <v>0</v>
      </c>
      <c r="AR108" s="47"/>
    </row>
    <row r="109" spans="1:44" ht="15.75" customHeight="1" thickBot="1" x14ac:dyDescent="0.3">
      <c r="A109" s="41"/>
      <c r="D109" s="13" t="s">
        <v>116</v>
      </c>
      <c r="E109" s="13"/>
      <c r="F109" s="13"/>
      <c r="G109" s="15" t="s">
        <v>2</v>
      </c>
      <c r="H109" s="15"/>
      <c r="I109" s="15" t="s">
        <v>4</v>
      </c>
      <c r="J109" s="15" t="s">
        <v>29</v>
      </c>
      <c r="K109" s="15" t="s">
        <v>30</v>
      </c>
      <c r="L109" s="15" t="s">
        <v>31</v>
      </c>
      <c r="M109" s="84" t="s">
        <v>3</v>
      </c>
      <c r="O109" s="16"/>
      <c r="Q109" s="47"/>
      <c r="R109" s="47"/>
      <c r="S109" s="58">
        <v>6.5</v>
      </c>
      <c r="T109" s="65" t="s">
        <v>59</v>
      </c>
      <c r="Z109" s="38">
        <v>2</v>
      </c>
      <c r="AA109" s="38">
        <v>0</v>
      </c>
      <c r="AB109" s="38">
        <v>2</v>
      </c>
      <c r="AC109" s="38">
        <f>+AA109+AB109</f>
        <v>2</v>
      </c>
      <c r="AD109" s="38">
        <v>0</v>
      </c>
      <c r="AF109" s="58">
        <v>6.5</v>
      </c>
      <c r="AG109" s="65" t="s">
        <v>138</v>
      </c>
      <c r="AM109" s="38">
        <v>4</v>
      </c>
      <c r="AN109" s="38">
        <v>0</v>
      </c>
      <c r="AO109" s="38">
        <v>0</v>
      </c>
      <c r="AP109" s="38">
        <f t="shared" si="40"/>
        <v>0</v>
      </c>
      <c r="AQ109" s="38">
        <v>0</v>
      </c>
      <c r="AR109" s="47"/>
    </row>
    <row r="110" spans="1:44" ht="15.75" customHeight="1" thickBot="1" x14ac:dyDescent="0.3">
      <c r="A110" s="41"/>
      <c r="C110" s="16"/>
      <c r="D110" s="42" t="s">
        <v>39</v>
      </c>
      <c r="E110" s="42"/>
      <c r="F110" s="42"/>
      <c r="G110" s="42" t="s">
        <v>17</v>
      </c>
      <c r="H110" s="43"/>
      <c r="I110" s="50">
        <v>13</v>
      </c>
      <c r="J110" s="74">
        <v>5</v>
      </c>
      <c r="K110" s="74">
        <v>15</v>
      </c>
      <c r="L110" s="50">
        <f t="shared" ref="L110:L121" si="42">+J110+K110</f>
        <v>20</v>
      </c>
      <c r="M110" s="83">
        <v>6</v>
      </c>
      <c r="O110" s="16"/>
      <c r="Q110" s="47"/>
      <c r="R110" s="47"/>
      <c r="S110" s="58">
        <v>6.5</v>
      </c>
      <c r="T110" s="65" t="s">
        <v>75</v>
      </c>
      <c r="Z110" s="38">
        <v>1</v>
      </c>
      <c r="AA110" s="38">
        <v>0</v>
      </c>
      <c r="AB110" s="38">
        <v>1</v>
      </c>
      <c r="AC110" s="38">
        <f>+AA110+AB110</f>
        <v>1</v>
      </c>
      <c r="AD110" s="38">
        <v>0</v>
      </c>
      <c r="AF110" s="58">
        <v>9.5</v>
      </c>
      <c r="AG110" s="65" t="s">
        <v>82</v>
      </c>
      <c r="AM110" s="38">
        <v>1</v>
      </c>
      <c r="AN110" s="38">
        <v>1</v>
      </c>
      <c r="AO110" s="38">
        <v>0</v>
      </c>
      <c r="AP110" s="38">
        <f t="shared" si="40"/>
        <v>1</v>
      </c>
      <c r="AQ110" s="38">
        <v>0</v>
      </c>
      <c r="AR110" s="47"/>
    </row>
    <row r="111" spans="1:44" ht="15.75" customHeight="1" x14ac:dyDescent="0.25">
      <c r="A111" s="41"/>
      <c r="C111" s="16"/>
      <c r="D111" s="42" t="s">
        <v>37</v>
      </c>
      <c r="G111" s="42" t="s">
        <v>17</v>
      </c>
      <c r="H111" s="43"/>
      <c r="I111" s="50">
        <v>13</v>
      </c>
      <c r="J111" s="74">
        <v>2</v>
      </c>
      <c r="K111" s="74">
        <v>6</v>
      </c>
      <c r="L111" s="50">
        <f t="shared" si="42"/>
        <v>8</v>
      </c>
      <c r="M111" s="83">
        <v>6</v>
      </c>
      <c r="Q111" s="47"/>
      <c r="R111" s="47"/>
      <c r="S111" s="67"/>
      <c r="T111" s="68" t="s">
        <v>131</v>
      </c>
      <c r="U111" s="20"/>
      <c r="V111" s="20"/>
      <c r="W111" s="20"/>
      <c r="X111" s="20"/>
      <c r="Y111" s="20"/>
      <c r="Z111" s="60">
        <f>SUM(Z102:Z110)</f>
        <v>13</v>
      </c>
      <c r="AA111" s="60">
        <f>SUM(AA102:AA110)</f>
        <v>1</v>
      </c>
      <c r="AB111" s="60">
        <f>SUM(AB102:AB110)</f>
        <v>6</v>
      </c>
      <c r="AC111" s="60">
        <f>SUM(AC102:AC110)</f>
        <v>7</v>
      </c>
      <c r="AD111" s="60">
        <f>SUM(AD102:AD110)</f>
        <v>4</v>
      </c>
      <c r="AF111" s="67"/>
      <c r="AG111" s="68" t="s">
        <v>131</v>
      </c>
      <c r="AH111" s="20"/>
      <c r="AI111" s="20"/>
      <c r="AJ111" s="20"/>
      <c r="AK111" s="20"/>
      <c r="AL111" s="20"/>
      <c r="AM111" s="60">
        <f>SUM(AM102:AM110)</f>
        <v>20</v>
      </c>
      <c r="AN111" s="60">
        <f>SUM(AN102:AN110)</f>
        <v>4</v>
      </c>
      <c r="AO111" s="60">
        <f>SUM(AO102:AO110)</f>
        <v>4</v>
      </c>
      <c r="AP111" s="60">
        <f>SUM(AP102:AP110)</f>
        <v>8</v>
      </c>
      <c r="AQ111" s="60">
        <f>SUM(AQ102:AQ110)</f>
        <v>2</v>
      </c>
      <c r="AR111" s="47"/>
    </row>
    <row r="112" spans="1:44" ht="15.75" customHeight="1" x14ac:dyDescent="0.25">
      <c r="A112" s="41"/>
      <c r="D112" s="36" t="s">
        <v>44</v>
      </c>
      <c r="E112" s="36"/>
      <c r="F112" s="36"/>
      <c r="G112" s="36" t="s">
        <v>144</v>
      </c>
      <c r="H112" s="38"/>
      <c r="I112" s="50">
        <v>14</v>
      </c>
      <c r="J112" s="74">
        <v>4</v>
      </c>
      <c r="K112" s="74">
        <v>3</v>
      </c>
      <c r="L112" s="50">
        <f t="shared" si="42"/>
        <v>7</v>
      </c>
      <c r="M112" s="83">
        <v>6</v>
      </c>
      <c r="Q112" s="47"/>
      <c r="R112" s="47"/>
      <c r="T112" s="65" t="s">
        <v>128</v>
      </c>
      <c r="U112" s="71"/>
      <c r="V112" s="71"/>
      <c r="W112" s="71"/>
      <c r="X112" s="71"/>
      <c r="Y112" s="71"/>
      <c r="Z112" s="50">
        <f>+Z111+AM111</f>
        <v>33</v>
      </c>
      <c r="AA112" s="50">
        <f>+AA111+AN111</f>
        <v>5</v>
      </c>
      <c r="AB112" s="50">
        <f>+AB111+AO111</f>
        <v>10</v>
      </c>
      <c r="AC112" s="50">
        <f>+AC111+AP111</f>
        <v>15</v>
      </c>
      <c r="AD112" s="50">
        <f>+AD111+AQ111</f>
        <v>6</v>
      </c>
      <c r="AR112" s="47"/>
    </row>
    <row r="113" spans="1:44" ht="15.75" customHeight="1" x14ac:dyDescent="0.25">
      <c r="A113" s="41"/>
      <c r="D113" s="36" t="s">
        <v>148</v>
      </c>
      <c r="E113" s="36"/>
      <c r="F113" s="36"/>
      <c r="G113" s="36" t="s">
        <v>144</v>
      </c>
      <c r="H113" s="38"/>
      <c r="I113" s="50">
        <v>15</v>
      </c>
      <c r="J113" s="74">
        <v>5</v>
      </c>
      <c r="K113" s="74">
        <v>5</v>
      </c>
      <c r="L113" s="50">
        <f t="shared" si="42"/>
        <v>10</v>
      </c>
      <c r="M113" s="83">
        <v>6</v>
      </c>
      <c r="Q113" s="47"/>
      <c r="R113" s="47"/>
      <c r="S113" s="58"/>
      <c r="T113" s="36"/>
      <c r="Z113" s="38"/>
      <c r="AA113" s="38"/>
      <c r="AB113" s="38"/>
      <c r="AC113" s="38"/>
      <c r="AD113" s="38"/>
      <c r="AR113" s="47"/>
    </row>
    <row r="114" spans="1:44" ht="15.75" customHeight="1" x14ac:dyDescent="0.25">
      <c r="A114" s="41"/>
      <c r="D114" s="42" t="s">
        <v>40</v>
      </c>
      <c r="E114" s="42"/>
      <c r="F114" s="42"/>
      <c r="G114" s="36" t="s">
        <v>21</v>
      </c>
      <c r="H114" s="43"/>
      <c r="I114" s="50">
        <v>15</v>
      </c>
      <c r="J114" s="74">
        <v>0</v>
      </c>
      <c r="K114" s="74">
        <v>6</v>
      </c>
      <c r="L114" s="50">
        <f t="shared" si="42"/>
        <v>6</v>
      </c>
      <c r="M114" s="83">
        <v>6</v>
      </c>
      <c r="Q114" s="47"/>
      <c r="R114" s="47"/>
      <c r="S114" s="58"/>
      <c r="T114" s="36" t="s">
        <v>127</v>
      </c>
      <c r="U114" s="16"/>
      <c r="V114" s="16"/>
      <c r="W114" s="16"/>
      <c r="X114" s="16"/>
      <c r="Y114" s="16"/>
      <c r="Z114" s="38">
        <f>+Z96+Z112+AC130</f>
        <v>198</v>
      </c>
      <c r="AA114" s="38">
        <f>+AA96+AA112</f>
        <v>49</v>
      </c>
      <c r="AB114" s="38">
        <f>+AB96+AB112</f>
        <v>58</v>
      </c>
      <c r="AC114" s="38">
        <f>AB114+AA114</f>
        <v>107</v>
      </c>
      <c r="AD114" s="38">
        <f>+AD96+AD112</f>
        <v>26</v>
      </c>
      <c r="AP114" s="38"/>
      <c r="AQ114" s="38"/>
      <c r="AR114" s="47"/>
    </row>
    <row r="115" spans="1:44" ht="15.75" customHeight="1" x14ac:dyDescent="0.25">
      <c r="A115" s="41"/>
      <c r="D115" s="36" t="s">
        <v>112</v>
      </c>
      <c r="E115" s="36"/>
      <c r="F115" s="36"/>
      <c r="G115" s="36" t="s">
        <v>144</v>
      </c>
      <c r="H115" s="38"/>
      <c r="I115" s="50">
        <v>11</v>
      </c>
      <c r="J115" s="74">
        <v>0</v>
      </c>
      <c r="K115" s="74">
        <v>3</v>
      </c>
      <c r="L115" s="50">
        <f t="shared" si="42"/>
        <v>3</v>
      </c>
      <c r="M115" s="83">
        <v>4</v>
      </c>
      <c r="Q115" s="47"/>
      <c r="R115" s="47"/>
      <c r="S115" s="58"/>
      <c r="T115" s="36" t="s">
        <v>114</v>
      </c>
      <c r="U115" s="16"/>
      <c r="V115" s="16"/>
      <c r="W115" s="16"/>
      <c r="X115" s="16"/>
      <c r="Y115" s="16"/>
      <c r="Z115" s="38">
        <f>+Z15+Z28+Z41+Z54+AM15+AM28+AM41+AM54</f>
        <v>198</v>
      </c>
      <c r="AA115" s="38">
        <f>+AA15+AA28+AA41+AA54+AN15+AN28+AN41+AN54</f>
        <v>49</v>
      </c>
      <c r="AB115" s="38">
        <f>+AB15+AB28+AB41+AB54+AO15+AO28+AO41+AO54</f>
        <v>58</v>
      </c>
      <c r="AC115" s="38">
        <f>+AC15+AC28+AC41+AC54+AP15+AP28+AP41+AP54</f>
        <v>107</v>
      </c>
      <c r="AD115" s="38">
        <f>+AD15+AD28+AD41+AD54+AQ15+AQ28+AQ41+AQ54</f>
        <v>26</v>
      </c>
      <c r="AR115" s="47"/>
    </row>
    <row r="116" spans="1:44" ht="15.75" customHeight="1" x14ac:dyDescent="0.25">
      <c r="A116" s="41"/>
      <c r="D116" s="42" t="s">
        <v>94</v>
      </c>
      <c r="E116" s="42"/>
      <c r="F116" s="42"/>
      <c r="G116" s="29" t="s">
        <v>146</v>
      </c>
      <c r="H116" s="43"/>
      <c r="I116" s="50">
        <v>13</v>
      </c>
      <c r="J116" s="74">
        <v>7</v>
      </c>
      <c r="K116" s="74">
        <v>0</v>
      </c>
      <c r="L116" s="50">
        <f t="shared" si="42"/>
        <v>7</v>
      </c>
      <c r="M116" s="83">
        <v>4</v>
      </c>
      <c r="Q116" s="47"/>
      <c r="R116" s="47"/>
      <c r="AR116" s="47"/>
    </row>
    <row r="117" spans="1:44" ht="15.75" customHeight="1" x14ac:dyDescent="0.25">
      <c r="A117" s="41"/>
      <c r="D117" s="42" t="s">
        <v>134</v>
      </c>
      <c r="E117" s="42"/>
      <c r="F117" s="42"/>
      <c r="G117" s="42" t="s">
        <v>158</v>
      </c>
      <c r="H117" s="43"/>
      <c r="I117" s="50">
        <v>13</v>
      </c>
      <c r="J117" s="74">
        <v>1</v>
      </c>
      <c r="K117" s="74">
        <v>2</v>
      </c>
      <c r="L117" s="50">
        <f t="shared" si="42"/>
        <v>3</v>
      </c>
      <c r="M117" s="83">
        <v>4</v>
      </c>
      <c r="Q117" s="47"/>
      <c r="R117" s="47"/>
      <c r="AR117" s="47"/>
    </row>
    <row r="118" spans="1:44" ht="15.75" customHeight="1" thickBot="1" x14ac:dyDescent="0.3">
      <c r="A118" s="41"/>
      <c r="D118" s="36" t="s">
        <v>119</v>
      </c>
      <c r="E118" s="36"/>
      <c r="F118" s="36"/>
      <c r="G118" s="36" t="s">
        <v>144</v>
      </c>
      <c r="H118" s="38"/>
      <c r="I118" s="50">
        <v>14</v>
      </c>
      <c r="J118" s="74">
        <v>12</v>
      </c>
      <c r="K118" s="74">
        <v>11</v>
      </c>
      <c r="L118" s="50">
        <f t="shared" si="42"/>
        <v>23</v>
      </c>
      <c r="M118" s="83">
        <v>4</v>
      </c>
      <c r="Q118" s="47"/>
      <c r="R118" s="47"/>
      <c r="U118" s="136" t="s">
        <v>161</v>
      </c>
      <c r="V118" s="22" t="s">
        <v>194</v>
      </c>
      <c r="W118" s="22"/>
      <c r="X118" s="22"/>
      <c r="Y118" s="22"/>
      <c r="Z118" s="22"/>
      <c r="AA118" s="22"/>
      <c r="AB118" s="22"/>
      <c r="AC118" s="136" t="s">
        <v>4</v>
      </c>
      <c r="AD118" s="136" t="s">
        <v>8</v>
      </c>
      <c r="AE118" s="136" t="s">
        <v>9</v>
      </c>
      <c r="AF118" s="136" t="s">
        <v>10</v>
      </c>
      <c r="AG118" s="263" t="s">
        <v>107</v>
      </c>
      <c r="AH118" s="263"/>
      <c r="AI118" s="136" t="s">
        <v>5</v>
      </c>
      <c r="AJ118" s="136" t="s">
        <v>7</v>
      </c>
      <c r="AK118" s="136" t="s">
        <v>6</v>
      </c>
      <c r="AL118" s="136" t="s">
        <v>108</v>
      </c>
      <c r="AR118" s="47"/>
    </row>
    <row r="119" spans="1:44" ht="15.75" customHeight="1" x14ac:dyDescent="0.25">
      <c r="A119" s="41"/>
      <c r="D119" s="42" t="s">
        <v>82</v>
      </c>
      <c r="E119" s="42"/>
      <c r="F119" s="42"/>
      <c r="G119" s="42" t="s">
        <v>160</v>
      </c>
      <c r="H119" s="43"/>
      <c r="I119" s="50">
        <v>15</v>
      </c>
      <c r="J119" s="74">
        <v>34</v>
      </c>
      <c r="K119" s="74">
        <v>8</v>
      </c>
      <c r="L119" s="50">
        <f t="shared" si="42"/>
        <v>42</v>
      </c>
      <c r="M119" s="83">
        <v>4</v>
      </c>
      <c r="Q119" s="47"/>
      <c r="R119" s="47"/>
      <c r="U119" s="79">
        <v>8</v>
      </c>
      <c r="V119" s="65" t="s">
        <v>18</v>
      </c>
      <c r="W119" s="65"/>
      <c r="X119" s="65"/>
      <c r="Y119" s="65"/>
      <c r="Z119" s="50"/>
      <c r="AC119" s="50">
        <v>1</v>
      </c>
      <c r="AD119" s="50">
        <v>0</v>
      </c>
      <c r="AE119" s="50">
        <v>0</v>
      </c>
      <c r="AF119" s="50">
        <v>1</v>
      </c>
      <c r="AG119" s="264">
        <f t="shared" ref="AG119:AG129" si="43">(2*AD119+AF119)/(2*AC119)</f>
        <v>0.5</v>
      </c>
      <c r="AH119" s="264"/>
      <c r="AI119" s="50">
        <v>1</v>
      </c>
      <c r="AJ119" s="50">
        <v>0</v>
      </c>
      <c r="AK119" s="50">
        <v>0</v>
      </c>
      <c r="AL119" s="81">
        <f t="shared" ref="AL119:AL129" si="44">+AI119/AC119</f>
        <v>1</v>
      </c>
      <c r="AR119" s="47"/>
    </row>
    <row r="120" spans="1:44" ht="15.75" customHeight="1" x14ac:dyDescent="0.25">
      <c r="A120" s="41"/>
      <c r="D120" s="42" t="s">
        <v>41</v>
      </c>
      <c r="E120" s="42"/>
      <c r="F120" s="42"/>
      <c r="G120" s="42" t="s">
        <v>159</v>
      </c>
      <c r="H120" s="43"/>
      <c r="I120" s="50">
        <v>15</v>
      </c>
      <c r="J120" s="74">
        <v>0</v>
      </c>
      <c r="K120" s="74">
        <v>9</v>
      </c>
      <c r="L120" s="50">
        <f t="shared" si="42"/>
        <v>9</v>
      </c>
      <c r="M120" s="83">
        <v>4</v>
      </c>
      <c r="Q120" s="47"/>
      <c r="R120" s="47"/>
      <c r="U120" s="79">
        <v>7</v>
      </c>
      <c r="V120" s="65" t="s">
        <v>22</v>
      </c>
      <c r="W120" s="65"/>
      <c r="X120" s="65"/>
      <c r="Y120" s="65"/>
      <c r="Z120" s="50"/>
      <c r="AC120" s="50">
        <v>1</v>
      </c>
      <c r="AD120" s="50">
        <v>1</v>
      </c>
      <c r="AE120" s="50">
        <v>0</v>
      </c>
      <c r="AF120" s="50">
        <v>0</v>
      </c>
      <c r="AG120" s="264">
        <f t="shared" si="43"/>
        <v>1</v>
      </c>
      <c r="AH120" s="264"/>
      <c r="AI120" s="50">
        <v>0</v>
      </c>
      <c r="AJ120" s="50">
        <v>0</v>
      </c>
      <c r="AK120" s="50">
        <v>1</v>
      </c>
      <c r="AL120" s="81">
        <f t="shared" si="44"/>
        <v>0</v>
      </c>
      <c r="AR120" s="47"/>
    </row>
    <row r="121" spans="1:44" ht="15.75" customHeight="1" x14ac:dyDescent="0.25">
      <c r="A121" s="41"/>
      <c r="D121" s="42" t="s">
        <v>138</v>
      </c>
      <c r="G121" s="42" t="s">
        <v>160</v>
      </c>
      <c r="H121" s="43"/>
      <c r="I121" s="50">
        <v>16</v>
      </c>
      <c r="J121" s="74">
        <v>0</v>
      </c>
      <c r="K121" s="74">
        <v>5</v>
      </c>
      <c r="L121" s="50">
        <f t="shared" si="42"/>
        <v>5</v>
      </c>
      <c r="M121" s="83">
        <v>4</v>
      </c>
      <c r="Q121" s="47"/>
      <c r="R121" s="47"/>
      <c r="S121" s="79"/>
      <c r="T121" s="65"/>
      <c r="U121" s="79">
        <v>7.5</v>
      </c>
      <c r="V121" s="65" t="s">
        <v>272</v>
      </c>
      <c r="W121" s="65"/>
      <c r="X121" s="65"/>
      <c r="Y121" s="65"/>
      <c r="Z121" s="50"/>
      <c r="AC121" s="50">
        <v>6.3</v>
      </c>
      <c r="AD121" s="50">
        <v>5</v>
      </c>
      <c r="AE121" s="50">
        <v>1</v>
      </c>
      <c r="AF121" s="50">
        <v>1</v>
      </c>
      <c r="AG121" s="264">
        <f t="shared" si="43"/>
        <v>0.87301587301587302</v>
      </c>
      <c r="AH121" s="264"/>
      <c r="AI121" s="50">
        <v>11</v>
      </c>
      <c r="AJ121" s="50">
        <v>0</v>
      </c>
      <c r="AK121" s="50">
        <v>1</v>
      </c>
      <c r="AL121" s="81">
        <f t="shared" si="44"/>
        <v>1.746031746031746</v>
      </c>
      <c r="AR121" s="47"/>
    </row>
    <row r="122" spans="1:44" ht="15.75" customHeight="1" x14ac:dyDescent="0.25">
      <c r="A122" s="41"/>
      <c r="Q122" s="47"/>
      <c r="R122" s="47"/>
      <c r="S122" s="79"/>
      <c r="T122" s="65"/>
      <c r="U122" s="79">
        <v>7.5</v>
      </c>
      <c r="V122" s="65" t="s">
        <v>16</v>
      </c>
      <c r="W122" s="65"/>
      <c r="X122" s="65"/>
      <c r="Y122" s="65"/>
      <c r="Z122" s="50"/>
      <c r="AC122" s="50">
        <v>3</v>
      </c>
      <c r="AD122" s="50">
        <v>2</v>
      </c>
      <c r="AE122" s="50">
        <v>0</v>
      </c>
      <c r="AF122" s="50">
        <v>1</v>
      </c>
      <c r="AG122" s="264">
        <f t="shared" si="43"/>
        <v>0.83333333333333337</v>
      </c>
      <c r="AH122" s="264"/>
      <c r="AI122" s="50">
        <v>4</v>
      </c>
      <c r="AJ122" s="50">
        <v>0</v>
      </c>
      <c r="AK122" s="50">
        <v>1</v>
      </c>
      <c r="AL122" s="81">
        <f t="shared" si="44"/>
        <v>1.3333333333333333</v>
      </c>
      <c r="AR122" s="47"/>
    </row>
    <row r="123" spans="1:44" ht="15.75" customHeight="1" x14ac:dyDescent="0.25">
      <c r="A123" s="41"/>
      <c r="Q123" s="47"/>
      <c r="R123" s="47"/>
      <c r="S123" s="79"/>
      <c r="T123" s="65"/>
      <c r="U123" s="79">
        <v>7.5</v>
      </c>
      <c r="V123" s="65" t="s">
        <v>118</v>
      </c>
      <c r="W123" s="65"/>
      <c r="X123" s="65"/>
      <c r="Y123" s="65"/>
      <c r="Z123" s="50"/>
      <c r="AC123" s="50">
        <v>1</v>
      </c>
      <c r="AD123" s="50">
        <v>1</v>
      </c>
      <c r="AE123" s="50">
        <v>0</v>
      </c>
      <c r="AF123" s="50">
        <v>0</v>
      </c>
      <c r="AG123" s="264">
        <f t="shared" si="43"/>
        <v>1</v>
      </c>
      <c r="AH123" s="264"/>
      <c r="AI123" s="50">
        <v>0</v>
      </c>
      <c r="AJ123" s="50">
        <v>0</v>
      </c>
      <c r="AK123" s="50">
        <v>1</v>
      </c>
      <c r="AL123" s="81">
        <f t="shared" si="44"/>
        <v>0</v>
      </c>
      <c r="AR123" s="47"/>
    </row>
    <row r="124" spans="1:44" ht="15.75" customHeight="1" x14ac:dyDescent="0.25">
      <c r="A124" s="41"/>
      <c r="Q124" s="47"/>
      <c r="R124" s="47"/>
      <c r="S124" s="79"/>
      <c r="T124" s="65"/>
      <c r="U124" s="75">
        <v>8</v>
      </c>
      <c r="V124" s="65" t="s">
        <v>147</v>
      </c>
      <c r="AC124" s="50">
        <v>1</v>
      </c>
      <c r="AD124" s="50">
        <v>1</v>
      </c>
      <c r="AE124" s="50">
        <v>0</v>
      </c>
      <c r="AF124" s="50">
        <v>0</v>
      </c>
      <c r="AG124" s="264">
        <f t="shared" si="43"/>
        <v>1</v>
      </c>
      <c r="AH124" s="264"/>
      <c r="AI124" s="50">
        <v>2</v>
      </c>
      <c r="AJ124" s="50">
        <v>0</v>
      </c>
      <c r="AK124" s="50">
        <v>0</v>
      </c>
      <c r="AL124" s="81">
        <f t="shared" si="44"/>
        <v>2</v>
      </c>
      <c r="AR124" s="47"/>
    </row>
    <row r="125" spans="1:44" ht="15.75" customHeight="1" x14ac:dyDescent="0.25">
      <c r="A125" s="41"/>
      <c r="Q125" s="47"/>
      <c r="R125" s="47"/>
      <c r="S125" s="79"/>
      <c r="T125" s="65"/>
      <c r="U125" s="79"/>
      <c r="V125" s="65" t="s">
        <v>41</v>
      </c>
      <c r="W125" s="65"/>
      <c r="X125" s="65"/>
      <c r="Y125" s="65"/>
      <c r="Z125" s="50"/>
      <c r="AC125" s="50">
        <v>0.2</v>
      </c>
      <c r="AD125" s="50">
        <v>0</v>
      </c>
      <c r="AE125" s="50">
        <v>0</v>
      </c>
      <c r="AF125" s="50">
        <v>0</v>
      </c>
      <c r="AG125" s="264">
        <f t="shared" si="43"/>
        <v>0</v>
      </c>
      <c r="AH125" s="264"/>
      <c r="AI125" s="50">
        <v>0</v>
      </c>
      <c r="AJ125" s="50">
        <v>0</v>
      </c>
      <c r="AK125" s="50">
        <v>0</v>
      </c>
      <c r="AL125" s="81">
        <f t="shared" si="44"/>
        <v>0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79"/>
      <c r="V126" s="65" t="s">
        <v>273</v>
      </c>
      <c r="W126" s="65"/>
      <c r="X126" s="65"/>
      <c r="Y126" s="65"/>
      <c r="Z126" s="50"/>
      <c r="AC126" s="50">
        <v>0.5</v>
      </c>
      <c r="AD126" s="50">
        <v>0</v>
      </c>
      <c r="AE126" s="50">
        <v>0</v>
      </c>
      <c r="AF126" s="50">
        <v>0</v>
      </c>
      <c r="AG126" s="264">
        <f t="shared" si="43"/>
        <v>0</v>
      </c>
      <c r="AH126" s="264"/>
      <c r="AI126" s="50">
        <v>2</v>
      </c>
      <c r="AJ126" s="50">
        <v>1</v>
      </c>
      <c r="AK126" s="50">
        <v>0</v>
      </c>
      <c r="AL126" s="81">
        <f t="shared" si="44"/>
        <v>4</v>
      </c>
      <c r="AR126" s="47"/>
    </row>
    <row r="127" spans="1:44" ht="15.75" customHeight="1" x14ac:dyDescent="0.25">
      <c r="A127" s="41"/>
      <c r="N127" s="16"/>
      <c r="Q127" s="47"/>
      <c r="R127" s="47"/>
      <c r="U127" s="79">
        <v>8</v>
      </c>
      <c r="V127" s="65" t="s">
        <v>104</v>
      </c>
      <c r="W127" s="65"/>
      <c r="X127" s="65"/>
      <c r="Y127" s="65"/>
      <c r="Z127" s="50"/>
      <c r="AC127" s="50">
        <v>2</v>
      </c>
      <c r="AD127" s="50">
        <v>0</v>
      </c>
      <c r="AE127" s="50">
        <v>2</v>
      </c>
      <c r="AF127" s="50">
        <v>0</v>
      </c>
      <c r="AG127" s="264">
        <f t="shared" si="43"/>
        <v>0</v>
      </c>
      <c r="AH127" s="264"/>
      <c r="AI127" s="50">
        <v>7</v>
      </c>
      <c r="AJ127" s="50">
        <v>0</v>
      </c>
      <c r="AK127" s="50">
        <v>0</v>
      </c>
      <c r="AL127" s="81">
        <f t="shared" si="44"/>
        <v>3.5</v>
      </c>
      <c r="AR127" s="47"/>
    </row>
    <row r="128" spans="1:44" ht="15.75" customHeight="1" x14ac:dyDescent="0.25">
      <c r="A128" s="41"/>
      <c r="Q128" s="47"/>
      <c r="R128" s="47"/>
      <c r="U128" s="79">
        <v>8</v>
      </c>
      <c r="V128" s="65" t="s">
        <v>381</v>
      </c>
      <c r="W128" s="65"/>
      <c r="X128" s="65"/>
      <c r="Y128" s="65"/>
      <c r="Z128" s="50"/>
      <c r="AC128" s="50">
        <v>2</v>
      </c>
      <c r="AD128" s="50">
        <v>1</v>
      </c>
      <c r="AE128" s="50">
        <v>1</v>
      </c>
      <c r="AF128" s="50">
        <v>0</v>
      </c>
      <c r="AG128" s="264">
        <f t="shared" si="43"/>
        <v>0.5</v>
      </c>
      <c r="AH128" s="264"/>
      <c r="AI128" s="50">
        <v>4</v>
      </c>
      <c r="AJ128" s="50">
        <v>0</v>
      </c>
      <c r="AK128" s="50">
        <v>0</v>
      </c>
      <c r="AL128" s="81">
        <f t="shared" si="44"/>
        <v>2</v>
      </c>
      <c r="AR128" s="47"/>
    </row>
    <row r="129" spans="1:44" ht="15.75" customHeight="1" thickBot="1" x14ac:dyDescent="0.3">
      <c r="A129" s="41"/>
      <c r="Q129" s="47"/>
      <c r="R129" s="47"/>
      <c r="U129" s="75">
        <v>7</v>
      </c>
      <c r="V129" s="65" t="s">
        <v>448</v>
      </c>
      <c r="AC129" s="50">
        <v>1</v>
      </c>
      <c r="AD129" s="50">
        <v>0</v>
      </c>
      <c r="AE129" s="50">
        <v>1</v>
      </c>
      <c r="AF129" s="50">
        <v>0</v>
      </c>
      <c r="AG129" s="264">
        <f t="shared" si="43"/>
        <v>0</v>
      </c>
      <c r="AH129" s="264"/>
      <c r="AI129" s="50">
        <v>3</v>
      </c>
      <c r="AJ129" s="50">
        <v>0</v>
      </c>
      <c r="AK129" s="50">
        <v>0</v>
      </c>
      <c r="AL129" s="81">
        <f t="shared" si="44"/>
        <v>3</v>
      </c>
      <c r="AR129" s="47"/>
    </row>
    <row r="130" spans="1:44" ht="15.75" customHeight="1" x14ac:dyDescent="0.25">
      <c r="A130" s="41"/>
      <c r="Q130" s="47"/>
      <c r="R130" s="47"/>
      <c r="U130" s="67"/>
      <c r="V130" s="69"/>
      <c r="W130" s="68" t="s">
        <v>27</v>
      </c>
      <c r="X130" s="69"/>
      <c r="Y130" s="69"/>
      <c r="Z130" s="60"/>
      <c r="AA130" s="67"/>
      <c r="AB130" s="67"/>
      <c r="AC130" s="60">
        <f>SUM(AC119:AC129)</f>
        <v>19</v>
      </c>
      <c r="AD130" s="60">
        <f t="shared" ref="AD130:AF130" si="45">SUM(AD119:AD129)</f>
        <v>11</v>
      </c>
      <c r="AE130" s="60">
        <f t="shared" si="45"/>
        <v>5</v>
      </c>
      <c r="AF130" s="60">
        <f t="shared" si="45"/>
        <v>3</v>
      </c>
      <c r="AG130" s="265">
        <f>(2*AD130+AF130)/(2*AC130)</f>
        <v>0.65789473684210531</v>
      </c>
      <c r="AH130" s="265"/>
      <c r="AI130" s="60">
        <f t="shared" ref="AI130" si="46">SUM(AI119:AI129)</f>
        <v>34</v>
      </c>
      <c r="AJ130" s="60">
        <f t="shared" ref="AJ130:AK130" si="47">SUM(AJ119:AJ129)</f>
        <v>1</v>
      </c>
      <c r="AK130" s="60">
        <f t="shared" si="47"/>
        <v>4</v>
      </c>
      <c r="AL130" s="70">
        <f>+AI130/AC130</f>
        <v>1.7894736842105263</v>
      </c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23:AH123"/>
    <mergeCell ref="AG11:AH11"/>
    <mergeCell ref="E14:F14"/>
    <mergeCell ref="B73:P73"/>
    <mergeCell ref="S73:AQ73"/>
    <mergeCell ref="G74:M74"/>
    <mergeCell ref="S74:AQ74"/>
    <mergeCell ref="AG118:AH118"/>
    <mergeCell ref="AG119:AH119"/>
    <mergeCell ref="AG120:AH120"/>
    <mergeCell ref="AG121:AH121"/>
    <mergeCell ref="AG122:AH122"/>
    <mergeCell ref="AG130:AH130"/>
    <mergeCell ref="AG124:AH124"/>
    <mergeCell ref="AG125:AH125"/>
    <mergeCell ref="AG126:AH126"/>
    <mergeCell ref="AG127:AH127"/>
    <mergeCell ref="AG128:AH128"/>
    <mergeCell ref="AG129:AH12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B0D0-F62D-4954-B399-D198486B41AE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15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35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35" t="s">
        <v>4</v>
      </c>
      <c r="AD2" s="135" t="s">
        <v>8</v>
      </c>
      <c r="AE2" s="135" t="s">
        <v>9</v>
      </c>
      <c r="AF2" s="135" t="s">
        <v>10</v>
      </c>
      <c r="AG2" s="263" t="s">
        <v>107</v>
      </c>
      <c r="AH2" s="263"/>
      <c r="AI2" s="135" t="s">
        <v>5</v>
      </c>
      <c r="AJ2" s="135" t="s">
        <v>7</v>
      </c>
      <c r="AK2" s="135" t="s">
        <v>6</v>
      </c>
      <c r="AL2" s="135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14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13</v>
      </c>
      <c r="AD3" s="50">
        <v>9</v>
      </c>
      <c r="AE3" s="50">
        <v>3</v>
      </c>
      <c r="AF3" s="50">
        <v>1</v>
      </c>
      <c r="AG3" s="265">
        <f t="shared" ref="AG3:AG4" si="0">+(AD3*2+AF3)/(2*AC3)</f>
        <v>0.73076923076923073</v>
      </c>
      <c r="AH3" s="265"/>
      <c r="AI3" s="50">
        <v>22</v>
      </c>
      <c r="AJ3" s="50">
        <v>0</v>
      </c>
      <c r="AK3" s="50">
        <v>2</v>
      </c>
      <c r="AL3" s="66">
        <f t="shared" ref="AL3:AL4" si="1">+AI3/AC3</f>
        <v>1.6923076923076923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11</v>
      </c>
      <c r="H4" s="90">
        <v>3</v>
      </c>
      <c r="I4" s="90">
        <v>1</v>
      </c>
      <c r="J4" s="90">
        <f t="shared" ref="J4:J11" si="2">2*G4+I4</f>
        <v>23</v>
      </c>
      <c r="K4" s="133">
        <f t="shared" ref="K4:K11" si="3">+J4/((G4+H4+I4)*2)</f>
        <v>0.76666666666666672</v>
      </c>
      <c r="L4" s="90">
        <f>+$AA$27</f>
        <v>42</v>
      </c>
      <c r="M4" s="90">
        <v>26</v>
      </c>
      <c r="N4" s="90">
        <f>+$AB$27</f>
        <v>72</v>
      </c>
      <c r="O4" s="90">
        <f>+$AD$27</f>
        <v>10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13</v>
      </c>
      <c r="AD4" s="50">
        <v>5</v>
      </c>
      <c r="AE4" s="50">
        <v>7</v>
      </c>
      <c r="AF4" s="50">
        <v>1</v>
      </c>
      <c r="AG4" s="264">
        <f t="shared" si="0"/>
        <v>0.42307692307692307</v>
      </c>
      <c r="AH4" s="264"/>
      <c r="AI4" s="50">
        <v>29</v>
      </c>
      <c r="AJ4" s="50">
        <v>2</v>
      </c>
      <c r="AK4" s="50">
        <v>1</v>
      </c>
      <c r="AL4" s="66">
        <f t="shared" si="1"/>
        <v>2.2307692307692308</v>
      </c>
      <c r="AM4" s="16"/>
      <c r="AN4" s="16"/>
      <c r="AQ4" s="38"/>
      <c r="AR4" s="40"/>
    </row>
    <row r="5" spans="1:44" ht="18" x14ac:dyDescent="0.25">
      <c r="A5" s="41"/>
      <c r="B5" s="90">
        <v>6</v>
      </c>
      <c r="C5" s="18" t="s">
        <v>23</v>
      </c>
      <c r="D5" s="37"/>
      <c r="E5" s="18"/>
      <c r="F5" s="37"/>
      <c r="G5" s="90">
        <v>10</v>
      </c>
      <c r="H5" s="90">
        <v>5</v>
      </c>
      <c r="I5" s="90">
        <v>0</v>
      </c>
      <c r="J5" s="90">
        <f t="shared" si="2"/>
        <v>20</v>
      </c>
      <c r="K5" s="133">
        <f t="shared" si="3"/>
        <v>0.66666666666666663</v>
      </c>
      <c r="L5" s="90">
        <f>+$AN$40</f>
        <v>55</v>
      </c>
      <c r="M5" s="90">
        <v>37</v>
      </c>
      <c r="N5" s="90">
        <f>+$AO$40</f>
        <v>85</v>
      </c>
      <c r="O5" s="90">
        <f>+$AQ$40</f>
        <v>22</v>
      </c>
      <c r="P5" s="90">
        <v>2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12</v>
      </c>
      <c r="AD5" s="50">
        <v>2</v>
      </c>
      <c r="AE5" s="50">
        <v>6</v>
      </c>
      <c r="AF5" s="50">
        <v>4</v>
      </c>
      <c r="AG5" s="264">
        <f t="shared" ref="AG5:AG10" si="4">+(AD5*2+AF5)/(2*AC5)</f>
        <v>0.33333333333333331</v>
      </c>
      <c r="AH5" s="264"/>
      <c r="AI5" s="50">
        <v>29</v>
      </c>
      <c r="AJ5" s="50">
        <v>2</v>
      </c>
      <c r="AK5" s="50">
        <v>1</v>
      </c>
      <c r="AL5" s="66">
        <f t="shared" ref="AL5:AL10" si="5">+AI5/AC5</f>
        <v>2.4166666666666665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7</v>
      </c>
      <c r="H6" s="90">
        <v>6</v>
      </c>
      <c r="I6" s="90">
        <v>2</v>
      </c>
      <c r="J6" s="90">
        <f t="shared" si="2"/>
        <v>16</v>
      </c>
      <c r="K6" s="133">
        <f t="shared" si="3"/>
        <v>0.53333333333333333</v>
      </c>
      <c r="L6" s="90">
        <f>+$AN$27</f>
        <v>37</v>
      </c>
      <c r="M6" s="90">
        <v>40</v>
      </c>
      <c r="N6" s="90">
        <f>+$AO$27</f>
        <v>66</v>
      </c>
      <c r="O6" s="90">
        <f>+$AQ$27</f>
        <v>24</v>
      </c>
      <c r="P6" s="90">
        <v>3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14</v>
      </c>
      <c r="AD6" s="50">
        <v>6</v>
      </c>
      <c r="AE6" s="50">
        <v>7</v>
      </c>
      <c r="AF6" s="50">
        <v>1</v>
      </c>
      <c r="AG6" s="264">
        <f t="shared" si="4"/>
        <v>0.4642857142857143</v>
      </c>
      <c r="AH6" s="264"/>
      <c r="AI6" s="50">
        <v>34</v>
      </c>
      <c r="AJ6" s="50">
        <v>0</v>
      </c>
      <c r="AK6" s="50">
        <v>0</v>
      </c>
      <c r="AL6" s="66">
        <f t="shared" si="5"/>
        <v>2.4285714285714284</v>
      </c>
      <c r="AM6" s="16"/>
      <c r="AN6" s="16"/>
      <c r="AQ6" s="38"/>
      <c r="AR6" s="40"/>
    </row>
    <row r="7" spans="1:44" ht="18" x14ac:dyDescent="0.25">
      <c r="A7" s="41"/>
      <c r="B7" s="90">
        <v>4</v>
      </c>
      <c r="C7" s="18" t="s">
        <v>177</v>
      </c>
      <c r="D7" s="37"/>
      <c r="E7" s="18"/>
      <c r="F7" s="37"/>
      <c r="G7" s="90">
        <v>7</v>
      </c>
      <c r="H7" s="90">
        <v>7</v>
      </c>
      <c r="I7" s="90">
        <v>1</v>
      </c>
      <c r="J7" s="90">
        <f>2*G7+I7</f>
        <v>15</v>
      </c>
      <c r="K7" s="133">
        <f>+J7/((G7+H7+I7)*2)</f>
        <v>0.5</v>
      </c>
      <c r="L7" s="90">
        <f>+$AA$66</f>
        <v>41</v>
      </c>
      <c r="M7" s="90">
        <v>34</v>
      </c>
      <c r="N7" s="90">
        <f>+$AB$66</f>
        <v>66</v>
      </c>
      <c r="O7" s="90">
        <f>+$AD$66</f>
        <v>14</v>
      </c>
      <c r="P7" s="90">
        <v>5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12</v>
      </c>
      <c r="AD7" s="50">
        <v>7</v>
      </c>
      <c r="AE7" s="50">
        <v>5</v>
      </c>
      <c r="AF7" s="50">
        <v>0</v>
      </c>
      <c r="AG7" s="264">
        <f t="shared" si="4"/>
        <v>0.58333333333333337</v>
      </c>
      <c r="AH7" s="264"/>
      <c r="AI7" s="50">
        <v>33</v>
      </c>
      <c r="AJ7" s="50">
        <v>1</v>
      </c>
      <c r="AK7" s="50">
        <v>1</v>
      </c>
      <c r="AL7" s="66">
        <f t="shared" si="5"/>
        <v>2.75</v>
      </c>
      <c r="AM7" s="16"/>
      <c r="AN7" s="16"/>
      <c r="AQ7" s="38"/>
      <c r="AR7" s="40"/>
    </row>
    <row r="8" spans="1:44" ht="18" x14ac:dyDescent="0.25">
      <c r="A8" s="41"/>
      <c r="B8" s="90">
        <v>3</v>
      </c>
      <c r="C8" s="18" t="s">
        <v>21</v>
      </c>
      <c r="D8" s="37"/>
      <c r="E8" s="18"/>
      <c r="F8" s="37"/>
      <c r="G8" s="90">
        <v>6</v>
      </c>
      <c r="H8" s="90">
        <v>7</v>
      </c>
      <c r="I8" s="90">
        <v>2</v>
      </c>
      <c r="J8" s="90">
        <f>2*G8+I8</f>
        <v>14</v>
      </c>
      <c r="K8" s="133">
        <f>+J8/((G8+H8+I8)*2)</f>
        <v>0.46666666666666667</v>
      </c>
      <c r="L8" s="90">
        <f>+$AA$53</f>
        <v>30</v>
      </c>
      <c r="M8" s="90">
        <v>34</v>
      </c>
      <c r="N8" s="90">
        <f>+$AB$53</f>
        <v>56</v>
      </c>
      <c r="O8" s="90">
        <f>+$AD$53</f>
        <v>18</v>
      </c>
      <c r="P8" s="90">
        <v>3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12</v>
      </c>
      <c r="AD8" s="50">
        <v>5</v>
      </c>
      <c r="AE8" s="50">
        <v>6</v>
      </c>
      <c r="AF8" s="50">
        <v>1</v>
      </c>
      <c r="AG8" s="264">
        <f t="shared" si="4"/>
        <v>0.45833333333333331</v>
      </c>
      <c r="AH8" s="264"/>
      <c r="AI8" s="50">
        <v>36</v>
      </c>
      <c r="AJ8" s="50">
        <v>1</v>
      </c>
      <c r="AK8" s="50">
        <v>0</v>
      </c>
      <c r="AL8" s="66">
        <f t="shared" si="5"/>
        <v>3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5</v>
      </c>
      <c r="H9" s="90">
        <v>7</v>
      </c>
      <c r="I9" s="90">
        <v>3</v>
      </c>
      <c r="J9" s="90">
        <f>2*G9+I9</f>
        <v>13</v>
      </c>
      <c r="K9" s="133">
        <f>+J9/((G9+H9+I9)*2)</f>
        <v>0.43333333333333335</v>
      </c>
      <c r="L9" s="90">
        <f>+$AN$66</f>
        <v>38</v>
      </c>
      <c r="M9" s="90">
        <v>46</v>
      </c>
      <c r="N9" s="90">
        <f>+$AO$66</f>
        <v>59</v>
      </c>
      <c r="O9" s="90">
        <f>+$AQ$66</f>
        <v>8</v>
      </c>
      <c r="P9" s="90">
        <v>7</v>
      </c>
      <c r="Q9" s="46"/>
      <c r="R9" s="41"/>
      <c r="U9" s="75">
        <v>7</v>
      </c>
      <c r="V9" s="77" t="s">
        <v>24</v>
      </c>
      <c r="W9" s="78"/>
      <c r="X9" s="77"/>
      <c r="Y9" s="77"/>
      <c r="Z9" s="77" t="s">
        <v>25</v>
      </c>
      <c r="AA9" s="16"/>
      <c r="AB9" s="50"/>
      <c r="AC9" s="50">
        <v>13</v>
      </c>
      <c r="AD9" s="50">
        <v>4</v>
      </c>
      <c r="AE9" s="50">
        <v>6</v>
      </c>
      <c r="AF9" s="50">
        <v>3</v>
      </c>
      <c r="AG9" s="264">
        <f t="shared" si="4"/>
        <v>0.42307692307692307</v>
      </c>
      <c r="AH9" s="264"/>
      <c r="AI9" s="50">
        <v>43</v>
      </c>
      <c r="AJ9" s="50">
        <v>0</v>
      </c>
      <c r="AK9" s="50">
        <v>1</v>
      </c>
      <c r="AL9" s="66">
        <f t="shared" si="5"/>
        <v>3.3076923076923075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5</v>
      </c>
      <c r="H10" s="90">
        <v>9</v>
      </c>
      <c r="I10" s="90">
        <v>1</v>
      </c>
      <c r="J10" s="90">
        <f>2*G10+I10</f>
        <v>11</v>
      </c>
      <c r="K10" s="133">
        <f>+J10/((G10+H10+I10)*2)</f>
        <v>0.36666666666666664</v>
      </c>
      <c r="L10" s="90">
        <f>+$AN$53</f>
        <v>46</v>
      </c>
      <c r="M10" s="90">
        <v>54</v>
      </c>
      <c r="N10" s="90">
        <f>+$AO$53</f>
        <v>60</v>
      </c>
      <c r="O10" s="90">
        <f>+$AQ$53</f>
        <v>16</v>
      </c>
      <c r="P10" s="90">
        <v>6</v>
      </c>
      <c r="Q10" s="46"/>
      <c r="R10" s="46"/>
      <c r="U10" s="75">
        <v>7</v>
      </c>
      <c r="V10" s="77" t="s">
        <v>22</v>
      </c>
      <c r="W10" s="78"/>
      <c r="X10" s="77"/>
      <c r="Y10" s="77"/>
      <c r="Z10" s="77" t="s">
        <v>15</v>
      </c>
      <c r="AA10" s="16"/>
      <c r="AB10" s="50"/>
      <c r="AC10" s="50">
        <v>14</v>
      </c>
      <c r="AD10" s="50">
        <v>5</v>
      </c>
      <c r="AE10" s="50">
        <v>9</v>
      </c>
      <c r="AF10" s="50">
        <v>0</v>
      </c>
      <c r="AG10" s="264">
        <f t="shared" si="4"/>
        <v>0.35714285714285715</v>
      </c>
      <c r="AH10" s="264"/>
      <c r="AI10" s="50">
        <v>48</v>
      </c>
      <c r="AJ10" s="50">
        <v>3</v>
      </c>
      <c r="AK10" s="50">
        <v>0</v>
      </c>
      <c r="AL10" s="66">
        <f t="shared" si="5"/>
        <v>3.4285714285714284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2</v>
      </c>
      <c r="H11" s="90">
        <v>9</v>
      </c>
      <c r="I11" s="90">
        <v>4</v>
      </c>
      <c r="J11" s="90">
        <f t="shared" si="2"/>
        <v>8</v>
      </c>
      <c r="K11" s="133">
        <f t="shared" si="3"/>
        <v>0.26666666666666666</v>
      </c>
      <c r="L11" s="90">
        <f>+$AA$40</f>
        <v>22</v>
      </c>
      <c r="M11" s="90">
        <v>40</v>
      </c>
      <c r="N11" s="90">
        <f>+$AB$40</f>
        <v>33</v>
      </c>
      <c r="O11" s="90">
        <f>+$AD$40</f>
        <v>10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+AC130</f>
        <v>17</v>
      </c>
      <c r="AD11" s="38">
        <f>+AD130</f>
        <v>10</v>
      </c>
      <c r="AE11" s="38">
        <f>+AE130</f>
        <v>4</v>
      </c>
      <c r="AF11" s="38">
        <f>+AF130</f>
        <v>3</v>
      </c>
      <c r="AG11" s="281">
        <f>+AG130</f>
        <v>0.67647058823529416</v>
      </c>
      <c r="AH11" s="281"/>
      <c r="AI11" s="38">
        <f t="shared" ref="AI11:AK11" si="6">+AI130</f>
        <v>27</v>
      </c>
      <c r="AJ11" s="38">
        <f t="shared" si="6"/>
        <v>1</v>
      </c>
      <c r="AK11" s="38">
        <f t="shared" si="6"/>
        <v>4</v>
      </c>
      <c r="AL11" s="49">
        <f>+AL130</f>
        <v>1.588235294117647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53</v>
      </c>
      <c r="H12" s="21">
        <f>SUM(H4:H11)</f>
        <v>53</v>
      </c>
      <c r="I12" s="21">
        <f>SUM(I4:I11)</f>
        <v>14</v>
      </c>
      <c r="J12" s="21"/>
      <c r="K12" s="21"/>
      <c r="L12" s="21">
        <f>SUM(L4:L11)</f>
        <v>311</v>
      </c>
      <c r="M12" s="21">
        <f>SUM(M4:M11)</f>
        <v>311</v>
      </c>
      <c r="N12" s="21">
        <f>SUM(N4:N11)</f>
        <v>497</v>
      </c>
      <c r="O12" s="21">
        <f>SUM(O4:O11)</f>
        <v>122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7">SUM(AC3:AC11)</f>
        <v>120</v>
      </c>
      <c r="AD12" s="60">
        <f t="shared" si="7"/>
        <v>53</v>
      </c>
      <c r="AE12" s="60">
        <f t="shared" si="7"/>
        <v>53</v>
      </c>
      <c r="AF12" s="60">
        <f t="shared" si="7"/>
        <v>14</v>
      </c>
      <c r="AG12" s="60"/>
      <c r="AH12" s="60"/>
      <c r="AI12" s="60">
        <f t="shared" ref="AI12:AK12" si="8">SUM(AI3:AI11)</f>
        <v>301</v>
      </c>
      <c r="AJ12" s="60">
        <f t="shared" si="8"/>
        <v>10</v>
      </c>
      <c r="AK12" s="60">
        <f t="shared" si="8"/>
        <v>10</v>
      </c>
      <c r="AL12" s="70">
        <f>+AI12/AC12</f>
        <v>2.5083333333333333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15 Summary:</v>
      </c>
      <c r="C14" s="2"/>
      <c r="D14" s="2"/>
      <c r="E14" s="277">
        <v>44550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199</v>
      </c>
      <c r="D15" s="37"/>
      <c r="E15" s="36"/>
      <c r="F15" s="36"/>
      <c r="G15" s="90">
        <v>1</v>
      </c>
      <c r="H15" s="38">
        <v>1</v>
      </c>
      <c r="I15" s="36" t="s">
        <v>110</v>
      </c>
      <c r="J15" s="36"/>
      <c r="K15" s="36"/>
      <c r="L15" s="36"/>
      <c r="M15" s="38" t="s">
        <v>229</v>
      </c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14</v>
      </c>
      <c r="AA15" s="28">
        <v>4</v>
      </c>
      <c r="AB15" s="28">
        <v>3</v>
      </c>
      <c r="AC15" s="60">
        <f t="shared" ref="AC15:AC26" si="9">+AA15+AB15</f>
        <v>7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19</v>
      </c>
      <c r="AN15" s="74">
        <v>4</v>
      </c>
      <c r="AO15" s="74">
        <v>5</v>
      </c>
      <c r="AP15" s="50">
        <f t="shared" ref="AP15:AP26" si="10">+AN15+AO15</f>
        <v>9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/>
      <c r="I16" s="36"/>
      <c r="J16" s="36"/>
      <c r="K16" s="36"/>
      <c r="L16" s="36"/>
      <c r="M16" s="36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13</v>
      </c>
      <c r="AA16" s="74">
        <v>0</v>
      </c>
      <c r="AB16" s="74">
        <v>1</v>
      </c>
      <c r="AC16" s="50">
        <f t="shared" si="9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12</v>
      </c>
      <c r="AN16" s="74">
        <v>0</v>
      </c>
      <c r="AO16" s="74">
        <v>1</v>
      </c>
      <c r="AP16" s="50">
        <f t="shared" si="10"/>
        <v>1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14</v>
      </c>
      <c r="AA17" s="74">
        <v>20</v>
      </c>
      <c r="AB17" s="74">
        <v>9</v>
      </c>
      <c r="AC17" s="50">
        <f t="shared" si="9"/>
        <v>29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13</v>
      </c>
      <c r="AN17" s="74">
        <v>11</v>
      </c>
      <c r="AO17" s="74">
        <v>11</v>
      </c>
      <c r="AP17" s="50">
        <f t="shared" si="10"/>
        <v>22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198</v>
      </c>
      <c r="D18" s="37"/>
      <c r="E18" s="36"/>
      <c r="F18" s="36"/>
      <c r="G18" s="90">
        <v>3</v>
      </c>
      <c r="H18" s="38">
        <v>1</v>
      </c>
      <c r="I18" s="36" t="s">
        <v>394</v>
      </c>
      <c r="J18" s="36"/>
      <c r="K18" s="36"/>
      <c r="L18" s="36" t="s">
        <v>74</v>
      </c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9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12</v>
      </c>
      <c r="AN18" s="74">
        <v>6</v>
      </c>
      <c r="AO18" s="74">
        <v>7</v>
      </c>
      <c r="AP18" s="50">
        <f t="shared" si="10"/>
        <v>13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/>
      <c r="D19" s="36" t="s">
        <v>149</v>
      </c>
      <c r="E19" s="36"/>
      <c r="F19" s="36"/>
      <c r="G19" s="90"/>
      <c r="H19" s="38">
        <v>1</v>
      </c>
      <c r="I19" s="36" t="s">
        <v>129</v>
      </c>
      <c r="J19" s="36"/>
      <c r="K19" s="36"/>
      <c r="L19" s="36" t="s">
        <v>113</v>
      </c>
      <c r="M19" s="36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15</v>
      </c>
      <c r="AA19" s="74">
        <v>7</v>
      </c>
      <c r="AB19" s="74">
        <v>14</v>
      </c>
      <c r="AC19" s="50">
        <f t="shared" si="9"/>
        <v>21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15</v>
      </c>
      <c r="AN19" s="74">
        <v>0</v>
      </c>
      <c r="AO19" s="74">
        <v>10</v>
      </c>
      <c r="AP19" s="50">
        <f t="shared" si="10"/>
        <v>10</v>
      </c>
      <c r="AQ19" s="74">
        <v>0</v>
      </c>
      <c r="AR19" s="40"/>
    </row>
    <row r="20" spans="1:44" ht="15.95" customHeight="1" x14ac:dyDescent="0.25">
      <c r="A20" s="47"/>
      <c r="H20" s="38">
        <v>2</v>
      </c>
      <c r="I20" s="36" t="s">
        <v>394</v>
      </c>
      <c r="J20" s="36"/>
      <c r="K20" s="36"/>
      <c r="L20" s="36" t="s">
        <v>501</v>
      </c>
      <c r="M20" s="36"/>
      <c r="N20" s="36"/>
      <c r="O20" s="36"/>
      <c r="P20" s="36" t="s">
        <v>314</v>
      </c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13</v>
      </c>
      <c r="AA20" s="74">
        <v>0</v>
      </c>
      <c r="AB20" s="74">
        <v>3</v>
      </c>
      <c r="AC20" s="50">
        <f t="shared" si="9"/>
        <v>3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14</v>
      </c>
      <c r="AN20" s="74">
        <v>4</v>
      </c>
      <c r="AO20" s="74">
        <v>3</v>
      </c>
      <c r="AP20" s="50">
        <f t="shared" si="10"/>
        <v>7</v>
      </c>
      <c r="AQ20" s="74">
        <v>6</v>
      </c>
      <c r="AR20" s="40"/>
    </row>
    <row r="21" spans="1:44" ht="15.95" customHeight="1" x14ac:dyDescent="0.25">
      <c r="A21" s="47"/>
      <c r="B21" s="4"/>
      <c r="C21" s="4"/>
      <c r="D21" s="4"/>
      <c r="E21" s="4"/>
      <c r="F21" s="4"/>
      <c r="G21" s="4"/>
      <c r="H21" s="4"/>
      <c r="I21" s="6"/>
      <c r="J21" s="6"/>
      <c r="K21" s="6"/>
      <c r="L21" s="6"/>
      <c r="M21" s="6"/>
      <c r="N21" s="6"/>
      <c r="O21" s="6"/>
      <c r="P21" s="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13</v>
      </c>
      <c r="AA21" s="74">
        <v>1</v>
      </c>
      <c r="AB21" s="74">
        <v>6</v>
      </c>
      <c r="AC21" s="50">
        <f t="shared" si="9"/>
        <v>7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14</v>
      </c>
      <c r="AN21" s="74">
        <v>4</v>
      </c>
      <c r="AO21" s="74">
        <v>10</v>
      </c>
      <c r="AP21" s="50">
        <f t="shared" si="10"/>
        <v>14</v>
      </c>
      <c r="AQ21" s="74">
        <v>0</v>
      </c>
      <c r="AR21" s="40"/>
    </row>
    <row r="22" spans="1:44" ht="15.95" customHeight="1" x14ac:dyDescent="0.25">
      <c r="A22" s="47"/>
      <c r="B22" s="45" t="s">
        <v>62</v>
      </c>
      <c r="C22" s="18" t="s">
        <v>203</v>
      </c>
      <c r="D22" s="16"/>
      <c r="E22" s="36"/>
      <c r="F22" s="36"/>
      <c r="G22" s="90">
        <v>4</v>
      </c>
      <c r="H22" s="38">
        <v>1</v>
      </c>
      <c r="I22" s="36" t="s">
        <v>39</v>
      </c>
      <c r="J22" s="36"/>
      <c r="K22" s="36"/>
      <c r="L22" s="36" t="s">
        <v>516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14</v>
      </c>
      <c r="AA22" s="74">
        <v>0</v>
      </c>
      <c r="AB22" s="74">
        <v>5</v>
      </c>
      <c r="AC22" s="50">
        <f t="shared" si="9"/>
        <v>5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14</v>
      </c>
      <c r="AN22" s="74">
        <v>2</v>
      </c>
      <c r="AO22" s="74">
        <v>1</v>
      </c>
      <c r="AP22" s="50">
        <f t="shared" si="10"/>
        <v>3</v>
      </c>
      <c r="AQ22" s="74">
        <v>2</v>
      </c>
      <c r="AR22" s="40"/>
    </row>
    <row r="23" spans="1:44" ht="15.95" customHeight="1" x14ac:dyDescent="0.25">
      <c r="A23" s="47"/>
      <c r="B23" s="43" t="s">
        <v>35</v>
      </c>
      <c r="C23" s="57" t="s">
        <v>506</v>
      </c>
      <c r="D23" s="57"/>
      <c r="E23" s="16"/>
      <c r="F23" s="16"/>
      <c r="G23" s="16"/>
      <c r="H23" s="38">
        <v>1</v>
      </c>
      <c r="I23" s="36" t="s">
        <v>184</v>
      </c>
      <c r="J23" s="36"/>
      <c r="K23" s="36"/>
      <c r="L23" s="36" t="s">
        <v>508</v>
      </c>
      <c r="M23" s="38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15</v>
      </c>
      <c r="AA23" s="74">
        <v>5</v>
      </c>
      <c r="AB23" s="74">
        <v>6</v>
      </c>
      <c r="AC23" s="50">
        <f t="shared" si="9"/>
        <v>11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14</v>
      </c>
      <c r="AN23" s="74">
        <v>5</v>
      </c>
      <c r="AO23" s="74">
        <v>4</v>
      </c>
      <c r="AP23" s="50">
        <f t="shared" si="10"/>
        <v>9</v>
      </c>
      <c r="AQ23" s="74">
        <v>6</v>
      </c>
      <c r="AR23" s="5"/>
    </row>
    <row r="24" spans="1:44" ht="15.95" customHeight="1" x14ac:dyDescent="0.25">
      <c r="A24" s="47"/>
      <c r="C24" s="16"/>
      <c r="D24" s="36"/>
      <c r="E24" s="36"/>
      <c r="F24" s="16"/>
      <c r="G24" s="16"/>
      <c r="H24" s="38">
        <v>1</v>
      </c>
      <c r="I24" s="36" t="s">
        <v>65</v>
      </c>
      <c r="L24" s="36" t="s">
        <v>509</v>
      </c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15</v>
      </c>
      <c r="AA24" s="74">
        <v>2</v>
      </c>
      <c r="AB24" s="74">
        <v>7</v>
      </c>
      <c r="AC24" s="50">
        <f t="shared" si="9"/>
        <v>9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15</v>
      </c>
      <c r="AN24" s="74">
        <v>0</v>
      </c>
      <c r="AO24" s="74">
        <v>7</v>
      </c>
      <c r="AP24" s="50">
        <f t="shared" si="10"/>
        <v>7</v>
      </c>
      <c r="AQ24" s="74">
        <v>0</v>
      </c>
      <c r="AR24" s="41"/>
    </row>
    <row r="25" spans="1:44" ht="15.95" customHeight="1" x14ac:dyDescent="0.25">
      <c r="A25" s="47"/>
      <c r="C25" s="16"/>
      <c r="D25" s="36"/>
      <c r="E25" s="36"/>
      <c r="F25" s="16"/>
      <c r="G25" s="16"/>
      <c r="H25" s="38">
        <v>2</v>
      </c>
      <c r="I25" s="36" t="s">
        <v>37</v>
      </c>
      <c r="L25" s="36" t="s">
        <v>510</v>
      </c>
      <c r="M25" s="38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11</v>
      </c>
      <c r="AA25" s="74">
        <v>0</v>
      </c>
      <c r="AB25" s="74">
        <v>5</v>
      </c>
      <c r="AC25" s="50">
        <f t="shared" si="9"/>
        <v>5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11</v>
      </c>
      <c r="AN25" s="74">
        <v>0</v>
      </c>
      <c r="AO25" s="74">
        <v>3</v>
      </c>
      <c r="AP25" s="50">
        <f t="shared" si="10"/>
        <v>3</v>
      </c>
      <c r="AQ25" s="74">
        <v>4</v>
      </c>
      <c r="AR25" s="41"/>
    </row>
    <row r="26" spans="1:44" ht="15.95" customHeight="1" x14ac:dyDescent="0.25">
      <c r="A26" s="47"/>
      <c r="C26" s="16"/>
      <c r="D26" s="16"/>
      <c r="E26" s="16"/>
      <c r="F26" s="16"/>
      <c r="G26" s="16"/>
      <c r="H26" s="1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15</v>
      </c>
      <c r="AA26" s="74">
        <v>0</v>
      </c>
      <c r="AB26" s="74">
        <v>4</v>
      </c>
      <c r="AC26" s="50">
        <f t="shared" si="9"/>
        <v>4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12</v>
      </c>
      <c r="AN26" s="74">
        <v>1</v>
      </c>
      <c r="AO26" s="74">
        <v>4</v>
      </c>
      <c r="AP26" s="50">
        <f t="shared" si="10"/>
        <v>5</v>
      </c>
      <c r="AQ26" s="74">
        <v>2</v>
      </c>
      <c r="AR26" s="41"/>
    </row>
    <row r="27" spans="1:44" ht="15.95" customHeight="1" thickBot="1" x14ac:dyDescent="0.3">
      <c r="A27" s="47"/>
      <c r="B27" s="16"/>
      <c r="C27" s="18" t="s">
        <v>202</v>
      </c>
      <c r="D27" s="16"/>
      <c r="E27" s="36"/>
      <c r="F27" s="36"/>
      <c r="G27" s="90">
        <v>1</v>
      </c>
      <c r="H27" s="38">
        <v>2</v>
      </c>
      <c r="I27" s="36" t="s">
        <v>98</v>
      </c>
      <c r="J27" s="36"/>
      <c r="K27" s="36"/>
      <c r="L27" s="36" t="s">
        <v>515</v>
      </c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165</v>
      </c>
      <c r="AA27" s="48">
        <f t="shared" ref="AA27" si="11">SUM(AA15:AA26)</f>
        <v>42</v>
      </c>
      <c r="AB27" s="48">
        <f>SUM(AB15:AB26)</f>
        <v>72</v>
      </c>
      <c r="AC27" s="48">
        <f>+AB27+AA27</f>
        <v>114</v>
      </c>
      <c r="AD27" s="48">
        <f>SUM(AD15:AD26)</f>
        <v>10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165</v>
      </c>
      <c r="AN27" s="48">
        <f t="shared" ref="AN27" si="12">SUM(AN15:AN26)</f>
        <v>37</v>
      </c>
      <c r="AO27" s="48">
        <f>SUM(AO15:AO26)</f>
        <v>66</v>
      </c>
      <c r="AP27" s="48">
        <f>+AO27+AN27</f>
        <v>103</v>
      </c>
      <c r="AQ27" s="48">
        <f>SUM(AQ15:AQ26)</f>
        <v>24</v>
      </c>
      <c r="AR27" s="41"/>
    </row>
    <row r="28" spans="1:44" ht="15.95" customHeight="1" x14ac:dyDescent="0.25">
      <c r="A28" s="47"/>
      <c r="B28" s="38" t="s">
        <v>35</v>
      </c>
      <c r="C28" s="57" t="s">
        <v>507</v>
      </c>
      <c r="D28" s="57"/>
      <c r="E28" s="16"/>
      <c r="F28" s="16"/>
      <c r="G28" s="16"/>
      <c r="H28" s="38"/>
      <c r="I28" s="36"/>
      <c r="L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18</v>
      </c>
      <c r="AA28" s="28">
        <v>1</v>
      </c>
      <c r="AB28" s="28">
        <v>4</v>
      </c>
      <c r="AC28" s="60">
        <f t="shared" ref="AC28:AC39" si="13">+AA28+AB28</f>
        <v>5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18</v>
      </c>
      <c r="AN28" s="28">
        <v>6</v>
      </c>
      <c r="AO28" s="28">
        <v>5</v>
      </c>
      <c r="AP28" s="60">
        <f t="shared" ref="AP28:AP39" si="14">+AN28+AO28</f>
        <v>11</v>
      </c>
      <c r="AQ28" s="28">
        <v>2</v>
      </c>
      <c r="AR28" s="41"/>
    </row>
    <row r="29" spans="1:44" ht="15.95" customHeight="1" x14ac:dyDescent="0.25">
      <c r="A29" s="47"/>
      <c r="B29" s="4"/>
      <c r="C29" s="4"/>
      <c r="D29" s="4"/>
      <c r="E29" s="4"/>
      <c r="F29" s="4"/>
      <c r="G29" s="4"/>
      <c r="H29" s="4"/>
      <c r="I29" s="6"/>
      <c r="J29" s="6"/>
      <c r="K29" s="6"/>
      <c r="L29" s="6"/>
      <c r="M29" s="6"/>
      <c r="N29" s="6"/>
      <c r="O29" s="6"/>
      <c r="P29" s="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12</v>
      </c>
      <c r="AA29" s="74">
        <v>0</v>
      </c>
      <c r="AB29" s="74">
        <v>0</v>
      </c>
      <c r="AC29" s="50">
        <f t="shared" si="13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12</v>
      </c>
      <c r="AN29" s="74">
        <v>0</v>
      </c>
      <c r="AO29" s="74">
        <v>1</v>
      </c>
      <c r="AP29" s="50">
        <f t="shared" si="14"/>
        <v>1</v>
      </c>
      <c r="AQ29" s="74">
        <v>2</v>
      </c>
      <c r="AR29" s="41"/>
    </row>
    <row r="30" spans="1:44" ht="15.95" customHeight="1" x14ac:dyDescent="0.25">
      <c r="A30" s="47"/>
      <c r="B30" s="45" t="s">
        <v>71</v>
      </c>
      <c r="C30" s="18" t="s">
        <v>189</v>
      </c>
      <c r="D30" s="16"/>
      <c r="E30" s="16"/>
      <c r="F30" s="53"/>
      <c r="G30" s="90">
        <v>4</v>
      </c>
      <c r="H30" s="38">
        <v>1</v>
      </c>
      <c r="I30" s="36" t="s">
        <v>82</v>
      </c>
      <c r="J30" s="36"/>
      <c r="K30" s="36"/>
      <c r="L30" s="36" t="s">
        <v>353</v>
      </c>
      <c r="M30" s="38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14</v>
      </c>
      <c r="AA30" s="74">
        <v>4</v>
      </c>
      <c r="AB30" s="74">
        <v>9</v>
      </c>
      <c r="AC30" s="50">
        <f t="shared" si="13"/>
        <v>13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14</v>
      </c>
      <c r="AN30" s="74">
        <v>34</v>
      </c>
      <c r="AO30" s="74">
        <v>8</v>
      </c>
      <c r="AP30" s="50">
        <f t="shared" si="14"/>
        <v>42</v>
      </c>
      <c r="AQ30" s="74">
        <v>4</v>
      </c>
      <c r="AR30" s="41"/>
    </row>
    <row r="31" spans="1:44" ht="15.95" customHeight="1" x14ac:dyDescent="0.25">
      <c r="A31" s="47"/>
      <c r="B31" s="43" t="s">
        <v>35</v>
      </c>
      <c r="C31" s="36" t="s">
        <v>502</v>
      </c>
      <c r="D31" s="36"/>
      <c r="E31" s="36"/>
      <c r="F31" s="16"/>
      <c r="G31" s="16"/>
      <c r="H31" s="38">
        <v>1</v>
      </c>
      <c r="I31" s="36" t="s">
        <v>130</v>
      </c>
      <c r="J31" s="16"/>
      <c r="K31" s="16"/>
      <c r="L31" s="36" t="s">
        <v>517</v>
      </c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12</v>
      </c>
      <c r="AA31" s="74">
        <v>7</v>
      </c>
      <c r="AB31" s="74">
        <v>0</v>
      </c>
      <c r="AC31" s="50">
        <f t="shared" si="13"/>
        <v>7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13</v>
      </c>
      <c r="AN31" s="74">
        <v>2</v>
      </c>
      <c r="AO31" s="74">
        <v>9</v>
      </c>
      <c r="AP31" s="50">
        <f t="shared" si="14"/>
        <v>11</v>
      </c>
      <c r="AQ31" s="74">
        <v>2</v>
      </c>
      <c r="AR31" s="41"/>
    </row>
    <row r="32" spans="1:44" ht="15.95" customHeight="1" x14ac:dyDescent="0.25">
      <c r="A32" s="47"/>
      <c r="B32" s="16"/>
      <c r="C32" s="36" t="s">
        <v>503</v>
      </c>
      <c r="D32" s="16"/>
      <c r="E32" s="16"/>
      <c r="F32" s="16"/>
      <c r="G32" s="16"/>
      <c r="H32" s="38">
        <v>1</v>
      </c>
      <c r="I32" s="36" t="s">
        <v>82</v>
      </c>
      <c r="J32" s="16"/>
      <c r="K32" s="16"/>
      <c r="L32" s="36" t="s">
        <v>369</v>
      </c>
      <c r="M32" s="38"/>
      <c r="N32" s="36"/>
      <c r="O32" s="1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15</v>
      </c>
      <c r="AA32" s="74">
        <v>4</v>
      </c>
      <c r="AB32" s="74">
        <v>5</v>
      </c>
      <c r="AC32" s="50">
        <f t="shared" si="13"/>
        <v>9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13</v>
      </c>
      <c r="AN32" s="74">
        <v>7</v>
      </c>
      <c r="AO32" s="74">
        <v>14</v>
      </c>
      <c r="AP32" s="50">
        <f t="shared" si="14"/>
        <v>21</v>
      </c>
      <c r="AQ32" s="74">
        <v>2</v>
      </c>
      <c r="AR32" s="41"/>
    </row>
    <row r="33" spans="1:44" ht="15.95" customHeight="1" x14ac:dyDescent="0.25">
      <c r="A33" s="47"/>
      <c r="C33" s="16"/>
      <c r="D33" s="16"/>
      <c r="E33" s="16"/>
      <c r="F33" s="16"/>
      <c r="G33" s="16"/>
      <c r="H33" s="38">
        <v>2</v>
      </c>
      <c r="I33" s="36" t="s">
        <v>130</v>
      </c>
      <c r="L33" s="36" t="s">
        <v>518</v>
      </c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14</v>
      </c>
      <c r="AA33" s="74">
        <v>1</v>
      </c>
      <c r="AB33" s="74">
        <v>6</v>
      </c>
      <c r="AC33" s="50">
        <f t="shared" si="13"/>
        <v>7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12</v>
      </c>
      <c r="AN33" s="74">
        <v>1</v>
      </c>
      <c r="AO33" s="74">
        <v>9</v>
      </c>
      <c r="AP33" s="50">
        <f t="shared" si="14"/>
        <v>10</v>
      </c>
      <c r="AQ33" s="74">
        <v>2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/>
      <c r="I34" s="36"/>
      <c r="L34" s="36"/>
      <c r="P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3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13</v>
      </c>
      <c r="AN34" s="74">
        <v>0</v>
      </c>
      <c r="AO34" s="74">
        <v>9</v>
      </c>
      <c r="AP34" s="50">
        <f t="shared" si="14"/>
        <v>9</v>
      </c>
      <c r="AQ34" s="74">
        <v>0</v>
      </c>
      <c r="AR34" s="41"/>
    </row>
    <row r="35" spans="1:44" ht="15.95" customHeight="1" x14ac:dyDescent="0.25">
      <c r="A35" s="47" t="s">
        <v>68</v>
      </c>
      <c r="B35" s="16"/>
      <c r="C35" s="18" t="s">
        <v>190</v>
      </c>
      <c r="D35" s="76"/>
      <c r="E35" s="36"/>
      <c r="F35" s="36"/>
      <c r="G35" s="90">
        <v>5</v>
      </c>
      <c r="H35" s="38">
        <v>1</v>
      </c>
      <c r="I35" s="36" t="s">
        <v>61</v>
      </c>
      <c r="L35" s="36" t="s">
        <v>148</v>
      </c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15</v>
      </c>
      <c r="AA35" s="74">
        <v>0</v>
      </c>
      <c r="AB35" s="74">
        <v>3</v>
      </c>
      <c r="AC35" s="50">
        <f t="shared" si="13"/>
        <v>3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14</v>
      </c>
      <c r="AN35" s="74">
        <v>0</v>
      </c>
      <c r="AO35" s="74">
        <v>2</v>
      </c>
      <c r="AP35" s="50">
        <f t="shared" si="14"/>
        <v>2</v>
      </c>
      <c r="AQ35" s="74">
        <v>0</v>
      </c>
      <c r="AR35" s="41"/>
    </row>
    <row r="36" spans="1:44" ht="15.95" customHeight="1" x14ac:dyDescent="0.25">
      <c r="A36" s="47"/>
      <c r="B36" s="38" t="s">
        <v>35</v>
      </c>
      <c r="C36" s="57" t="s">
        <v>504</v>
      </c>
      <c r="D36" s="57"/>
      <c r="E36" s="16"/>
      <c r="F36" s="16"/>
      <c r="G36" s="16"/>
      <c r="H36" s="38">
        <v>1</v>
      </c>
      <c r="I36" s="36" t="s">
        <v>34</v>
      </c>
      <c r="J36" s="16"/>
      <c r="K36" s="16"/>
      <c r="L36" s="36" t="s">
        <v>505</v>
      </c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10</v>
      </c>
      <c r="AA36" s="74">
        <v>2</v>
      </c>
      <c r="AB36" s="74">
        <v>2</v>
      </c>
      <c r="AC36" s="50">
        <f t="shared" si="13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14</v>
      </c>
      <c r="AN36" s="74">
        <v>2</v>
      </c>
      <c r="AO36" s="74">
        <v>14</v>
      </c>
      <c r="AP36" s="50">
        <f t="shared" si="14"/>
        <v>16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G37" s="16"/>
      <c r="H37" s="38">
        <v>1</v>
      </c>
      <c r="I37" s="36" t="s">
        <v>119</v>
      </c>
      <c r="J37" s="16"/>
      <c r="K37" s="16"/>
      <c r="L37" s="36" t="s">
        <v>519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15</v>
      </c>
      <c r="AA37" s="74">
        <v>0</v>
      </c>
      <c r="AB37" s="74">
        <v>1</v>
      </c>
      <c r="AC37" s="50">
        <f t="shared" si="13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14</v>
      </c>
      <c r="AN37" s="74">
        <v>3</v>
      </c>
      <c r="AO37" s="74">
        <v>4</v>
      </c>
      <c r="AP37" s="50">
        <f t="shared" si="14"/>
        <v>7</v>
      </c>
      <c r="AQ37" s="74">
        <v>2</v>
      </c>
      <c r="AR37" s="41"/>
    </row>
    <row r="38" spans="1:44" ht="15.95" customHeight="1" x14ac:dyDescent="0.25">
      <c r="A38" s="47"/>
      <c r="H38" s="38">
        <v>2</v>
      </c>
      <c r="I38" s="36" t="s">
        <v>44</v>
      </c>
      <c r="L38" s="36" t="s">
        <v>442</v>
      </c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11</v>
      </c>
      <c r="AA38" s="74">
        <v>0</v>
      </c>
      <c r="AB38" s="74">
        <v>1</v>
      </c>
      <c r="AC38" s="50">
        <f t="shared" si="13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15</v>
      </c>
      <c r="AN38" s="74">
        <v>0</v>
      </c>
      <c r="AO38" s="74">
        <v>5</v>
      </c>
      <c r="AP38" s="50">
        <f t="shared" si="14"/>
        <v>5</v>
      </c>
      <c r="AQ38" s="74">
        <v>4</v>
      </c>
      <c r="AR38" s="41"/>
    </row>
    <row r="39" spans="1:44" ht="15.95" customHeight="1" x14ac:dyDescent="0.25">
      <c r="A39" s="47"/>
      <c r="H39" s="38">
        <v>2</v>
      </c>
      <c r="I39" s="36" t="s">
        <v>148</v>
      </c>
      <c r="L39" s="36" t="s">
        <v>523</v>
      </c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15</v>
      </c>
      <c r="AA39" s="74">
        <v>0</v>
      </c>
      <c r="AB39" s="74">
        <v>0</v>
      </c>
      <c r="AC39" s="50">
        <f t="shared" si="13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13</v>
      </c>
      <c r="AN39" s="74">
        <v>0</v>
      </c>
      <c r="AO39" s="74">
        <v>5</v>
      </c>
      <c r="AP39" s="50">
        <f t="shared" si="14"/>
        <v>5</v>
      </c>
      <c r="AQ39" s="74">
        <v>2</v>
      </c>
      <c r="AR39" s="41"/>
    </row>
    <row r="40" spans="1:44" ht="15.95" customHeight="1" thickBot="1" x14ac:dyDescent="0.3">
      <c r="A40" s="47"/>
      <c r="B40" s="7"/>
      <c r="C40" s="4"/>
      <c r="D40" s="4"/>
      <c r="E40" s="4"/>
      <c r="F40" s="4"/>
      <c r="G40" s="4"/>
      <c r="H40" s="4"/>
      <c r="I40" s="4"/>
      <c r="J40" s="6"/>
      <c r="K40" s="6"/>
      <c r="L40" s="6"/>
      <c r="M40" s="6"/>
      <c r="N40" s="6"/>
      <c r="O40" s="6"/>
      <c r="P40" s="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164</v>
      </c>
      <c r="AA40" s="48">
        <f t="shared" ref="AA40" si="15">SUM(AA28:AA39)</f>
        <v>22</v>
      </c>
      <c r="AB40" s="48">
        <f>SUM(AB28:AB39)</f>
        <v>33</v>
      </c>
      <c r="AC40" s="48">
        <f>+AB40+AA40</f>
        <v>55</v>
      </c>
      <c r="AD40" s="48">
        <f>SUM(AD28:AD39)</f>
        <v>10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165</v>
      </c>
      <c r="AN40" s="48">
        <f t="shared" ref="AN40" si="16">SUM(AN28:AN39)</f>
        <v>55</v>
      </c>
      <c r="AO40" s="48">
        <f>SUM(AO28:AO39)</f>
        <v>85</v>
      </c>
      <c r="AP40" s="48">
        <f>+AO40+AN40</f>
        <v>140</v>
      </c>
      <c r="AQ40" s="48">
        <f>SUM(AQ28:AQ39)</f>
        <v>22</v>
      </c>
      <c r="AR40" s="41"/>
    </row>
    <row r="41" spans="1:44" ht="15.95" customHeight="1" x14ac:dyDescent="0.25">
      <c r="A41" s="47"/>
      <c r="B41" s="45" t="s">
        <v>84</v>
      </c>
      <c r="C41" s="18" t="s">
        <v>196</v>
      </c>
      <c r="D41" s="16"/>
      <c r="E41" s="37"/>
      <c r="F41" s="37"/>
      <c r="G41" s="90">
        <v>8</v>
      </c>
      <c r="H41" s="38">
        <v>1</v>
      </c>
      <c r="I41" s="36" t="s">
        <v>133</v>
      </c>
      <c r="L41" s="36" t="s">
        <v>511</v>
      </c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23</v>
      </c>
      <c r="AA41" s="28">
        <v>6</v>
      </c>
      <c r="AB41" s="28">
        <v>7</v>
      </c>
      <c r="AC41" s="60">
        <f t="shared" ref="AC41:AC52" si="17">+AA41+AB41</f>
        <v>13</v>
      </c>
      <c r="AD41" s="28">
        <v>4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48</v>
      </c>
      <c r="AN41" s="28">
        <v>16</v>
      </c>
      <c r="AO41" s="28">
        <v>14</v>
      </c>
      <c r="AP41" s="60">
        <f t="shared" ref="AP41:AP52" si="18">+AN41+AO41</f>
        <v>30</v>
      </c>
      <c r="AQ41" s="28">
        <v>10</v>
      </c>
      <c r="AR41" s="41"/>
    </row>
    <row r="42" spans="1:44" ht="15.95" customHeight="1" x14ac:dyDescent="0.25">
      <c r="A42" s="47"/>
      <c r="B42" s="43" t="s">
        <v>35</v>
      </c>
      <c r="C42" s="57"/>
      <c r="D42" s="57" t="s">
        <v>149</v>
      </c>
      <c r="E42" s="57"/>
      <c r="F42" s="16"/>
      <c r="G42" s="16"/>
      <c r="H42" s="38">
        <v>1</v>
      </c>
      <c r="I42" s="36" t="s">
        <v>165</v>
      </c>
      <c r="L42" s="36"/>
      <c r="M42" s="38" t="s">
        <v>229</v>
      </c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13</v>
      </c>
      <c r="AA42" s="74">
        <v>0</v>
      </c>
      <c r="AB42" s="74">
        <v>0</v>
      </c>
      <c r="AC42" s="50">
        <f t="shared" si="17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14</v>
      </c>
      <c r="AN42" s="74">
        <v>0</v>
      </c>
      <c r="AO42" s="74">
        <v>0</v>
      </c>
      <c r="AP42" s="50">
        <f t="shared" si="18"/>
        <v>0</v>
      </c>
      <c r="AQ42" s="74">
        <v>0</v>
      </c>
      <c r="AR42" s="41"/>
    </row>
    <row r="43" spans="1:44" ht="15.95" customHeight="1" x14ac:dyDescent="0.25">
      <c r="A43" s="47"/>
      <c r="H43" s="38">
        <v>1</v>
      </c>
      <c r="I43" s="36" t="s">
        <v>165</v>
      </c>
      <c r="L43" s="36" t="s">
        <v>512</v>
      </c>
      <c r="M43" s="38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12</v>
      </c>
      <c r="AA43" s="74">
        <v>7</v>
      </c>
      <c r="AB43" s="74">
        <v>6</v>
      </c>
      <c r="AC43" s="50">
        <f t="shared" si="17"/>
        <v>13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13</v>
      </c>
      <c r="AN43" s="74">
        <v>12</v>
      </c>
      <c r="AO43" s="74">
        <v>8</v>
      </c>
      <c r="AP43" s="50">
        <f t="shared" si="18"/>
        <v>20</v>
      </c>
      <c r="AQ43" s="74">
        <v>2</v>
      </c>
      <c r="AR43" s="41"/>
    </row>
    <row r="44" spans="1:44" ht="15.95" customHeight="1" x14ac:dyDescent="0.25">
      <c r="A44" s="47"/>
      <c r="H44" s="38">
        <v>1</v>
      </c>
      <c r="I44" s="36" t="s">
        <v>133</v>
      </c>
      <c r="L44" s="36" t="s">
        <v>60</v>
      </c>
      <c r="M44" s="38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11</v>
      </c>
      <c r="AA44" s="74">
        <v>8</v>
      </c>
      <c r="AB44" s="74">
        <v>2</v>
      </c>
      <c r="AC44" s="50">
        <f t="shared" si="17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9</v>
      </c>
      <c r="AN44" s="74">
        <v>9</v>
      </c>
      <c r="AO44" s="74">
        <v>2</v>
      </c>
      <c r="AP44" s="50">
        <f t="shared" si="18"/>
        <v>11</v>
      </c>
      <c r="AQ44" s="74">
        <v>0</v>
      </c>
      <c r="AR44" s="41"/>
    </row>
    <row r="45" spans="1:44" ht="15.95" customHeight="1" x14ac:dyDescent="0.25">
      <c r="A45" s="47"/>
      <c r="D45" s="16"/>
      <c r="E45" s="16"/>
      <c r="F45" s="16"/>
      <c r="G45" s="16"/>
      <c r="H45" s="38">
        <v>1</v>
      </c>
      <c r="I45" s="36" t="s">
        <v>133</v>
      </c>
      <c r="L45" s="36" t="s">
        <v>357</v>
      </c>
      <c r="M45" s="38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14</v>
      </c>
      <c r="AA45" s="74">
        <v>5</v>
      </c>
      <c r="AB45" s="74">
        <v>5</v>
      </c>
      <c r="AC45" s="50">
        <f t="shared" si="17"/>
        <v>10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1</v>
      </c>
      <c r="AN45" s="74">
        <v>0</v>
      </c>
      <c r="AO45" s="74">
        <v>2</v>
      </c>
      <c r="AP45" s="50">
        <f t="shared" si="18"/>
        <v>2</v>
      </c>
      <c r="AQ45" s="74">
        <v>0</v>
      </c>
      <c r="AR45" s="41"/>
    </row>
    <row r="46" spans="1:44" ht="15.95" customHeight="1" x14ac:dyDescent="0.25">
      <c r="A46" s="47"/>
      <c r="H46" s="38">
        <v>2</v>
      </c>
      <c r="I46" s="36" t="s">
        <v>133</v>
      </c>
      <c r="L46" s="36" t="s">
        <v>513</v>
      </c>
      <c r="M46" s="38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11</v>
      </c>
      <c r="AA46" s="74">
        <v>0</v>
      </c>
      <c r="AB46" s="74">
        <v>4</v>
      </c>
      <c r="AC46" s="50">
        <f t="shared" si="17"/>
        <v>4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15</v>
      </c>
      <c r="AN46" s="74">
        <v>5</v>
      </c>
      <c r="AO46" s="74">
        <v>11</v>
      </c>
      <c r="AP46" s="50">
        <f t="shared" si="18"/>
        <v>16</v>
      </c>
      <c r="AQ46" s="74">
        <v>0</v>
      </c>
      <c r="AR46" s="41"/>
    </row>
    <row r="47" spans="1:44" ht="15.95" customHeight="1" x14ac:dyDescent="0.25">
      <c r="A47" s="47"/>
      <c r="H47" s="38">
        <v>2</v>
      </c>
      <c r="I47" s="36" t="s">
        <v>36</v>
      </c>
      <c r="L47" s="36" t="s">
        <v>165</v>
      </c>
      <c r="M47" s="38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15</v>
      </c>
      <c r="AA47" s="74">
        <v>1</v>
      </c>
      <c r="AB47" s="74">
        <v>9</v>
      </c>
      <c r="AC47" s="50">
        <f t="shared" si="17"/>
        <v>10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14</v>
      </c>
      <c r="AN47" s="74">
        <v>0</v>
      </c>
      <c r="AO47" s="74">
        <v>8</v>
      </c>
      <c r="AP47" s="50">
        <f t="shared" si="18"/>
        <v>8</v>
      </c>
      <c r="AQ47" s="74">
        <v>2</v>
      </c>
      <c r="AR47" s="41"/>
    </row>
    <row r="48" spans="1:44" ht="15.95" customHeight="1" x14ac:dyDescent="0.25">
      <c r="A48" s="47"/>
      <c r="H48" s="38">
        <v>2</v>
      </c>
      <c r="I48" s="36" t="s">
        <v>165</v>
      </c>
      <c r="L48" s="36" t="s">
        <v>514</v>
      </c>
      <c r="M48" s="38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11</v>
      </c>
      <c r="AA48" s="74">
        <v>0</v>
      </c>
      <c r="AB48" s="74">
        <v>2</v>
      </c>
      <c r="AC48" s="50">
        <f t="shared" si="17"/>
        <v>2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12</v>
      </c>
      <c r="AN48" s="74">
        <v>1</v>
      </c>
      <c r="AO48" s="74">
        <v>6</v>
      </c>
      <c r="AP48" s="50">
        <f t="shared" si="18"/>
        <v>7</v>
      </c>
      <c r="AQ48" s="74">
        <v>0</v>
      </c>
      <c r="AR48" s="41"/>
    </row>
    <row r="49" spans="1:44" ht="15.95" customHeight="1" x14ac:dyDescent="0.25">
      <c r="A49" s="47"/>
      <c r="M49" s="38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15</v>
      </c>
      <c r="AA49" s="74">
        <v>0</v>
      </c>
      <c r="AB49" s="74">
        <v>6</v>
      </c>
      <c r="AC49" s="50">
        <f t="shared" si="17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8"/>
        <v>0</v>
      </c>
      <c r="AQ49" s="74">
        <v>0</v>
      </c>
      <c r="AR49" s="41"/>
    </row>
    <row r="50" spans="1:44" ht="15.95" customHeight="1" x14ac:dyDescent="0.25">
      <c r="A50" s="47"/>
      <c r="B50" s="23"/>
      <c r="C50" s="18" t="s">
        <v>195</v>
      </c>
      <c r="D50" s="57"/>
      <c r="E50" s="16"/>
      <c r="F50" s="37"/>
      <c r="G50" s="90">
        <v>5</v>
      </c>
      <c r="H50" s="38">
        <v>1</v>
      </c>
      <c r="I50" s="36" t="s">
        <v>67</v>
      </c>
      <c r="J50" s="16"/>
      <c r="K50" s="16"/>
      <c r="L50" s="36"/>
      <c r="M50" s="38" t="s">
        <v>229</v>
      </c>
      <c r="N50" s="16"/>
      <c r="O50" s="1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14</v>
      </c>
      <c r="AA50" s="74">
        <v>0</v>
      </c>
      <c r="AB50" s="74">
        <v>5</v>
      </c>
      <c r="AC50" s="50">
        <f t="shared" si="17"/>
        <v>5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14</v>
      </c>
      <c r="AN50" s="74">
        <v>2</v>
      </c>
      <c r="AO50" s="74">
        <v>4</v>
      </c>
      <c r="AP50" s="50">
        <f t="shared" si="18"/>
        <v>6</v>
      </c>
      <c r="AQ50" s="74">
        <v>0</v>
      </c>
      <c r="AR50" s="41"/>
    </row>
    <row r="51" spans="1:44" ht="15.95" customHeight="1" x14ac:dyDescent="0.25">
      <c r="A51" s="47"/>
      <c r="B51" s="43" t="s">
        <v>35</v>
      </c>
      <c r="C51" s="36"/>
      <c r="D51" s="57" t="s">
        <v>149</v>
      </c>
      <c r="E51" s="36"/>
      <c r="F51" s="36"/>
      <c r="G51" s="90"/>
      <c r="H51" s="38">
        <v>1</v>
      </c>
      <c r="I51" s="36" t="s">
        <v>132</v>
      </c>
      <c r="J51" s="16"/>
      <c r="K51" s="16"/>
      <c r="L51" s="36" t="s">
        <v>524</v>
      </c>
      <c r="M51" s="38"/>
      <c r="N51" s="16"/>
      <c r="O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9</v>
      </c>
      <c r="AA51" s="74">
        <v>0</v>
      </c>
      <c r="AB51" s="74">
        <v>5</v>
      </c>
      <c r="AC51" s="50">
        <f t="shared" si="17"/>
        <v>5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9</v>
      </c>
      <c r="AN51" s="74">
        <v>0</v>
      </c>
      <c r="AO51" s="74">
        <v>2</v>
      </c>
      <c r="AP51" s="50">
        <f t="shared" si="18"/>
        <v>2</v>
      </c>
      <c r="AQ51" s="74">
        <v>0</v>
      </c>
      <c r="AR51" s="41"/>
    </row>
    <row r="52" spans="1:44" ht="15.95" customHeight="1" x14ac:dyDescent="0.25">
      <c r="A52" s="47"/>
      <c r="C52" s="16"/>
      <c r="D52" s="16"/>
      <c r="E52" s="16"/>
      <c r="F52" s="16"/>
      <c r="G52" s="16"/>
      <c r="H52" s="38">
        <v>2</v>
      </c>
      <c r="I52" s="36" t="s">
        <v>323</v>
      </c>
      <c r="J52" s="16"/>
      <c r="K52" s="16"/>
      <c r="L52" s="36" t="s">
        <v>86</v>
      </c>
      <c r="M52" s="38"/>
      <c r="N52" s="16"/>
      <c r="O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13</v>
      </c>
      <c r="AA52" s="74">
        <v>3</v>
      </c>
      <c r="AB52" s="74">
        <v>5</v>
      </c>
      <c r="AC52" s="50">
        <f t="shared" si="17"/>
        <v>8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11</v>
      </c>
      <c r="AN52" s="74">
        <v>1</v>
      </c>
      <c r="AO52" s="74">
        <v>3</v>
      </c>
      <c r="AP52" s="50">
        <f t="shared" si="18"/>
        <v>4</v>
      </c>
      <c r="AQ52" s="74">
        <v>2</v>
      </c>
      <c r="AR52" s="41"/>
    </row>
    <row r="53" spans="1:44" ht="15.95" customHeight="1" thickBot="1" x14ac:dyDescent="0.3">
      <c r="A53" s="47"/>
      <c r="B53" s="23"/>
      <c r="C53" s="16"/>
      <c r="D53" s="16"/>
      <c r="E53" s="16"/>
      <c r="F53" s="16"/>
      <c r="G53" s="16"/>
      <c r="H53" s="38">
        <v>2</v>
      </c>
      <c r="I53" s="36" t="s">
        <v>86</v>
      </c>
      <c r="J53" s="16"/>
      <c r="K53" s="16"/>
      <c r="L53" s="36"/>
      <c r="M53" s="38" t="s">
        <v>229</v>
      </c>
      <c r="N53" s="16"/>
      <c r="O53" s="1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161</v>
      </c>
      <c r="AA53" s="48">
        <f t="shared" ref="AA53" si="19">SUM(AA41:AA52)</f>
        <v>30</v>
      </c>
      <c r="AB53" s="48">
        <f>SUM(AB41:AB52)</f>
        <v>56</v>
      </c>
      <c r="AC53" s="48">
        <f>+AB53+AA53</f>
        <v>86</v>
      </c>
      <c r="AD53" s="48">
        <f>SUM(AD41:AD52)</f>
        <v>18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162</v>
      </c>
      <c r="AN53" s="48">
        <f t="shared" ref="AN53" si="20">SUM(AN41:AN52)</f>
        <v>46</v>
      </c>
      <c r="AO53" s="48">
        <f>SUM(AO41:AO52)</f>
        <v>60</v>
      </c>
      <c r="AP53" s="48">
        <f>+AO53+AN53</f>
        <v>106</v>
      </c>
      <c r="AQ53" s="48">
        <f>SUM(AQ41:AQ52)</f>
        <v>16</v>
      </c>
      <c r="AR53" s="41"/>
    </row>
    <row r="54" spans="1:44" ht="15.95" customHeight="1" x14ac:dyDescent="0.25">
      <c r="A54" s="47"/>
      <c r="C54" s="16"/>
      <c r="D54" s="16"/>
      <c r="E54" s="16"/>
      <c r="F54" s="16"/>
      <c r="G54" s="16"/>
      <c r="H54" s="38">
        <v>2</v>
      </c>
      <c r="I54" s="36" t="s">
        <v>132</v>
      </c>
      <c r="J54" s="16"/>
      <c r="K54" s="16"/>
      <c r="L54" s="36" t="s">
        <v>43</v>
      </c>
      <c r="M54" s="38"/>
      <c r="N54" s="16"/>
      <c r="O54" s="1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11</v>
      </c>
      <c r="AA54" s="28">
        <v>3</v>
      </c>
      <c r="AB54" s="28">
        <v>4</v>
      </c>
      <c r="AC54" s="60">
        <f t="shared" ref="AC54:AC65" si="21">+AA54+AB54</f>
        <v>7</v>
      </c>
      <c r="AD54" s="28">
        <v>2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28</v>
      </c>
      <c r="AN54" s="28">
        <v>1</v>
      </c>
      <c r="AO54" s="28">
        <v>12</v>
      </c>
      <c r="AP54" s="60">
        <f t="shared" ref="AP54:AP65" si="22">+AN54+AO54</f>
        <v>13</v>
      </c>
      <c r="AQ54" s="28">
        <v>0</v>
      </c>
      <c r="AR54" s="41"/>
    </row>
    <row r="55" spans="1:44" ht="15.95" customHeight="1" x14ac:dyDescent="0.25">
      <c r="A55" s="47"/>
      <c r="B55" s="8"/>
      <c r="C55" s="9"/>
      <c r="D55" s="9"/>
      <c r="E55" s="9"/>
      <c r="F55" s="9"/>
      <c r="G55" s="10"/>
      <c r="H55" s="11"/>
      <c r="I55" s="9"/>
      <c r="J55" s="9"/>
      <c r="K55" s="11"/>
      <c r="L55" s="11"/>
      <c r="M55" s="11"/>
      <c r="N55" s="11"/>
      <c r="O55" s="11"/>
      <c r="P55" s="11"/>
      <c r="Q55" s="47"/>
      <c r="R55" s="47"/>
      <c r="S55" s="75">
        <v>7.5</v>
      </c>
      <c r="T55" s="42" t="s">
        <v>16</v>
      </c>
      <c r="Y55" s="42" t="s">
        <v>17</v>
      </c>
      <c r="Z55" s="50">
        <v>14</v>
      </c>
      <c r="AA55" s="74">
        <v>0</v>
      </c>
      <c r="AB55" s="74">
        <v>1</v>
      </c>
      <c r="AC55" s="50">
        <f t="shared" si="21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13</v>
      </c>
      <c r="AN55" s="74">
        <v>0</v>
      </c>
      <c r="AO55" s="74">
        <v>1</v>
      </c>
      <c r="AP55" s="50">
        <f t="shared" si="22"/>
        <v>1</v>
      </c>
      <c r="AQ55" s="74">
        <v>0</v>
      </c>
      <c r="AR55" s="41"/>
    </row>
    <row r="56" spans="1:44" ht="15.95" customHeight="1" x14ac:dyDescent="0.25">
      <c r="A56" s="47"/>
      <c r="B56" s="18" t="s">
        <v>124</v>
      </c>
      <c r="C56" s="23"/>
      <c r="D56" s="23"/>
      <c r="E56" s="42" t="s">
        <v>151</v>
      </c>
      <c r="F56" s="42"/>
      <c r="G56" s="44">
        <f>SUM(G14:G55)</f>
        <v>31</v>
      </c>
      <c r="H56" s="44"/>
      <c r="I56" s="33"/>
      <c r="J56" s="42" t="s">
        <v>90</v>
      </c>
      <c r="K56" s="33"/>
      <c r="L56" s="44">
        <f>COUNTA(C14:C55)-8</f>
        <v>5</v>
      </c>
      <c r="N56" s="42" t="s">
        <v>109</v>
      </c>
      <c r="O56" s="44">
        <f>2*L56</f>
        <v>10</v>
      </c>
      <c r="P56" s="23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13</v>
      </c>
      <c r="AA56" s="74">
        <v>18</v>
      </c>
      <c r="AB56" s="74">
        <v>11</v>
      </c>
      <c r="AC56" s="50">
        <f t="shared" si="21"/>
        <v>29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14</v>
      </c>
      <c r="AN56" s="74">
        <v>26</v>
      </c>
      <c r="AO56" s="74">
        <v>4</v>
      </c>
      <c r="AP56" s="50">
        <f t="shared" si="22"/>
        <v>30</v>
      </c>
      <c r="AQ56" s="74">
        <v>0</v>
      </c>
      <c r="AR56" s="41"/>
    </row>
    <row r="57" spans="1:44" ht="15.95" customHeight="1" x14ac:dyDescent="0.25">
      <c r="A57" s="47"/>
      <c r="B57" s="16"/>
      <c r="E57" s="42" t="s">
        <v>150</v>
      </c>
      <c r="F57" s="42"/>
      <c r="G57" s="44">
        <f>COUNTA(L15:L55)+COUNTIF(L15:L55,"*&amp;*")</f>
        <v>46</v>
      </c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13</v>
      </c>
      <c r="AA57" s="74">
        <v>5</v>
      </c>
      <c r="AB57" s="74">
        <v>15</v>
      </c>
      <c r="AC57" s="50">
        <f t="shared" si="21"/>
        <v>20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14</v>
      </c>
      <c r="AN57" s="74">
        <v>1</v>
      </c>
      <c r="AO57" s="74">
        <v>4</v>
      </c>
      <c r="AP57" s="50">
        <f t="shared" si="22"/>
        <v>5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13</v>
      </c>
      <c r="AA58" s="74">
        <v>6</v>
      </c>
      <c r="AB58" s="74">
        <v>7</v>
      </c>
      <c r="AC58" s="50">
        <f t="shared" si="21"/>
        <v>13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13</v>
      </c>
      <c r="AN58" s="74">
        <v>5</v>
      </c>
      <c r="AO58" s="74">
        <v>13</v>
      </c>
      <c r="AP58" s="50">
        <f t="shared" si="22"/>
        <v>18</v>
      </c>
      <c r="AQ58" s="74">
        <v>2</v>
      </c>
      <c r="AR58" s="41"/>
    </row>
    <row r="59" spans="1:44" ht="15.95" customHeight="1" x14ac:dyDescent="0.25">
      <c r="A59" s="47"/>
      <c r="B59" s="36"/>
      <c r="C59" s="18"/>
      <c r="N59" s="18"/>
      <c r="O59" s="18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15</v>
      </c>
      <c r="AA59" s="74">
        <v>3</v>
      </c>
      <c r="AB59" s="74">
        <v>4</v>
      </c>
      <c r="AC59" s="50">
        <f t="shared" si="21"/>
        <v>7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15</v>
      </c>
      <c r="AN59" s="74">
        <v>4</v>
      </c>
      <c r="AO59" s="74">
        <v>3</v>
      </c>
      <c r="AP59" s="50">
        <f t="shared" si="22"/>
        <v>7</v>
      </c>
      <c r="AQ59" s="74">
        <v>0</v>
      </c>
      <c r="AR59" s="41"/>
    </row>
    <row r="60" spans="1:44" ht="15.95" customHeight="1" x14ac:dyDescent="0.25">
      <c r="A60" s="47"/>
      <c r="B60" s="18" t="s">
        <v>92</v>
      </c>
      <c r="H60" s="18" t="s">
        <v>100</v>
      </c>
      <c r="M60" s="18" t="s">
        <v>101</v>
      </c>
      <c r="O60" s="1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12</v>
      </c>
      <c r="AA60" s="74">
        <v>2</v>
      </c>
      <c r="AB60" s="74">
        <v>6</v>
      </c>
      <c r="AC60" s="50">
        <f t="shared" si="21"/>
        <v>8</v>
      </c>
      <c r="AD60" s="74">
        <v>4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13</v>
      </c>
      <c r="AN60" s="74">
        <v>0</v>
      </c>
      <c r="AO60" s="74">
        <v>3</v>
      </c>
      <c r="AP60" s="50">
        <f t="shared" si="22"/>
        <v>3</v>
      </c>
      <c r="AQ60" s="74">
        <v>2</v>
      </c>
      <c r="AR60" s="41"/>
    </row>
    <row r="61" spans="1:44" ht="15.95" customHeight="1" x14ac:dyDescent="0.25">
      <c r="A61" s="47"/>
      <c r="B61" s="36" t="s">
        <v>149</v>
      </c>
      <c r="C61" s="36"/>
      <c r="D61" s="36"/>
      <c r="E61" s="36"/>
      <c r="F61" s="36"/>
      <c r="G61" s="36"/>
      <c r="H61" s="36" t="s">
        <v>521</v>
      </c>
      <c r="I61" s="36"/>
      <c r="J61" s="36"/>
      <c r="K61" s="36"/>
      <c r="L61" s="36"/>
      <c r="M61" s="36" t="s">
        <v>520</v>
      </c>
      <c r="N61" s="36"/>
      <c r="O61" s="36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14</v>
      </c>
      <c r="AA61" s="74">
        <v>0</v>
      </c>
      <c r="AB61" s="74">
        <v>0</v>
      </c>
      <c r="AC61" s="50">
        <f t="shared" si="21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12</v>
      </c>
      <c r="AN61" s="74">
        <v>0</v>
      </c>
      <c r="AO61" s="74">
        <v>3</v>
      </c>
      <c r="AP61" s="50">
        <f t="shared" si="22"/>
        <v>3</v>
      </c>
      <c r="AQ61" s="74">
        <v>0</v>
      </c>
      <c r="AR61" s="41"/>
    </row>
    <row r="62" spans="1:44" ht="15.95" customHeight="1" x14ac:dyDescent="0.25">
      <c r="A62" s="47"/>
      <c r="C62" s="36"/>
      <c r="D62" s="36"/>
      <c r="E62" s="36"/>
      <c r="F62" s="36"/>
      <c r="G62" s="36"/>
      <c r="H62" s="36" t="s">
        <v>522</v>
      </c>
      <c r="I62" s="36"/>
      <c r="J62" s="36"/>
      <c r="K62" s="36"/>
      <c r="L62" s="36"/>
      <c r="M62" s="36" t="s">
        <v>351</v>
      </c>
      <c r="N62" s="36"/>
      <c r="O62" s="36"/>
      <c r="P62" s="3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15</v>
      </c>
      <c r="AA62" s="74">
        <v>0</v>
      </c>
      <c r="AB62" s="74">
        <v>3</v>
      </c>
      <c r="AC62" s="50">
        <f t="shared" si="21"/>
        <v>3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15</v>
      </c>
      <c r="AN62" s="74">
        <v>0</v>
      </c>
      <c r="AO62" s="74">
        <v>2</v>
      </c>
      <c r="AP62" s="50">
        <f t="shared" si="22"/>
        <v>2</v>
      </c>
      <c r="AQ62" s="74">
        <v>0</v>
      </c>
      <c r="AR62" s="41"/>
    </row>
    <row r="63" spans="1:44" ht="15.95" customHeight="1" x14ac:dyDescent="0.25">
      <c r="A63" s="41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15</v>
      </c>
      <c r="AA63" s="74">
        <v>1</v>
      </c>
      <c r="AB63" s="74">
        <v>7</v>
      </c>
      <c r="AC63" s="50">
        <f t="shared" si="21"/>
        <v>8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12</v>
      </c>
      <c r="AN63" s="74">
        <v>1</v>
      </c>
      <c r="AO63" s="74">
        <v>2</v>
      </c>
      <c r="AP63" s="50">
        <f t="shared" si="22"/>
        <v>3</v>
      </c>
      <c r="AQ63" s="74">
        <v>2</v>
      </c>
      <c r="AR63" s="41"/>
    </row>
    <row r="64" spans="1:44" ht="15.95" customHeight="1" x14ac:dyDescent="0.25">
      <c r="A64" s="47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15</v>
      </c>
      <c r="AA64" s="74">
        <v>0</v>
      </c>
      <c r="AB64" s="74">
        <v>2</v>
      </c>
      <c r="AC64" s="50">
        <f t="shared" si="21"/>
        <v>2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15</v>
      </c>
      <c r="AN64" s="74">
        <v>0</v>
      </c>
      <c r="AO64" s="74">
        <v>12</v>
      </c>
      <c r="AP64" s="50">
        <f t="shared" si="22"/>
        <v>12</v>
      </c>
      <c r="AQ64" s="74">
        <v>0</v>
      </c>
      <c r="AR64" s="41"/>
    </row>
    <row r="65" spans="1:44" ht="15.95" customHeight="1" x14ac:dyDescent="0.25">
      <c r="A65" s="41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15</v>
      </c>
      <c r="AA65" s="74">
        <v>3</v>
      </c>
      <c r="AB65" s="74">
        <v>6</v>
      </c>
      <c r="AC65" s="50">
        <f t="shared" si="21"/>
        <v>9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22"/>
        <v>0</v>
      </c>
      <c r="AQ65" s="74">
        <v>0</v>
      </c>
      <c r="AR65" s="41"/>
    </row>
    <row r="66" spans="1:44" ht="15.95" customHeight="1" thickBot="1" x14ac:dyDescent="0.3">
      <c r="A66" s="47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165</v>
      </c>
      <c r="AA66" s="48">
        <f t="shared" ref="AA66" si="23">SUM(AA54:AA65)</f>
        <v>41</v>
      </c>
      <c r="AB66" s="48">
        <f>SUM(AB54:AB65)</f>
        <v>66</v>
      </c>
      <c r="AC66" s="48">
        <f>+AB66+AA66</f>
        <v>107</v>
      </c>
      <c r="AD66" s="48">
        <f>SUM(AD54:AD65)</f>
        <v>14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164</v>
      </c>
      <c r="AN66" s="48">
        <f t="shared" ref="AN66" si="24">SUM(AN54:AN65)</f>
        <v>38</v>
      </c>
      <c r="AO66" s="48">
        <f>SUM(AO54:AO65)</f>
        <v>59</v>
      </c>
      <c r="AP66" s="48">
        <f>+AO66+AN66</f>
        <v>97</v>
      </c>
      <c r="AQ66" s="48">
        <f>SUM(AQ54:AQ65)</f>
        <v>8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655</v>
      </c>
      <c r="AA67" s="82">
        <f t="shared" ref="AA67:AD67" si="25">+AA66+AA53+AA40+AA27</f>
        <v>135</v>
      </c>
      <c r="AB67" s="82">
        <f t="shared" si="25"/>
        <v>227</v>
      </c>
      <c r="AC67" s="82">
        <f t="shared" si="25"/>
        <v>362</v>
      </c>
      <c r="AD67" s="82">
        <f t="shared" si="25"/>
        <v>52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656</v>
      </c>
      <c r="AN67" s="82">
        <f t="shared" ref="AN67:AQ67" si="26">+AN66+AN53+AN40+AN27</f>
        <v>176</v>
      </c>
      <c r="AO67" s="82">
        <f t="shared" si="26"/>
        <v>270</v>
      </c>
      <c r="AP67" s="82">
        <f t="shared" si="26"/>
        <v>446</v>
      </c>
      <c r="AQ67" s="82">
        <f t="shared" si="26"/>
        <v>70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1311</v>
      </c>
      <c r="AN68" s="43">
        <f>AA67+AN67</f>
        <v>311</v>
      </c>
      <c r="AO68" s="43">
        <f>AB67+AO67</f>
        <v>497</v>
      </c>
      <c r="AP68" s="72">
        <f>AC67+AP67</f>
        <v>808</v>
      </c>
      <c r="AQ68" s="43">
        <f>AD67+AQ67</f>
        <v>122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15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7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 t="shared" ref="AP77" si="28"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137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6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62" t="s">
        <v>160</v>
      </c>
      <c r="I79" s="74">
        <v>14</v>
      </c>
      <c r="J79" s="74">
        <v>34</v>
      </c>
      <c r="K79" s="74">
        <v>8</v>
      </c>
      <c r="L79" s="134">
        <v>42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38">
        <v>7.5</v>
      </c>
      <c r="AG79" s="36" t="s">
        <v>471</v>
      </c>
      <c r="AM79" s="38">
        <v>2</v>
      </c>
      <c r="AN79" s="38">
        <v>1</v>
      </c>
      <c r="AO79" s="38">
        <v>0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36" t="s">
        <v>133</v>
      </c>
      <c r="E80" s="36"/>
      <c r="F80" s="36"/>
      <c r="G80" s="62" t="s">
        <v>158</v>
      </c>
      <c r="I80" s="74">
        <v>14</v>
      </c>
      <c r="J80" s="74">
        <v>26</v>
      </c>
      <c r="K80" s="74">
        <v>4</v>
      </c>
      <c r="L80" s="134">
        <v>30</v>
      </c>
      <c r="M80" s="74">
        <v>0</v>
      </c>
      <c r="O80" s="16"/>
      <c r="P80" s="16"/>
      <c r="Q80" s="41"/>
      <c r="R80" s="41"/>
      <c r="S80" s="58">
        <v>8</v>
      </c>
      <c r="T80" s="36" t="s">
        <v>402</v>
      </c>
      <c r="Z80" s="38">
        <v>5</v>
      </c>
      <c r="AA80" s="38">
        <v>1</v>
      </c>
      <c r="AB80" s="38">
        <v>1</v>
      </c>
      <c r="AC80" s="38">
        <f>+AA80+AB80</f>
        <v>2</v>
      </c>
      <c r="AD80" s="38">
        <v>0</v>
      </c>
      <c r="AF80" s="58">
        <v>9</v>
      </c>
      <c r="AG80" s="36" t="s">
        <v>238</v>
      </c>
      <c r="AM80" s="38">
        <v>2</v>
      </c>
      <c r="AN80" s="38">
        <v>0</v>
      </c>
      <c r="AO80" s="38">
        <v>1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126</v>
      </c>
      <c r="E81" s="42"/>
      <c r="F81" s="42"/>
      <c r="G81" s="62" t="s">
        <v>157</v>
      </c>
      <c r="I81" s="74">
        <v>14</v>
      </c>
      <c r="J81" s="74">
        <v>20</v>
      </c>
      <c r="K81" s="74">
        <v>9</v>
      </c>
      <c r="L81" s="134">
        <v>29</v>
      </c>
      <c r="M81" s="74">
        <v>2</v>
      </c>
      <c r="O81" s="16"/>
      <c r="P81" s="16"/>
      <c r="Q81" s="41"/>
      <c r="R81" s="41"/>
      <c r="S81" s="58">
        <v>7.5</v>
      </c>
      <c r="T81" s="36" t="s">
        <v>370</v>
      </c>
      <c r="Z81" s="38">
        <v>2</v>
      </c>
      <c r="AA81" s="38">
        <v>1</v>
      </c>
      <c r="AB81" s="38">
        <v>2</v>
      </c>
      <c r="AC81" s="38">
        <f t="shared" ref="AC81" si="29">+AA81+AB81</f>
        <v>3</v>
      </c>
      <c r="AD81" s="38">
        <v>0</v>
      </c>
      <c r="AF81" s="38">
        <v>8.5</v>
      </c>
      <c r="AG81" s="36" t="s">
        <v>254</v>
      </c>
      <c r="AM81" s="38">
        <v>3</v>
      </c>
      <c r="AN81" s="38">
        <v>3</v>
      </c>
      <c r="AO81" s="38">
        <v>2</v>
      </c>
      <c r="AP81" s="38">
        <f t="shared" ref="AP81:AP82" si="30">+AN81+AO81</f>
        <v>5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65</v>
      </c>
      <c r="E82" s="42"/>
      <c r="F82" s="42"/>
      <c r="G82" s="62" t="s">
        <v>17</v>
      </c>
      <c r="I82" s="74">
        <v>13</v>
      </c>
      <c r="J82" s="74">
        <v>18</v>
      </c>
      <c r="K82" s="74">
        <v>11</v>
      </c>
      <c r="L82" s="134">
        <v>29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7.5</v>
      </c>
      <c r="AG82" s="36" t="s">
        <v>430</v>
      </c>
      <c r="AM82" s="38">
        <v>1</v>
      </c>
      <c r="AN82" s="38">
        <v>0</v>
      </c>
      <c r="AO82" s="38">
        <v>0</v>
      </c>
      <c r="AP82" s="38">
        <f t="shared" si="30"/>
        <v>0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62" t="s">
        <v>144</v>
      </c>
      <c r="I83" s="74">
        <v>13</v>
      </c>
      <c r="J83" s="74">
        <v>11</v>
      </c>
      <c r="K83" s="74">
        <v>11</v>
      </c>
      <c r="L83" s="134">
        <v>22</v>
      </c>
      <c r="M83" s="74">
        <v>4</v>
      </c>
      <c r="Q83" s="41"/>
      <c r="R83" s="41"/>
      <c r="S83" s="58">
        <v>6.5</v>
      </c>
      <c r="T83" s="36" t="s">
        <v>278</v>
      </c>
      <c r="Z83" s="38">
        <v>14</v>
      </c>
      <c r="AA83" s="38">
        <v>1</v>
      </c>
      <c r="AB83" s="38">
        <v>2</v>
      </c>
      <c r="AC83" s="38">
        <f>+AA83+AB83</f>
        <v>3</v>
      </c>
      <c r="AD83" s="38">
        <v>2</v>
      </c>
      <c r="AF83" s="58">
        <v>7</v>
      </c>
      <c r="AG83" s="36" t="s">
        <v>404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36" t="s">
        <v>111</v>
      </c>
      <c r="E84" s="36"/>
      <c r="F84" s="36"/>
      <c r="G84" s="62" t="s">
        <v>157</v>
      </c>
      <c r="I84" s="74">
        <v>15</v>
      </c>
      <c r="J84" s="74">
        <v>7</v>
      </c>
      <c r="K84" s="74">
        <v>14</v>
      </c>
      <c r="L84" s="134">
        <v>21</v>
      </c>
      <c r="M84" s="74">
        <v>2</v>
      </c>
      <c r="Q84" s="41"/>
      <c r="R84" s="41"/>
      <c r="S84" s="58">
        <v>7.5</v>
      </c>
      <c r="T84" s="36" t="s">
        <v>390</v>
      </c>
      <c r="Z84" s="38">
        <v>4</v>
      </c>
      <c r="AA84" s="38">
        <v>2</v>
      </c>
      <c r="AB84" s="38">
        <v>1</v>
      </c>
      <c r="AC84" s="38">
        <f>+AA84+AB84</f>
        <v>3</v>
      </c>
      <c r="AD84" s="38">
        <v>0</v>
      </c>
      <c r="AF84" s="58">
        <v>8.5</v>
      </c>
      <c r="AG84" s="36" t="s">
        <v>405</v>
      </c>
      <c r="AM84" s="38">
        <v>1</v>
      </c>
      <c r="AN84" s="38">
        <v>1</v>
      </c>
      <c r="AO84" s="38">
        <v>0</v>
      </c>
      <c r="AP84" s="38">
        <f>+AN84+AO84</f>
        <v>1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130</v>
      </c>
      <c r="E85" s="42"/>
      <c r="F85" s="42"/>
      <c r="G85" s="62" t="s">
        <v>160</v>
      </c>
      <c r="I85" s="74">
        <v>13</v>
      </c>
      <c r="J85" s="74">
        <v>7</v>
      </c>
      <c r="K85" s="74">
        <v>14</v>
      </c>
      <c r="L85" s="134">
        <v>21</v>
      </c>
      <c r="M85" s="74">
        <v>2</v>
      </c>
      <c r="Q85" s="41"/>
      <c r="R85" s="41"/>
      <c r="S85" s="58">
        <v>7</v>
      </c>
      <c r="T85" s="36" t="s">
        <v>237</v>
      </c>
      <c r="Z85" s="38">
        <v>4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9</v>
      </c>
      <c r="AG85" s="36" t="s">
        <v>344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132</v>
      </c>
      <c r="E86" s="42"/>
      <c r="F86" s="42"/>
      <c r="G86" s="62" t="s">
        <v>159</v>
      </c>
      <c r="I86" s="74">
        <v>13</v>
      </c>
      <c r="J86" s="74">
        <v>12</v>
      </c>
      <c r="K86" s="74">
        <v>8</v>
      </c>
      <c r="L86" s="134">
        <v>20</v>
      </c>
      <c r="M86" s="74">
        <v>2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31">+AA86+AB86</f>
        <v>0</v>
      </c>
      <c r="AD86" s="38">
        <v>0</v>
      </c>
      <c r="AF86" s="58">
        <v>8</v>
      </c>
      <c r="AG86" s="36" t="s">
        <v>312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39</v>
      </c>
      <c r="E87" s="42"/>
      <c r="F87" s="42"/>
      <c r="G87" s="62" t="s">
        <v>17</v>
      </c>
      <c r="I87" s="74">
        <v>13</v>
      </c>
      <c r="J87" s="74">
        <v>5</v>
      </c>
      <c r="K87" s="74">
        <v>15</v>
      </c>
      <c r="L87" s="134">
        <v>20</v>
      </c>
      <c r="M87" s="74">
        <v>6</v>
      </c>
      <c r="Q87" s="46"/>
      <c r="R87" s="46"/>
      <c r="S87" s="58">
        <v>8</v>
      </c>
      <c r="T87" s="36" t="s">
        <v>169</v>
      </c>
      <c r="Z87" s="38">
        <v>10</v>
      </c>
      <c r="AA87" s="38">
        <v>1</v>
      </c>
      <c r="AB87" s="38">
        <v>2</v>
      </c>
      <c r="AC87" s="38">
        <f>+AA87+AB87</f>
        <v>3</v>
      </c>
      <c r="AD87" s="38">
        <v>2</v>
      </c>
      <c r="AF87" s="58">
        <v>8.5</v>
      </c>
      <c r="AG87" s="36" t="s">
        <v>403</v>
      </c>
      <c r="AM87" s="38">
        <v>3</v>
      </c>
      <c r="AN87" s="38">
        <v>2</v>
      </c>
      <c r="AO87" s="38">
        <v>2</v>
      </c>
      <c r="AP87" s="38">
        <f>+AN87+AO87</f>
        <v>4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62" t="s">
        <v>158</v>
      </c>
      <c r="I88" s="74">
        <v>13</v>
      </c>
      <c r="J88" s="74">
        <v>5</v>
      </c>
      <c r="K88" s="74">
        <v>13</v>
      </c>
      <c r="L88" s="134">
        <v>18</v>
      </c>
      <c r="M88" s="74">
        <v>2</v>
      </c>
      <c r="Q88" s="46"/>
      <c r="R88" s="46"/>
      <c r="S88" s="58">
        <v>7.5</v>
      </c>
      <c r="T88" s="36" t="s">
        <v>274</v>
      </c>
      <c r="Z88" s="38">
        <v>5</v>
      </c>
      <c r="AA88" s="38">
        <v>2</v>
      </c>
      <c r="AB88" s="38">
        <v>2</v>
      </c>
      <c r="AC88" s="38">
        <f>+AA88+AB88</f>
        <v>4</v>
      </c>
      <c r="AD88" s="38">
        <v>2</v>
      </c>
      <c r="AF88" s="58">
        <v>8</v>
      </c>
      <c r="AG88" s="36" t="s">
        <v>424</v>
      </c>
      <c r="AM88" s="38">
        <v>3</v>
      </c>
      <c r="AN88" s="38">
        <v>1</v>
      </c>
      <c r="AO88" s="38">
        <v>2</v>
      </c>
      <c r="AP88" s="38">
        <f t="shared" ref="AP88" si="32">+AN88+AO88</f>
        <v>3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86</v>
      </c>
      <c r="E89" s="42"/>
      <c r="F89" s="42"/>
      <c r="G89" s="62" t="s">
        <v>159</v>
      </c>
      <c r="I89" s="74">
        <v>15</v>
      </c>
      <c r="J89" s="74">
        <v>5</v>
      </c>
      <c r="K89" s="74">
        <v>11</v>
      </c>
      <c r="L89" s="134">
        <v>16</v>
      </c>
      <c r="M89" s="74">
        <v>0</v>
      </c>
      <c r="Q89" s="47"/>
      <c r="R89" s="47"/>
      <c r="S89" s="58">
        <v>8</v>
      </c>
      <c r="T89" s="36" t="s">
        <v>343</v>
      </c>
      <c r="Z89" s="38">
        <v>4</v>
      </c>
      <c r="AA89" s="38">
        <v>1</v>
      </c>
      <c r="AB89" s="38">
        <v>3</v>
      </c>
      <c r="AC89" s="38">
        <f t="shared" ref="AC89" si="33">+AA89+AB89</f>
        <v>4</v>
      </c>
      <c r="AD89" s="38">
        <v>0</v>
      </c>
      <c r="AF89" s="58">
        <v>8.5</v>
      </c>
      <c r="AG89" s="36" t="s">
        <v>447</v>
      </c>
      <c r="AM89" s="38">
        <v>1</v>
      </c>
      <c r="AN89" s="38">
        <v>0</v>
      </c>
      <c r="AO89" s="38">
        <v>0</v>
      </c>
      <c r="AP89" s="38">
        <f>+AN89+AO89</f>
        <v>0</v>
      </c>
      <c r="AQ89" s="38">
        <v>2</v>
      </c>
      <c r="AR89" s="47"/>
    </row>
    <row r="90" spans="1:44" ht="15.75" customHeight="1" x14ac:dyDescent="0.25">
      <c r="A90" s="41"/>
      <c r="C90" s="16"/>
      <c r="D90" s="36" t="s">
        <v>73</v>
      </c>
      <c r="E90" s="36"/>
      <c r="F90" s="36"/>
      <c r="G90" s="62" t="s">
        <v>160</v>
      </c>
      <c r="I90" s="74">
        <v>14</v>
      </c>
      <c r="J90" s="74">
        <v>2</v>
      </c>
      <c r="K90" s="74">
        <v>14</v>
      </c>
      <c r="L90" s="134">
        <v>16</v>
      </c>
      <c r="M90" s="74">
        <v>0</v>
      </c>
      <c r="O90" s="16"/>
      <c r="Q90" s="47"/>
      <c r="R90" s="47"/>
      <c r="S90" s="58">
        <v>8.5</v>
      </c>
      <c r="T90" s="36" t="s">
        <v>173</v>
      </c>
      <c r="Z90" s="38">
        <v>3</v>
      </c>
      <c r="AA90" s="38">
        <v>3</v>
      </c>
      <c r="AB90" s="38">
        <v>0</v>
      </c>
      <c r="AC90" s="38">
        <f>+AA90+AB90</f>
        <v>3</v>
      </c>
      <c r="AD90" s="38">
        <v>0</v>
      </c>
      <c r="AF90" s="58">
        <v>7</v>
      </c>
      <c r="AG90" s="36" t="s">
        <v>168</v>
      </c>
      <c r="AM90" s="38">
        <v>2</v>
      </c>
      <c r="AN90" s="38">
        <v>0</v>
      </c>
      <c r="AO90" s="38">
        <v>2</v>
      </c>
      <c r="AP90" s="38">
        <f>+AN90+AO90</f>
        <v>2</v>
      </c>
      <c r="AQ90" s="38">
        <v>0</v>
      </c>
      <c r="AR90" s="47"/>
    </row>
    <row r="91" spans="1:44" ht="15.75" customHeight="1" x14ac:dyDescent="0.25">
      <c r="A91" s="41"/>
      <c r="C91" s="16"/>
      <c r="D91" s="42" t="s">
        <v>154</v>
      </c>
      <c r="G91" s="62" t="s">
        <v>144</v>
      </c>
      <c r="I91" s="74">
        <v>14</v>
      </c>
      <c r="J91" s="74">
        <v>4</v>
      </c>
      <c r="K91" s="74">
        <v>10</v>
      </c>
      <c r="L91" s="134">
        <v>14</v>
      </c>
      <c r="M91" s="74">
        <v>0</v>
      </c>
      <c r="O91" s="16"/>
      <c r="Q91" s="47"/>
      <c r="R91" s="47"/>
      <c r="S91" s="58">
        <v>7</v>
      </c>
      <c r="T91" s="36" t="s">
        <v>280</v>
      </c>
      <c r="Z91" s="38">
        <v>4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7</v>
      </c>
      <c r="AG91" s="36" t="s">
        <v>236</v>
      </c>
      <c r="AM91" s="38">
        <v>16</v>
      </c>
      <c r="AN91" s="38">
        <v>6</v>
      </c>
      <c r="AO91" s="38">
        <v>3</v>
      </c>
      <c r="AP91" s="38">
        <f>+AN91+AO91</f>
        <v>9</v>
      </c>
      <c r="AQ91" s="38">
        <v>2</v>
      </c>
      <c r="AR91" s="47"/>
    </row>
    <row r="92" spans="1:44" ht="15.75" customHeight="1" x14ac:dyDescent="0.25">
      <c r="A92" s="41"/>
      <c r="C92" s="16"/>
      <c r="D92" s="42" t="s">
        <v>98</v>
      </c>
      <c r="E92" s="42"/>
      <c r="F92" s="42"/>
      <c r="G92" s="62" t="s">
        <v>21</v>
      </c>
      <c r="I92" s="74">
        <v>12</v>
      </c>
      <c r="J92" s="74">
        <v>7</v>
      </c>
      <c r="K92" s="74">
        <v>6</v>
      </c>
      <c r="L92" s="134">
        <v>13</v>
      </c>
      <c r="M92" s="74">
        <v>0</v>
      </c>
      <c r="O92" s="16"/>
      <c r="Q92" s="47"/>
      <c r="R92" s="47"/>
      <c r="S92" s="58">
        <v>7.5</v>
      </c>
      <c r="T92" s="36" t="s">
        <v>155</v>
      </c>
      <c r="Z92" s="38">
        <v>3</v>
      </c>
      <c r="AA92" s="38">
        <v>0</v>
      </c>
      <c r="AB92" s="38">
        <v>0</v>
      </c>
      <c r="AC92" s="38">
        <f t="shared" ref="AC92" si="34">+AA92+AB92</f>
        <v>0</v>
      </c>
      <c r="AD92" s="38">
        <v>2</v>
      </c>
      <c r="AF92" s="58">
        <v>8</v>
      </c>
      <c r="AG92" s="36" t="s">
        <v>383</v>
      </c>
      <c r="AM92" s="38">
        <v>3</v>
      </c>
      <c r="AN92" s="38">
        <v>0</v>
      </c>
      <c r="AO92" s="38">
        <v>3</v>
      </c>
      <c r="AP92" s="38">
        <f>+AN92+AO92</f>
        <v>3</v>
      </c>
      <c r="AQ92" s="38">
        <v>2</v>
      </c>
      <c r="AR92" s="47"/>
    </row>
    <row r="93" spans="1:44" ht="15.75" customHeight="1" x14ac:dyDescent="0.25">
      <c r="A93" s="41"/>
      <c r="C93" s="16"/>
      <c r="D93" s="42" t="s">
        <v>184</v>
      </c>
      <c r="E93" s="42"/>
      <c r="F93" s="42"/>
      <c r="G93" s="62" t="s">
        <v>17</v>
      </c>
      <c r="I93" s="74">
        <v>13</v>
      </c>
      <c r="J93" s="74">
        <v>6</v>
      </c>
      <c r="K93" s="74">
        <v>7</v>
      </c>
      <c r="L93" s="134">
        <v>13</v>
      </c>
      <c r="M93" s="74">
        <v>2</v>
      </c>
      <c r="O93" s="16"/>
      <c r="Q93" s="47"/>
      <c r="R93" s="47"/>
      <c r="S93" s="58">
        <v>8.5</v>
      </c>
      <c r="T93" s="36" t="s">
        <v>235</v>
      </c>
      <c r="Z93" s="38">
        <v>5</v>
      </c>
      <c r="AA93" s="38">
        <v>6</v>
      </c>
      <c r="AB93" s="38">
        <v>3</v>
      </c>
      <c r="AC93" s="38">
        <f>+AA93+AB93</f>
        <v>9</v>
      </c>
      <c r="AD93" s="38">
        <v>2</v>
      </c>
      <c r="AF93" s="58">
        <v>7</v>
      </c>
      <c r="AG93" s="36" t="s">
        <v>428</v>
      </c>
      <c r="AM93" s="38">
        <v>1</v>
      </c>
      <c r="AN93" s="38">
        <v>0</v>
      </c>
      <c r="AO93" s="38">
        <v>0</v>
      </c>
      <c r="AP93" s="38">
        <f t="shared" ref="AP93:AP94" si="35">+AN93+AO93</f>
        <v>0</v>
      </c>
      <c r="AQ93" s="38">
        <v>0</v>
      </c>
      <c r="AR93" s="47"/>
    </row>
    <row r="94" spans="1:44" ht="15.75" customHeight="1" thickBot="1" x14ac:dyDescent="0.3">
      <c r="A94" s="41"/>
      <c r="C94" s="16"/>
      <c r="D94" s="36" t="s">
        <v>34</v>
      </c>
      <c r="E94" s="36"/>
      <c r="F94" s="36"/>
      <c r="G94" s="62" t="s">
        <v>144</v>
      </c>
      <c r="I94" s="74">
        <v>12</v>
      </c>
      <c r="J94" s="74">
        <v>6</v>
      </c>
      <c r="K94" s="74">
        <v>7</v>
      </c>
      <c r="L94" s="134">
        <v>13</v>
      </c>
      <c r="M94" s="74">
        <v>0</v>
      </c>
      <c r="O94" s="16"/>
      <c r="Q94" s="47"/>
      <c r="R94" s="47"/>
      <c r="S94" s="58">
        <v>8</v>
      </c>
      <c r="T94" s="36" t="s">
        <v>429</v>
      </c>
      <c r="Z94" s="38">
        <v>1</v>
      </c>
      <c r="AA94" s="38">
        <v>0</v>
      </c>
      <c r="AB94" s="38">
        <v>1</v>
      </c>
      <c r="AC94" s="38">
        <f t="shared" ref="AC94" si="36">+AA94+AB94</f>
        <v>1</v>
      </c>
      <c r="AD94" s="38">
        <v>0</v>
      </c>
      <c r="AF94" s="58">
        <v>7.5</v>
      </c>
      <c r="AG94" s="36" t="s">
        <v>426</v>
      </c>
      <c r="AM94" s="38">
        <v>1</v>
      </c>
      <c r="AN94" s="38">
        <v>0</v>
      </c>
      <c r="AO94" s="38">
        <v>0</v>
      </c>
      <c r="AP94" s="38">
        <f t="shared" si="35"/>
        <v>0</v>
      </c>
      <c r="AQ94" s="38">
        <v>0</v>
      </c>
      <c r="AR94" s="47"/>
    </row>
    <row r="95" spans="1:44" ht="15.75" customHeight="1" x14ac:dyDescent="0.25">
      <c r="A95" s="41"/>
      <c r="C95" s="16"/>
      <c r="D95" s="42" t="s">
        <v>110</v>
      </c>
      <c r="E95" s="42"/>
      <c r="F95" s="42"/>
      <c r="G95" s="62" t="s">
        <v>146</v>
      </c>
      <c r="I95" s="74">
        <v>14</v>
      </c>
      <c r="J95" s="74">
        <v>4</v>
      </c>
      <c r="K95" s="74">
        <v>9</v>
      </c>
      <c r="L95" s="134">
        <v>13</v>
      </c>
      <c r="M95" s="74">
        <v>0</v>
      </c>
      <c r="O95" s="16"/>
      <c r="Q95" s="47"/>
      <c r="R95" s="47"/>
      <c r="S95" s="67"/>
      <c r="T95" s="68" t="s">
        <v>131</v>
      </c>
      <c r="U95" s="20"/>
      <c r="V95" s="20"/>
      <c r="W95" s="20"/>
      <c r="X95" s="20"/>
      <c r="Y95" s="20"/>
      <c r="Z95" s="60">
        <f>SUM(Z77:Z94)</f>
        <v>76</v>
      </c>
      <c r="AA95" s="60">
        <f t="shared" ref="AA95:AD95" si="37">SUM(AA77:AA94)</f>
        <v>19</v>
      </c>
      <c r="AB95" s="60">
        <f t="shared" si="37"/>
        <v>20</v>
      </c>
      <c r="AC95" s="60">
        <f t="shared" si="37"/>
        <v>39</v>
      </c>
      <c r="AD95" s="60">
        <f t="shared" si="37"/>
        <v>10</v>
      </c>
      <c r="AF95" s="58">
        <v>9</v>
      </c>
      <c r="AG95" s="36" t="s">
        <v>342</v>
      </c>
      <c r="AM95" s="38">
        <v>3</v>
      </c>
      <c r="AN95" s="38">
        <v>1</v>
      </c>
      <c r="AO95" s="38">
        <v>3</v>
      </c>
      <c r="AP95" s="38">
        <f>+AN95+AO95</f>
        <v>4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113</v>
      </c>
      <c r="E96" s="42"/>
      <c r="F96" s="42"/>
      <c r="G96" s="62" t="s">
        <v>157</v>
      </c>
      <c r="I96" s="74">
        <v>13</v>
      </c>
      <c r="J96" s="74">
        <v>3</v>
      </c>
      <c r="K96" s="74">
        <v>9</v>
      </c>
      <c r="L96" s="134">
        <v>12</v>
      </c>
      <c r="M96" s="74">
        <v>0</v>
      </c>
      <c r="O96" s="16"/>
      <c r="Q96" s="47"/>
      <c r="R96" s="47"/>
      <c r="T96" s="65" t="s">
        <v>127</v>
      </c>
      <c r="Z96" s="50">
        <f>+Z95+AM99</f>
        <v>131</v>
      </c>
      <c r="AA96" s="50">
        <f>+AA95+AN99</f>
        <v>37</v>
      </c>
      <c r="AB96" s="50">
        <f>+AB95+AO99</f>
        <v>44</v>
      </c>
      <c r="AC96" s="50">
        <f>+AC95+AP99</f>
        <v>81</v>
      </c>
      <c r="AD96" s="50">
        <f>+AD95+AQ99</f>
        <v>18</v>
      </c>
      <c r="AF96" s="58">
        <v>7.5</v>
      </c>
      <c r="AG96" s="65" t="s">
        <v>499</v>
      </c>
      <c r="AM96" s="38">
        <v>1</v>
      </c>
      <c r="AN96" s="38">
        <v>0</v>
      </c>
      <c r="AO96" s="38">
        <v>0</v>
      </c>
      <c r="AP96" s="38">
        <f>+AN96+AO96</f>
        <v>0</v>
      </c>
      <c r="AQ96" s="38">
        <v>0</v>
      </c>
      <c r="AR96" s="47"/>
    </row>
    <row r="97" spans="1:44" ht="15.75" customHeight="1" x14ac:dyDescent="0.25">
      <c r="A97" s="41"/>
      <c r="C97" s="16"/>
      <c r="D97" s="42" t="s">
        <v>60</v>
      </c>
      <c r="E97" s="42"/>
      <c r="F97" s="42"/>
      <c r="G97" s="62" t="s">
        <v>158</v>
      </c>
      <c r="I97" s="74">
        <v>15</v>
      </c>
      <c r="J97" s="74">
        <v>0</v>
      </c>
      <c r="K97" s="74">
        <v>12</v>
      </c>
      <c r="L97" s="134">
        <v>12</v>
      </c>
      <c r="M97" s="74">
        <v>0</v>
      </c>
      <c r="O97" s="16"/>
      <c r="Q97" s="47"/>
      <c r="R97" s="47"/>
      <c r="AF97" s="58">
        <v>6</v>
      </c>
      <c r="AG97" s="36" t="s">
        <v>427</v>
      </c>
      <c r="AM97" s="38">
        <v>4</v>
      </c>
      <c r="AN97" s="38">
        <v>1</v>
      </c>
      <c r="AO97" s="38">
        <v>1</v>
      </c>
      <c r="AP97" s="38">
        <f>+AN97+AO97</f>
        <v>2</v>
      </c>
      <c r="AQ97" s="38">
        <v>0</v>
      </c>
      <c r="AR97" s="47"/>
    </row>
    <row r="98" spans="1:44" ht="15.75" customHeight="1" thickBot="1" x14ac:dyDescent="0.3">
      <c r="A98" s="41"/>
      <c r="C98" s="16"/>
      <c r="D98" s="42" t="s">
        <v>67</v>
      </c>
      <c r="G98" s="62" t="s">
        <v>159</v>
      </c>
      <c r="I98" s="74">
        <v>9</v>
      </c>
      <c r="J98" s="74">
        <v>9</v>
      </c>
      <c r="K98" s="74">
        <v>2</v>
      </c>
      <c r="L98" s="134">
        <v>11</v>
      </c>
      <c r="M98" s="74">
        <v>0</v>
      </c>
      <c r="O98" s="16"/>
      <c r="Q98" s="47"/>
      <c r="R98" s="47"/>
      <c r="AF98" s="58">
        <v>7</v>
      </c>
      <c r="AG98" s="36" t="s">
        <v>275</v>
      </c>
      <c r="AM98" s="38">
        <v>3</v>
      </c>
      <c r="AN98" s="38">
        <v>0</v>
      </c>
      <c r="AO98" s="38">
        <v>3</v>
      </c>
      <c r="AP98" s="38">
        <f>+AN98+AO98</f>
        <v>3</v>
      </c>
      <c r="AQ98" s="38">
        <v>2</v>
      </c>
      <c r="AR98" s="47"/>
    </row>
    <row r="99" spans="1:44" ht="15.75" customHeight="1" x14ac:dyDescent="0.25">
      <c r="A99" s="41"/>
      <c r="C99" s="16"/>
      <c r="D99" s="36" t="s">
        <v>129</v>
      </c>
      <c r="E99" s="36"/>
      <c r="F99" s="36"/>
      <c r="G99" s="62" t="s">
        <v>157</v>
      </c>
      <c r="I99" s="74">
        <v>15</v>
      </c>
      <c r="J99" s="74">
        <v>5</v>
      </c>
      <c r="K99" s="74">
        <v>6</v>
      </c>
      <c r="L99" s="134">
        <v>11</v>
      </c>
      <c r="M99" s="74">
        <v>0</v>
      </c>
      <c r="O99" s="16"/>
      <c r="Q99" s="47"/>
      <c r="R99" s="47"/>
      <c r="AF99" s="67"/>
      <c r="AG99" s="68" t="s">
        <v>131</v>
      </c>
      <c r="AH99" s="20"/>
      <c r="AI99" s="20"/>
      <c r="AJ99" s="20"/>
      <c r="AK99" s="20"/>
      <c r="AL99" s="20"/>
      <c r="AM99" s="60">
        <f>SUM(AM77:AM98)</f>
        <v>55</v>
      </c>
      <c r="AN99" s="60">
        <f>SUM(AN77:AN98)</f>
        <v>18</v>
      </c>
      <c r="AO99" s="60">
        <f>SUM(AO77:AO98)</f>
        <v>24</v>
      </c>
      <c r="AP99" s="60">
        <f>SUM(AP77:AP98)</f>
        <v>42</v>
      </c>
      <c r="AQ99" s="60">
        <f>SUM(AQ77:AQ98)</f>
        <v>8</v>
      </c>
      <c r="AR99" s="47"/>
    </row>
    <row r="100" spans="1:44" ht="15.75" customHeight="1" x14ac:dyDescent="0.25">
      <c r="A100" s="41"/>
      <c r="C100" s="16"/>
      <c r="D100" s="36" t="s">
        <v>38</v>
      </c>
      <c r="E100" s="36"/>
      <c r="F100" s="36"/>
      <c r="G100" s="62" t="s">
        <v>160</v>
      </c>
      <c r="I100" s="74">
        <v>13</v>
      </c>
      <c r="J100" s="74">
        <v>2</v>
      </c>
      <c r="K100" s="74">
        <v>9</v>
      </c>
      <c r="L100" s="134">
        <v>11</v>
      </c>
      <c r="M100" s="74">
        <v>2</v>
      </c>
      <c r="Q100" s="47"/>
      <c r="R100" s="47"/>
      <c r="AR100" s="47"/>
    </row>
    <row r="101" spans="1:44" ht="15.75" customHeight="1" thickBot="1" x14ac:dyDescent="0.3">
      <c r="A101" s="41"/>
      <c r="D101" s="42" t="s">
        <v>66</v>
      </c>
      <c r="E101" s="42"/>
      <c r="F101" s="42"/>
      <c r="G101" s="57" t="s">
        <v>21</v>
      </c>
      <c r="H101" s="43"/>
      <c r="I101" s="50">
        <v>11</v>
      </c>
      <c r="J101" s="74">
        <v>8</v>
      </c>
      <c r="K101" s="74">
        <v>2</v>
      </c>
      <c r="L101" s="134">
        <f>+J101+K101</f>
        <v>10</v>
      </c>
      <c r="M101" s="74">
        <v>2</v>
      </c>
      <c r="Q101" s="47"/>
      <c r="R101" s="47"/>
      <c r="S101" s="59" t="s">
        <v>161</v>
      </c>
      <c r="T101" s="59" t="s">
        <v>164</v>
      </c>
      <c r="U101" s="59"/>
      <c r="V101" s="88"/>
      <c r="W101" s="88"/>
      <c r="X101" s="88"/>
      <c r="Y101" s="88"/>
      <c r="Z101" s="88" t="s">
        <v>4</v>
      </c>
      <c r="AA101" s="88" t="s">
        <v>29</v>
      </c>
      <c r="AB101" s="88" t="s">
        <v>30</v>
      </c>
      <c r="AC101" s="88" t="s">
        <v>31</v>
      </c>
      <c r="AD101" s="88" t="s">
        <v>3</v>
      </c>
      <c r="AF101" s="59" t="s">
        <v>161</v>
      </c>
      <c r="AG101" s="59" t="s">
        <v>164</v>
      </c>
      <c r="AH101" s="59"/>
      <c r="AI101" s="88"/>
      <c r="AJ101" s="88"/>
      <c r="AK101" s="88"/>
      <c r="AL101" s="88"/>
      <c r="AM101" s="88" t="s">
        <v>4</v>
      </c>
      <c r="AN101" s="88" t="s">
        <v>29</v>
      </c>
      <c r="AO101" s="88" t="s">
        <v>30</v>
      </c>
      <c r="AP101" s="88" t="s">
        <v>31</v>
      </c>
      <c r="AQ101" s="88" t="s">
        <v>3</v>
      </c>
      <c r="AR101" s="47"/>
    </row>
    <row r="102" spans="1:44" ht="15.75" customHeight="1" x14ac:dyDescent="0.25">
      <c r="A102" s="41"/>
      <c r="D102" s="42" t="s">
        <v>52</v>
      </c>
      <c r="E102" s="42"/>
      <c r="F102" s="42"/>
      <c r="G102" s="57" t="s">
        <v>21</v>
      </c>
      <c r="H102" s="43"/>
      <c r="I102" s="50">
        <v>14</v>
      </c>
      <c r="J102" s="74">
        <v>5</v>
      </c>
      <c r="K102" s="74">
        <v>5</v>
      </c>
      <c r="L102" s="134">
        <f>+J102+K102</f>
        <v>10</v>
      </c>
      <c r="M102" s="74">
        <v>0</v>
      </c>
      <c r="O102" s="16"/>
      <c r="Q102" s="47"/>
      <c r="R102" s="47"/>
      <c r="S102" s="58">
        <v>7</v>
      </c>
      <c r="T102" s="65" t="s">
        <v>99</v>
      </c>
      <c r="Z102" s="38">
        <v>2</v>
      </c>
      <c r="AA102" s="38">
        <v>0</v>
      </c>
      <c r="AB102" s="38">
        <v>0</v>
      </c>
      <c r="AC102" s="38">
        <f t="shared" ref="AC102:AC109" si="38">+AA102+AB102</f>
        <v>0</v>
      </c>
      <c r="AD102" s="38">
        <v>0</v>
      </c>
      <c r="AF102" s="58">
        <v>6</v>
      </c>
      <c r="AG102" s="65" t="s">
        <v>89</v>
      </c>
      <c r="AM102" s="38">
        <v>1</v>
      </c>
      <c r="AN102" s="38">
        <v>0</v>
      </c>
      <c r="AO102" s="38">
        <v>0</v>
      </c>
      <c r="AP102" s="38">
        <f t="shared" ref="AP102:AP110" si="39">+AN102+AO102</f>
        <v>0</v>
      </c>
      <c r="AQ102" s="38">
        <v>2</v>
      </c>
      <c r="AR102" s="47"/>
    </row>
    <row r="103" spans="1:44" ht="15.75" customHeight="1" x14ac:dyDescent="0.25">
      <c r="A103" s="41"/>
      <c r="D103" s="42" t="s">
        <v>96</v>
      </c>
      <c r="E103" s="42"/>
      <c r="F103" s="42"/>
      <c r="G103" s="57" t="s">
        <v>21</v>
      </c>
      <c r="H103" s="43"/>
      <c r="I103" s="50">
        <v>15</v>
      </c>
      <c r="J103" s="74">
        <v>1</v>
      </c>
      <c r="K103" s="74">
        <v>9</v>
      </c>
      <c r="L103" s="134">
        <f>+J103+K103</f>
        <v>10</v>
      </c>
      <c r="M103" s="74">
        <v>2</v>
      </c>
      <c r="O103" s="16"/>
      <c r="Q103" s="47"/>
      <c r="R103" s="47"/>
      <c r="S103" s="58">
        <v>6</v>
      </c>
      <c r="T103" s="65" t="s">
        <v>74</v>
      </c>
      <c r="Z103" s="38">
        <v>1</v>
      </c>
      <c r="AA103" s="38">
        <v>0</v>
      </c>
      <c r="AB103" s="38">
        <v>0</v>
      </c>
      <c r="AC103" s="38">
        <f t="shared" si="38"/>
        <v>0</v>
      </c>
      <c r="AD103" s="38">
        <v>0</v>
      </c>
      <c r="AF103" s="58">
        <v>7.5</v>
      </c>
      <c r="AG103" s="65" t="s">
        <v>44</v>
      </c>
      <c r="AM103" s="38">
        <v>1</v>
      </c>
      <c r="AN103" s="38">
        <v>0</v>
      </c>
      <c r="AO103" s="38">
        <v>0</v>
      </c>
      <c r="AP103" s="38">
        <f t="shared" si="39"/>
        <v>0</v>
      </c>
      <c r="AQ103" s="38">
        <v>0</v>
      </c>
      <c r="AR103" s="47"/>
    </row>
    <row r="104" spans="1:44" ht="15.75" customHeight="1" x14ac:dyDescent="0.25">
      <c r="A104" s="41"/>
      <c r="D104" s="42" t="s">
        <v>72</v>
      </c>
      <c r="E104" s="42"/>
      <c r="F104" s="42"/>
      <c r="G104" s="29" t="s">
        <v>160</v>
      </c>
      <c r="H104" s="43"/>
      <c r="I104" s="50">
        <v>12</v>
      </c>
      <c r="J104" s="74">
        <v>1</v>
      </c>
      <c r="K104" s="74">
        <v>9</v>
      </c>
      <c r="L104" s="134">
        <f>+J104+K104</f>
        <v>10</v>
      </c>
      <c r="M104" s="74">
        <v>2</v>
      </c>
      <c r="O104" s="16"/>
      <c r="Q104" s="47"/>
      <c r="R104" s="47"/>
      <c r="S104" s="58">
        <v>6.5</v>
      </c>
      <c r="T104" s="65" t="s">
        <v>88</v>
      </c>
      <c r="Z104" s="38">
        <v>1</v>
      </c>
      <c r="AA104" s="38">
        <v>0</v>
      </c>
      <c r="AB104" s="38">
        <v>0</v>
      </c>
      <c r="AC104" s="38">
        <f t="shared" si="38"/>
        <v>0</v>
      </c>
      <c r="AD104" s="38">
        <v>0</v>
      </c>
      <c r="AF104" s="58">
        <v>9.5</v>
      </c>
      <c r="AG104" s="65" t="s">
        <v>133</v>
      </c>
      <c r="AM104" s="38">
        <v>2</v>
      </c>
      <c r="AN104" s="38">
        <v>3</v>
      </c>
      <c r="AO104" s="38">
        <v>0</v>
      </c>
      <c r="AP104" s="38">
        <f t="shared" si="39"/>
        <v>3</v>
      </c>
      <c r="AQ104" s="38">
        <v>0</v>
      </c>
      <c r="AR104" s="47"/>
    </row>
    <row r="105" spans="1:44" ht="15.75" customHeight="1" x14ac:dyDescent="0.25">
      <c r="A105" s="41"/>
      <c r="D105" s="36" t="s">
        <v>70</v>
      </c>
      <c r="E105" s="36"/>
      <c r="F105" s="36"/>
      <c r="G105" s="57" t="s">
        <v>144</v>
      </c>
      <c r="H105" s="38"/>
      <c r="I105" s="50">
        <v>15</v>
      </c>
      <c r="J105" s="74">
        <v>0</v>
      </c>
      <c r="K105" s="74">
        <v>10</v>
      </c>
      <c r="L105" s="134">
        <f>+J105+K105</f>
        <v>10</v>
      </c>
      <c r="M105" s="74">
        <v>0</v>
      </c>
      <c r="O105" s="16"/>
      <c r="Q105" s="47"/>
      <c r="R105" s="47"/>
      <c r="S105" s="58">
        <v>7.5</v>
      </c>
      <c r="T105" s="65" t="s">
        <v>167</v>
      </c>
      <c r="Z105" s="38">
        <v>1</v>
      </c>
      <c r="AA105" s="38">
        <v>0</v>
      </c>
      <c r="AB105" s="38">
        <v>0</v>
      </c>
      <c r="AC105" s="38">
        <f t="shared" si="38"/>
        <v>0</v>
      </c>
      <c r="AD105" s="38">
        <v>2</v>
      </c>
      <c r="AF105" s="58">
        <v>7.5</v>
      </c>
      <c r="AG105" s="65" t="s">
        <v>125</v>
      </c>
      <c r="AM105" s="38">
        <v>2</v>
      </c>
      <c r="AN105" s="38">
        <v>0</v>
      </c>
      <c r="AO105" s="38">
        <v>1</v>
      </c>
      <c r="AP105" s="38">
        <f t="shared" si="39"/>
        <v>1</v>
      </c>
      <c r="AQ105" s="38">
        <v>0</v>
      </c>
      <c r="AR105" s="47"/>
    </row>
    <row r="106" spans="1:44" ht="15.75" customHeight="1" x14ac:dyDescent="0.25">
      <c r="A106" s="41"/>
      <c r="O106" s="16"/>
      <c r="Q106" s="47"/>
      <c r="R106" s="47"/>
      <c r="S106" s="58">
        <v>7.5</v>
      </c>
      <c r="T106" s="65" t="s">
        <v>165</v>
      </c>
      <c r="Z106" s="38">
        <v>2</v>
      </c>
      <c r="AA106" s="38">
        <v>0</v>
      </c>
      <c r="AB106" s="38">
        <v>1</v>
      </c>
      <c r="AC106" s="38">
        <f t="shared" si="38"/>
        <v>1</v>
      </c>
      <c r="AD106" s="38">
        <v>2</v>
      </c>
      <c r="AF106" s="58">
        <v>6.5</v>
      </c>
      <c r="AG106" s="36" t="s">
        <v>76</v>
      </c>
      <c r="AM106" s="38">
        <v>7</v>
      </c>
      <c r="AN106" s="38">
        <v>0</v>
      </c>
      <c r="AO106" s="38">
        <v>3</v>
      </c>
      <c r="AP106" s="38">
        <f t="shared" si="39"/>
        <v>3</v>
      </c>
      <c r="AQ106" s="38">
        <v>0</v>
      </c>
      <c r="AR106" s="47"/>
    </row>
    <row r="107" spans="1:44" ht="15.75" customHeight="1" x14ac:dyDescent="0.25">
      <c r="A107" s="41"/>
      <c r="O107" s="16"/>
      <c r="Q107" s="47"/>
      <c r="R107" s="47"/>
      <c r="S107" s="58">
        <v>6.5</v>
      </c>
      <c r="T107" s="65" t="s">
        <v>152</v>
      </c>
      <c r="Z107" s="38">
        <v>1</v>
      </c>
      <c r="AA107" s="38">
        <v>0</v>
      </c>
      <c r="AB107" s="38">
        <v>2</v>
      </c>
      <c r="AC107" s="38">
        <f t="shared" si="38"/>
        <v>2</v>
      </c>
      <c r="AD107" s="38">
        <v>0</v>
      </c>
      <c r="AF107" s="58">
        <v>7.5</v>
      </c>
      <c r="AG107" s="65" t="s">
        <v>56</v>
      </c>
      <c r="AM107" s="38">
        <v>1</v>
      </c>
      <c r="AN107" s="38">
        <v>0</v>
      </c>
      <c r="AO107" s="38">
        <v>0</v>
      </c>
      <c r="AP107" s="38">
        <f t="shared" si="39"/>
        <v>0</v>
      </c>
      <c r="AQ107" s="38">
        <v>0</v>
      </c>
      <c r="AR107" s="47"/>
    </row>
    <row r="108" spans="1:44" ht="15.75" customHeight="1" thickBot="1" x14ac:dyDescent="0.3">
      <c r="A108" s="41"/>
      <c r="D108" s="13" t="s">
        <v>116</v>
      </c>
      <c r="E108" s="13"/>
      <c r="F108" s="13"/>
      <c r="G108" s="15" t="s">
        <v>2</v>
      </c>
      <c r="H108" s="15"/>
      <c r="I108" s="15" t="s">
        <v>4</v>
      </c>
      <c r="J108" s="15" t="s">
        <v>29</v>
      </c>
      <c r="K108" s="15" t="s">
        <v>30</v>
      </c>
      <c r="L108" s="15" t="s">
        <v>31</v>
      </c>
      <c r="M108" s="137" t="s">
        <v>3</v>
      </c>
      <c r="O108" s="16"/>
      <c r="Q108" s="47"/>
      <c r="R108" s="47"/>
      <c r="S108" s="58">
        <v>6.5</v>
      </c>
      <c r="T108" s="65" t="s">
        <v>59</v>
      </c>
      <c r="Z108" s="38">
        <v>2</v>
      </c>
      <c r="AA108" s="38">
        <v>0</v>
      </c>
      <c r="AB108" s="38">
        <v>2</v>
      </c>
      <c r="AC108" s="38">
        <f t="shared" si="38"/>
        <v>2</v>
      </c>
      <c r="AD108" s="38">
        <v>0</v>
      </c>
      <c r="AF108" s="58">
        <v>7</v>
      </c>
      <c r="AG108" s="65" t="s">
        <v>40</v>
      </c>
      <c r="AM108" s="38">
        <v>1</v>
      </c>
      <c r="AN108" s="38">
        <v>0</v>
      </c>
      <c r="AO108" s="38">
        <v>0</v>
      </c>
      <c r="AP108" s="38">
        <f t="shared" si="39"/>
        <v>0</v>
      </c>
      <c r="AQ108" s="38">
        <v>0</v>
      </c>
      <c r="AR108" s="47"/>
    </row>
    <row r="109" spans="1:44" ht="15.75" customHeight="1" thickBot="1" x14ac:dyDescent="0.3">
      <c r="A109" s="41"/>
      <c r="D109" s="42" t="s">
        <v>39</v>
      </c>
      <c r="E109" s="42"/>
      <c r="F109" s="42"/>
      <c r="G109" s="42" t="s">
        <v>17</v>
      </c>
      <c r="I109" s="50">
        <v>13</v>
      </c>
      <c r="J109" s="74">
        <v>5</v>
      </c>
      <c r="K109" s="74">
        <v>15</v>
      </c>
      <c r="L109" s="50">
        <f t="shared" ref="L109:L118" si="40">+J109+K109</f>
        <v>20</v>
      </c>
      <c r="M109" s="134">
        <v>6</v>
      </c>
      <c r="O109" s="16"/>
      <c r="Q109" s="47"/>
      <c r="R109" s="47"/>
      <c r="S109" s="58">
        <v>6.5</v>
      </c>
      <c r="T109" s="65" t="s">
        <v>75</v>
      </c>
      <c r="Z109" s="38">
        <v>1</v>
      </c>
      <c r="AA109" s="38">
        <v>0</v>
      </c>
      <c r="AB109" s="38">
        <v>1</v>
      </c>
      <c r="AC109" s="38">
        <f t="shared" si="38"/>
        <v>1</v>
      </c>
      <c r="AD109" s="38">
        <v>0</v>
      </c>
      <c r="AF109" s="58">
        <v>6.5</v>
      </c>
      <c r="AG109" s="65" t="s">
        <v>138</v>
      </c>
      <c r="AM109" s="38">
        <v>4</v>
      </c>
      <c r="AN109" s="38">
        <v>0</v>
      </c>
      <c r="AO109" s="38">
        <v>0</v>
      </c>
      <c r="AP109" s="38">
        <f t="shared" si="39"/>
        <v>0</v>
      </c>
      <c r="AQ109" s="38">
        <v>0</v>
      </c>
      <c r="AR109" s="47"/>
    </row>
    <row r="110" spans="1:44" ht="15.75" customHeight="1" thickBot="1" x14ac:dyDescent="0.3">
      <c r="A110" s="41"/>
      <c r="C110" s="16"/>
      <c r="D110" s="36" t="s">
        <v>148</v>
      </c>
      <c r="E110" s="36"/>
      <c r="F110" s="36"/>
      <c r="G110" s="36" t="s">
        <v>144</v>
      </c>
      <c r="I110" s="50">
        <v>14</v>
      </c>
      <c r="J110" s="74">
        <v>5</v>
      </c>
      <c r="K110" s="74">
        <v>4</v>
      </c>
      <c r="L110" s="50">
        <f t="shared" si="40"/>
        <v>9</v>
      </c>
      <c r="M110" s="134">
        <v>6</v>
      </c>
      <c r="O110" s="16"/>
      <c r="Q110" s="47"/>
      <c r="R110" s="47"/>
      <c r="S110" s="67"/>
      <c r="T110" s="68" t="s">
        <v>131</v>
      </c>
      <c r="U110" s="20"/>
      <c r="V110" s="20"/>
      <c r="W110" s="20"/>
      <c r="X110" s="20"/>
      <c r="Y110" s="20"/>
      <c r="Z110" s="60">
        <f>SUM(Z102:Z109)</f>
        <v>11</v>
      </c>
      <c r="AA110" s="60">
        <f>SUM(AA102:AA109)</f>
        <v>0</v>
      </c>
      <c r="AB110" s="60">
        <f>SUM(AB102:AB109)</f>
        <v>6</v>
      </c>
      <c r="AC110" s="60">
        <f>SUM(AC102:AC109)</f>
        <v>6</v>
      </c>
      <c r="AD110" s="60">
        <f>SUM(AD102:AD109)</f>
        <v>4</v>
      </c>
      <c r="AF110" s="58">
        <v>9.5</v>
      </c>
      <c r="AG110" s="65" t="s">
        <v>82</v>
      </c>
      <c r="AM110" s="38">
        <v>1</v>
      </c>
      <c r="AN110" s="38">
        <v>1</v>
      </c>
      <c r="AO110" s="38">
        <v>0</v>
      </c>
      <c r="AP110" s="38">
        <f t="shared" si="39"/>
        <v>1</v>
      </c>
      <c r="AQ110" s="38">
        <v>0</v>
      </c>
      <c r="AR110" s="47"/>
    </row>
    <row r="111" spans="1:44" ht="15.75" customHeight="1" x14ac:dyDescent="0.25">
      <c r="A111" s="41"/>
      <c r="C111" s="16"/>
      <c r="D111" s="36" t="s">
        <v>44</v>
      </c>
      <c r="E111" s="36"/>
      <c r="F111" s="36"/>
      <c r="G111" s="36" t="s">
        <v>144</v>
      </c>
      <c r="I111" s="50">
        <v>14</v>
      </c>
      <c r="J111" s="74">
        <v>4</v>
      </c>
      <c r="K111" s="74">
        <v>3</v>
      </c>
      <c r="L111" s="50">
        <f t="shared" si="40"/>
        <v>7</v>
      </c>
      <c r="M111" s="134">
        <v>6</v>
      </c>
      <c r="Q111" s="47"/>
      <c r="R111" s="47"/>
      <c r="T111" s="65" t="s">
        <v>128</v>
      </c>
      <c r="U111" s="71"/>
      <c r="V111" s="71"/>
      <c r="W111" s="71"/>
      <c r="X111" s="71"/>
      <c r="Y111" s="71"/>
      <c r="Z111" s="50">
        <f>+Z110+AM111</f>
        <v>31</v>
      </c>
      <c r="AA111" s="50">
        <f>+AA110+AN111</f>
        <v>4</v>
      </c>
      <c r="AB111" s="50">
        <f>+AB110+AO111</f>
        <v>10</v>
      </c>
      <c r="AC111" s="50">
        <f>+AC110+AP111</f>
        <v>14</v>
      </c>
      <c r="AD111" s="50">
        <f>+AD110+AQ111</f>
        <v>6</v>
      </c>
      <c r="AF111" s="67"/>
      <c r="AG111" s="68" t="s">
        <v>131</v>
      </c>
      <c r="AH111" s="20"/>
      <c r="AI111" s="20"/>
      <c r="AJ111" s="20"/>
      <c r="AK111" s="20"/>
      <c r="AL111" s="20"/>
      <c r="AM111" s="60">
        <f>SUM(AM102:AM110)</f>
        <v>20</v>
      </c>
      <c r="AN111" s="60">
        <f>SUM(AN102:AN110)</f>
        <v>4</v>
      </c>
      <c r="AO111" s="60">
        <f>SUM(AO102:AO110)</f>
        <v>4</v>
      </c>
      <c r="AP111" s="60">
        <f>SUM(AP102:AP110)</f>
        <v>8</v>
      </c>
      <c r="AQ111" s="60">
        <f>SUM(AQ102:AQ110)</f>
        <v>2</v>
      </c>
      <c r="AR111" s="47"/>
    </row>
    <row r="112" spans="1:44" ht="15.75" customHeight="1" x14ac:dyDescent="0.25">
      <c r="A112" s="41"/>
      <c r="D112" s="42" t="s">
        <v>40</v>
      </c>
      <c r="E112" s="42"/>
      <c r="F112" s="42"/>
      <c r="G112" s="36" t="s">
        <v>21</v>
      </c>
      <c r="I112" s="50">
        <v>15</v>
      </c>
      <c r="J112" s="74">
        <v>0</v>
      </c>
      <c r="K112" s="74">
        <v>6</v>
      </c>
      <c r="L112" s="50">
        <f t="shared" si="40"/>
        <v>6</v>
      </c>
      <c r="M112" s="134">
        <v>6</v>
      </c>
      <c r="Q112" s="47"/>
      <c r="R112" s="47"/>
      <c r="S112" s="58"/>
      <c r="T112" s="36"/>
      <c r="Z112" s="38"/>
      <c r="AA112" s="38"/>
      <c r="AB112" s="38"/>
      <c r="AC112" s="38"/>
      <c r="AD112" s="38"/>
      <c r="AR112" s="47"/>
    </row>
    <row r="113" spans="1:44" ht="15.75" customHeight="1" x14ac:dyDescent="0.25">
      <c r="A113" s="41"/>
      <c r="D113" s="36" t="s">
        <v>112</v>
      </c>
      <c r="E113" s="36"/>
      <c r="F113" s="36"/>
      <c r="G113" s="36" t="s">
        <v>144</v>
      </c>
      <c r="I113" s="50">
        <v>11</v>
      </c>
      <c r="J113" s="74">
        <v>0</v>
      </c>
      <c r="K113" s="74">
        <v>3</v>
      </c>
      <c r="L113" s="50">
        <f t="shared" si="40"/>
        <v>3</v>
      </c>
      <c r="M113" s="134">
        <v>4</v>
      </c>
      <c r="Q113" s="47"/>
      <c r="R113" s="47"/>
      <c r="S113" s="58"/>
      <c r="T113" s="36" t="s">
        <v>127</v>
      </c>
      <c r="U113" s="16"/>
      <c r="V113" s="16"/>
      <c r="W113" s="16"/>
      <c r="X113" s="16"/>
      <c r="Y113" s="16"/>
      <c r="Z113" s="38">
        <f>+Z96+Z111+AC130</f>
        <v>179</v>
      </c>
      <c r="AA113" s="38">
        <f>+AA96+AA111</f>
        <v>41</v>
      </c>
      <c r="AB113" s="38">
        <f>+AB96+AB111</f>
        <v>54</v>
      </c>
      <c r="AC113" s="38">
        <f>AB113+AA113</f>
        <v>95</v>
      </c>
      <c r="AD113" s="38">
        <f>+AD96+AD111</f>
        <v>24</v>
      </c>
      <c r="AR113" s="47"/>
    </row>
    <row r="114" spans="1:44" ht="15.75" customHeight="1" x14ac:dyDescent="0.25">
      <c r="A114" s="41"/>
      <c r="D114" s="42" t="s">
        <v>37</v>
      </c>
      <c r="G114" s="42" t="s">
        <v>17</v>
      </c>
      <c r="I114" s="50">
        <v>12</v>
      </c>
      <c r="J114" s="74">
        <v>2</v>
      </c>
      <c r="K114" s="74">
        <v>6</v>
      </c>
      <c r="L114" s="50">
        <f t="shared" si="40"/>
        <v>8</v>
      </c>
      <c r="M114" s="134">
        <v>4</v>
      </c>
      <c r="Q114" s="47"/>
      <c r="R114" s="47"/>
      <c r="S114" s="58"/>
      <c r="T114" s="36" t="s">
        <v>114</v>
      </c>
      <c r="U114" s="16"/>
      <c r="V114" s="16"/>
      <c r="W114" s="16"/>
      <c r="X114" s="16"/>
      <c r="Y114" s="16"/>
      <c r="Z114" s="38">
        <f>+Z15+Z28+Z41+Z54+AM15+AM28+AM41+AM54</f>
        <v>179</v>
      </c>
      <c r="AA114" s="38">
        <f>+AA15+AA28+AA41+AA54+AN15+AN28+AN41+AN54</f>
        <v>41</v>
      </c>
      <c r="AB114" s="38">
        <f>+AB15+AB28+AB41+AB54+AO15+AO28+AO41+AO54</f>
        <v>54</v>
      </c>
      <c r="AC114" s="38">
        <f>+AC15+AC28+AC41+AC54+AP15+AP28+AP41+AP54</f>
        <v>95</v>
      </c>
      <c r="AD114" s="38">
        <f>+AD15+AD28+AD41+AD54+AQ15+AQ28+AQ41+AQ54</f>
        <v>24</v>
      </c>
      <c r="AP114" s="38"/>
      <c r="AQ114" s="38"/>
      <c r="AR114" s="47"/>
    </row>
    <row r="115" spans="1:44" ht="15.75" customHeight="1" x14ac:dyDescent="0.25">
      <c r="A115" s="41"/>
      <c r="D115" s="42" t="s">
        <v>94</v>
      </c>
      <c r="E115" s="42"/>
      <c r="F115" s="42"/>
      <c r="G115" s="29" t="s">
        <v>146</v>
      </c>
      <c r="I115" s="50">
        <v>12</v>
      </c>
      <c r="J115" s="74">
        <v>7</v>
      </c>
      <c r="K115" s="74">
        <v>0</v>
      </c>
      <c r="L115" s="50">
        <f t="shared" si="40"/>
        <v>7</v>
      </c>
      <c r="M115" s="134">
        <v>4</v>
      </c>
      <c r="Q115" s="47"/>
      <c r="R115" s="47"/>
      <c r="AR115" s="47"/>
    </row>
    <row r="116" spans="1:44" ht="15.75" customHeight="1" x14ac:dyDescent="0.25">
      <c r="A116" s="41"/>
      <c r="D116" s="36" t="s">
        <v>119</v>
      </c>
      <c r="E116" s="36"/>
      <c r="F116" s="36"/>
      <c r="G116" s="36" t="s">
        <v>144</v>
      </c>
      <c r="I116" s="50">
        <v>13</v>
      </c>
      <c r="J116" s="74">
        <v>11</v>
      </c>
      <c r="K116" s="74">
        <v>11</v>
      </c>
      <c r="L116" s="50">
        <f t="shared" si="40"/>
        <v>22</v>
      </c>
      <c r="M116" s="134">
        <v>4</v>
      </c>
      <c r="Q116" s="47"/>
      <c r="R116" s="47"/>
      <c r="AR116" s="47"/>
    </row>
    <row r="117" spans="1:44" ht="15.75" customHeight="1" x14ac:dyDescent="0.25">
      <c r="A117" s="41"/>
      <c r="D117" s="42" t="s">
        <v>82</v>
      </c>
      <c r="E117" s="42"/>
      <c r="F117" s="42"/>
      <c r="G117" s="42" t="s">
        <v>160</v>
      </c>
      <c r="I117" s="50">
        <v>14</v>
      </c>
      <c r="J117" s="74">
        <v>34</v>
      </c>
      <c r="K117" s="74">
        <v>8</v>
      </c>
      <c r="L117" s="50">
        <f t="shared" si="40"/>
        <v>42</v>
      </c>
      <c r="M117" s="134">
        <v>4</v>
      </c>
      <c r="Q117" s="47"/>
      <c r="R117" s="47"/>
      <c r="AR117" s="47"/>
    </row>
    <row r="118" spans="1:44" ht="15.75" customHeight="1" thickBot="1" x14ac:dyDescent="0.3">
      <c r="A118" s="41"/>
      <c r="D118" s="42" t="s">
        <v>138</v>
      </c>
      <c r="G118" s="42" t="s">
        <v>160</v>
      </c>
      <c r="I118" s="50">
        <v>15</v>
      </c>
      <c r="J118" s="74">
        <v>0</v>
      </c>
      <c r="K118" s="74">
        <v>5</v>
      </c>
      <c r="L118" s="50">
        <f t="shared" si="40"/>
        <v>5</v>
      </c>
      <c r="M118" s="134">
        <v>4</v>
      </c>
      <c r="Q118" s="47"/>
      <c r="R118" s="47"/>
      <c r="U118" s="135" t="s">
        <v>161</v>
      </c>
      <c r="V118" s="22" t="s">
        <v>194</v>
      </c>
      <c r="W118" s="22"/>
      <c r="X118" s="22"/>
      <c r="Y118" s="22"/>
      <c r="Z118" s="22"/>
      <c r="AA118" s="22"/>
      <c r="AB118" s="22"/>
      <c r="AC118" s="135" t="s">
        <v>4</v>
      </c>
      <c r="AD118" s="135" t="s">
        <v>8</v>
      </c>
      <c r="AE118" s="135" t="s">
        <v>9</v>
      </c>
      <c r="AF118" s="135" t="s">
        <v>10</v>
      </c>
      <c r="AG118" s="263" t="s">
        <v>107</v>
      </c>
      <c r="AH118" s="263"/>
      <c r="AI118" s="135" t="s">
        <v>5</v>
      </c>
      <c r="AJ118" s="135" t="s">
        <v>7</v>
      </c>
      <c r="AK118" s="135" t="s">
        <v>6</v>
      </c>
      <c r="AL118" s="135" t="s">
        <v>108</v>
      </c>
      <c r="AR118" s="47"/>
    </row>
    <row r="119" spans="1:44" ht="15.75" customHeight="1" x14ac:dyDescent="0.25">
      <c r="A119" s="41"/>
      <c r="Q119" s="47"/>
      <c r="R119" s="47"/>
      <c r="U119" s="79">
        <v>8</v>
      </c>
      <c r="V119" s="65" t="s">
        <v>18</v>
      </c>
      <c r="W119" s="65"/>
      <c r="X119" s="65"/>
      <c r="Y119" s="65"/>
      <c r="Z119" s="50"/>
      <c r="AC119" s="50">
        <v>1</v>
      </c>
      <c r="AD119" s="50">
        <v>0</v>
      </c>
      <c r="AE119" s="50">
        <v>0</v>
      </c>
      <c r="AF119" s="50">
        <v>1</v>
      </c>
      <c r="AG119" s="264">
        <f t="shared" ref="AG119:AG129" si="41">(2*AD119+AF119)/(2*AC119)</f>
        <v>0.5</v>
      </c>
      <c r="AH119" s="264"/>
      <c r="AI119" s="50">
        <v>1</v>
      </c>
      <c r="AJ119" s="50">
        <v>0</v>
      </c>
      <c r="AK119" s="50">
        <v>0</v>
      </c>
      <c r="AL119" s="81">
        <f t="shared" ref="AL119:AL129" si="42">+AI119/AC119</f>
        <v>1</v>
      </c>
      <c r="AR119" s="47"/>
    </row>
    <row r="120" spans="1:44" ht="15.75" customHeight="1" x14ac:dyDescent="0.25">
      <c r="A120" s="41"/>
      <c r="Q120" s="47"/>
      <c r="R120" s="47"/>
      <c r="U120" s="79">
        <v>7</v>
      </c>
      <c r="V120" s="65" t="s">
        <v>22</v>
      </c>
      <c r="W120" s="65"/>
      <c r="X120" s="65"/>
      <c r="Y120" s="65"/>
      <c r="Z120" s="50"/>
      <c r="AC120" s="50">
        <v>1</v>
      </c>
      <c r="AD120" s="50">
        <v>1</v>
      </c>
      <c r="AE120" s="50">
        <v>0</v>
      </c>
      <c r="AF120" s="50">
        <v>0</v>
      </c>
      <c r="AG120" s="264">
        <f t="shared" si="41"/>
        <v>1</v>
      </c>
      <c r="AH120" s="264"/>
      <c r="AI120" s="50">
        <v>0</v>
      </c>
      <c r="AJ120" s="50">
        <v>0</v>
      </c>
      <c r="AK120" s="50">
        <v>1</v>
      </c>
      <c r="AL120" s="81">
        <f t="shared" si="42"/>
        <v>0</v>
      </c>
      <c r="AR120" s="47"/>
    </row>
    <row r="121" spans="1:44" ht="15.75" customHeight="1" x14ac:dyDescent="0.25">
      <c r="A121" s="41"/>
      <c r="Q121" s="47"/>
      <c r="R121" s="47"/>
      <c r="S121" s="79"/>
      <c r="T121" s="65"/>
      <c r="U121" s="79">
        <v>7.5</v>
      </c>
      <c r="V121" s="65" t="s">
        <v>272</v>
      </c>
      <c r="W121" s="65"/>
      <c r="X121" s="65"/>
      <c r="Y121" s="65"/>
      <c r="Z121" s="50"/>
      <c r="AC121" s="50">
        <v>5.3</v>
      </c>
      <c r="AD121" s="50">
        <v>5</v>
      </c>
      <c r="AE121" s="50">
        <v>0</v>
      </c>
      <c r="AF121" s="50">
        <v>1</v>
      </c>
      <c r="AG121" s="264">
        <f t="shared" si="41"/>
        <v>1.0377358490566038</v>
      </c>
      <c r="AH121" s="264"/>
      <c r="AI121" s="50">
        <v>6</v>
      </c>
      <c r="AJ121" s="50">
        <v>0</v>
      </c>
      <c r="AK121" s="50">
        <v>1</v>
      </c>
      <c r="AL121" s="81">
        <f t="shared" si="42"/>
        <v>1.1320754716981132</v>
      </c>
      <c r="AR121" s="47"/>
    </row>
    <row r="122" spans="1:44" ht="15.75" customHeight="1" x14ac:dyDescent="0.25">
      <c r="A122" s="41"/>
      <c r="Q122" s="47"/>
      <c r="R122" s="47"/>
      <c r="S122" s="79"/>
      <c r="T122" s="65"/>
      <c r="U122" s="79">
        <v>7.5</v>
      </c>
      <c r="V122" s="65" t="s">
        <v>16</v>
      </c>
      <c r="W122" s="65"/>
      <c r="X122" s="65"/>
      <c r="Y122" s="65"/>
      <c r="Z122" s="50"/>
      <c r="AC122" s="50">
        <v>3</v>
      </c>
      <c r="AD122" s="50">
        <v>2</v>
      </c>
      <c r="AE122" s="50">
        <v>0</v>
      </c>
      <c r="AF122" s="50">
        <v>1</v>
      </c>
      <c r="AG122" s="264">
        <f t="shared" si="41"/>
        <v>0.83333333333333337</v>
      </c>
      <c r="AH122" s="264"/>
      <c r="AI122" s="50">
        <v>4</v>
      </c>
      <c r="AJ122" s="50">
        <v>0</v>
      </c>
      <c r="AK122" s="50">
        <v>1</v>
      </c>
      <c r="AL122" s="81">
        <f t="shared" si="42"/>
        <v>1.3333333333333333</v>
      </c>
      <c r="AR122" s="47"/>
    </row>
    <row r="123" spans="1:44" ht="15.75" customHeight="1" x14ac:dyDescent="0.25">
      <c r="A123" s="41"/>
      <c r="Q123" s="47"/>
      <c r="R123" s="47"/>
      <c r="S123" s="79"/>
      <c r="T123" s="65"/>
      <c r="U123" s="79">
        <v>7.5</v>
      </c>
      <c r="V123" s="65" t="s">
        <v>118</v>
      </c>
      <c r="W123" s="65"/>
      <c r="X123" s="65"/>
      <c r="Y123" s="65"/>
      <c r="Z123" s="50"/>
      <c r="AC123" s="50">
        <v>1</v>
      </c>
      <c r="AD123" s="50">
        <v>1</v>
      </c>
      <c r="AE123" s="50">
        <v>0</v>
      </c>
      <c r="AF123" s="50">
        <v>0</v>
      </c>
      <c r="AG123" s="264">
        <f t="shared" si="41"/>
        <v>1</v>
      </c>
      <c r="AH123" s="264"/>
      <c r="AI123" s="50">
        <v>0</v>
      </c>
      <c r="AJ123" s="50">
        <v>0</v>
      </c>
      <c r="AK123" s="50">
        <v>1</v>
      </c>
      <c r="AL123" s="81">
        <f t="shared" si="42"/>
        <v>0</v>
      </c>
      <c r="AR123" s="47"/>
    </row>
    <row r="124" spans="1:44" ht="15.75" customHeight="1" x14ac:dyDescent="0.25">
      <c r="A124" s="41"/>
      <c r="Q124" s="47"/>
      <c r="R124" s="47"/>
      <c r="S124" s="79"/>
      <c r="T124" s="65"/>
      <c r="U124" s="75">
        <v>8</v>
      </c>
      <c r="V124" s="65" t="s">
        <v>147</v>
      </c>
      <c r="AC124" s="50">
        <v>1</v>
      </c>
      <c r="AD124" s="50">
        <v>1</v>
      </c>
      <c r="AE124" s="50">
        <v>0</v>
      </c>
      <c r="AF124" s="50">
        <v>0</v>
      </c>
      <c r="AG124" s="264">
        <f t="shared" si="41"/>
        <v>1</v>
      </c>
      <c r="AH124" s="264"/>
      <c r="AI124" s="50">
        <v>2</v>
      </c>
      <c r="AJ124" s="50">
        <v>0</v>
      </c>
      <c r="AK124" s="50">
        <v>0</v>
      </c>
      <c r="AL124" s="81">
        <f t="shared" si="42"/>
        <v>2</v>
      </c>
      <c r="AR124" s="47"/>
    </row>
    <row r="125" spans="1:44" ht="15.75" customHeight="1" x14ac:dyDescent="0.25">
      <c r="A125" s="41"/>
      <c r="Q125" s="47"/>
      <c r="R125" s="47"/>
      <c r="S125" s="79"/>
      <c r="T125" s="65"/>
      <c r="U125" s="79"/>
      <c r="V125" s="65" t="s">
        <v>41</v>
      </c>
      <c r="W125" s="65"/>
      <c r="X125" s="65"/>
      <c r="Y125" s="65"/>
      <c r="Z125" s="50"/>
      <c r="AC125" s="50">
        <v>0.2</v>
      </c>
      <c r="AD125" s="50">
        <v>0</v>
      </c>
      <c r="AE125" s="50">
        <v>0</v>
      </c>
      <c r="AF125" s="50">
        <v>0</v>
      </c>
      <c r="AG125" s="264">
        <f t="shared" si="41"/>
        <v>0</v>
      </c>
      <c r="AH125" s="264"/>
      <c r="AI125" s="50">
        <v>0</v>
      </c>
      <c r="AJ125" s="50">
        <v>0</v>
      </c>
      <c r="AK125" s="50">
        <v>0</v>
      </c>
      <c r="AL125" s="81">
        <f t="shared" si="42"/>
        <v>0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79"/>
      <c r="V126" s="65" t="s">
        <v>273</v>
      </c>
      <c r="W126" s="65"/>
      <c r="X126" s="65"/>
      <c r="Y126" s="65"/>
      <c r="Z126" s="50"/>
      <c r="AC126" s="50">
        <v>0.5</v>
      </c>
      <c r="AD126" s="50">
        <v>0</v>
      </c>
      <c r="AE126" s="50">
        <v>0</v>
      </c>
      <c r="AF126" s="50">
        <v>0</v>
      </c>
      <c r="AG126" s="264">
        <f t="shared" si="41"/>
        <v>0</v>
      </c>
      <c r="AH126" s="264"/>
      <c r="AI126" s="50">
        <v>2</v>
      </c>
      <c r="AJ126" s="50">
        <v>1</v>
      </c>
      <c r="AK126" s="50">
        <v>0</v>
      </c>
      <c r="AL126" s="81">
        <f t="shared" si="42"/>
        <v>4</v>
      </c>
      <c r="AR126" s="47"/>
    </row>
    <row r="127" spans="1:44" ht="15.75" customHeight="1" x14ac:dyDescent="0.25">
      <c r="A127" s="41"/>
      <c r="N127" s="16"/>
      <c r="Q127" s="47"/>
      <c r="R127" s="47"/>
      <c r="U127" s="79">
        <v>8</v>
      </c>
      <c r="V127" s="65" t="s">
        <v>104</v>
      </c>
      <c r="W127" s="65"/>
      <c r="X127" s="65"/>
      <c r="Y127" s="65"/>
      <c r="Z127" s="50"/>
      <c r="AC127" s="50">
        <v>2</v>
      </c>
      <c r="AD127" s="50">
        <v>0</v>
      </c>
      <c r="AE127" s="50">
        <v>2</v>
      </c>
      <c r="AF127" s="50">
        <v>0</v>
      </c>
      <c r="AG127" s="264">
        <f t="shared" si="41"/>
        <v>0</v>
      </c>
      <c r="AH127" s="264"/>
      <c r="AI127" s="50">
        <v>7</v>
      </c>
      <c r="AJ127" s="50">
        <v>0</v>
      </c>
      <c r="AK127" s="50">
        <v>0</v>
      </c>
      <c r="AL127" s="81">
        <f t="shared" si="42"/>
        <v>3.5</v>
      </c>
      <c r="AR127" s="47"/>
    </row>
    <row r="128" spans="1:44" ht="15.75" customHeight="1" x14ac:dyDescent="0.25">
      <c r="A128" s="41"/>
      <c r="Q128" s="47"/>
      <c r="R128" s="47"/>
      <c r="U128" s="79">
        <v>8</v>
      </c>
      <c r="V128" s="65" t="s">
        <v>381</v>
      </c>
      <c r="W128" s="65"/>
      <c r="X128" s="65"/>
      <c r="Y128" s="65"/>
      <c r="Z128" s="50"/>
      <c r="AC128" s="50">
        <v>1</v>
      </c>
      <c r="AD128" s="50">
        <v>0</v>
      </c>
      <c r="AE128" s="50">
        <v>1</v>
      </c>
      <c r="AF128" s="50">
        <v>0</v>
      </c>
      <c r="AG128" s="264">
        <f t="shared" si="41"/>
        <v>0</v>
      </c>
      <c r="AH128" s="264"/>
      <c r="AI128" s="50">
        <v>2</v>
      </c>
      <c r="AJ128" s="50">
        <v>0</v>
      </c>
      <c r="AK128" s="50">
        <v>0</v>
      </c>
      <c r="AL128" s="81">
        <f t="shared" si="42"/>
        <v>2</v>
      </c>
      <c r="AR128" s="47"/>
    </row>
    <row r="129" spans="1:44" ht="15.75" customHeight="1" thickBot="1" x14ac:dyDescent="0.3">
      <c r="A129" s="41"/>
      <c r="Q129" s="47"/>
      <c r="R129" s="47"/>
      <c r="U129" s="75">
        <v>7</v>
      </c>
      <c r="V129" s="65" t="s">
        <v>448</v>
      </c>
      <c r="AC129" s="50">
        <v>1</v>
      </c>
      <c r="AD129" s="50">
        <v>0</v>
      </c>
      <c r="AE129" s="50">
        <v>1</v>
      </c>
      <c r="AF129" s="50">
        <v>0</v>
      </c>
      <c r="AG129" s="264">
        <f t="shared" si="41"/>
        <v>0</v>
      </c>
      <c r="AH129" s="264"/>
      <c r="AI129" s="50">
        <v>3</v>
      </c>
      <c r="AJ129" s="50">
        <v>0</v>
      </c>
      <c r="AK129" s="50">
        <v>0</v>
      </c>
      <c r="AL129" s="81">
        <f t="shared" si="42"/>
        <v>3</v>
      </c>
      <c r="AR129" s="47"/>
    </row>
    <row r="130" spans="1:44" ht="15.75" customHeight="1" x14ac:dyDescent="0.25">
      <c r="A130" s="41"/>
      <c r="Q130" s="47"/>
      <c r="R130" s="47"/>
      <c r="U130" s="67"/>
      <c r="V130" s="69"/>
      <c r="W130" s="68" t="s">
        <v>27</v>
      </c>
      <c r="X130" s="69"/>
      <c r="Y130" s="69"/>
      <c r="Z130" s="60"/>
      <c r="AA130" s="67"/>
      <c r="AB130" s="67"/>
      <c r="AC130" s="60">
        <f>SUM(AC119:AC129)</f>
        <v>17</v>
      </c>
      <c r="AD130" s="60">
        <f t="shared" ref="AD130:AF130" si="43">SUM(AD119:AD129)</f>
        <v>10</v>
      </c>
      <c r="AE130" s="60">
        <f t="shared" si="43"/>
        <v>4</v>
      </c>
      <c r="AF130" s="60">
        <f t="shared" si="43"/>
        <v>3</v>
      </c>
      <c r="AG130" s="265">
        <f>(2*AD130+AF130)/(2*AC130)</f>
        <v>0.67647058823529416</v>
      </c>
      <c r="AH130" s="265"/>
      <c r="AI130" s="60">
        <f t="shared" ref="AI130" si="44">SUM(AI119:AI129)</f>
        <v>27</v>
      </c>
      <c r="AJ130" s="60">
        <f t="shared" ref="AJ130:AK130" si="45">SUM(AJ119:AJ129)</f>
        <v>1</v>
      </c>
      <c r="AK130" s="60">
        <f t="shared" si="45"/>
        <v>4</v>
      </c>
      <c r="AL130" s="70">
        <f>+AI130/AC130</f>
        <v>1.588235294117647</v>
      </c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29:AH129"/>
    <mergeCell ref="AG130:AH130"/>
    <mergeCell ref="AG119:AH119"/>
    <mergeCell ref="AG120:AH120"/>
    <mergeCell ref="AG121:AH121"/>
    <mergeCell ref="AG122:AH122"/>
    <mergeCell ref="AG123:AH123"/>
    <mergeCell ref="AG124:AH124"/>
    <mergeCell ref="AG118:AH118"/>
    <mergeCell ref="AG125:AH125"/>
    <mergeCell ref="AG126:AH126"/>
    <mergeCell ref="AG127:AH127"/>
    <mergeCell ref="AG128:AH128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22483-D2E1-406D-8027-E2998105FBAD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14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32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32" t="s">
        <v>4</v>
      </c>
      <c r="AD2" s="132" t="s">
        <v>8</v>
      </c>
      <c r="AE2" s="132" t="s">
        <v>9</v>
      </c>
      <c r="AF2" s="132" t="s">
        <v>10</v>
      </c>
      <c r="AG2" s="263" t="s">
        <v>107</v>
      </c>
      <c r="AH2" s="263"/>
      <c r="AI2" s="132" t="s">
        <v>5</v>
      </c>
      <c r="AJ2" s="132" t="s">
        <v>7</v>
      </c>
      <c r="AK2" s="132" t="s">
        <v>6</v>
      </c>
      <c r="AL2" s="132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13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13</v>
      </c>
      <c r="AD3" s="50">
        <v>9</v>
      </c>
      <c r="AE3" s="50">
        <v>3</v>
      </c>
      <c r="AF3" s="50">
        <v>1</v>
      </c>
      <c r="AG3" s="265">
        <f t="shared" ref="AG3:AG10" si="0">+(AD3*2+AF3)/(2*AC3)</f>
        <v>0.73076923076923073</v>
      </c>
      <c r="AH3" s="265"/>
      <c r="AI3" s="50">
        <v>22</v>
      </c>
      <c r="AJ3" s="50">
        <v>0</v>
      </c>
      <c r="AK3" s="50">
        <v>2</v>
      </c>
      <c r="AL3" s="66">
        <f t="shared" ref="AL3:AL10" si="1">+AI3/AC3</f>
        <v>1.6923076923076923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10</v>
      </c>
      <c r="H4" s="90">
        <v>3</v>
      </c>
      <c r="I4" s="90">
        <v>1</v>
      </c>
      <c r="J4" s="90">
        <f t="shared" ref="J4:J11" si="2">2*G4+I4</f>
        <v>21</v>
      </c>
      <c r="K4" s="133">
        <f t="shared" ref="K4:K11" si="3">+J4/((G4+H4+I4)*2)</f>
        <v>0.75</v>
      </c>
      <c r="L4" s="90">
        <f>+$AA$27</f>
        <v>39</v>
      </c>
      <c r="M4" s="90">
        <v>25</v>
      </c>
      <c r="N4" s="90">
        <f>+$AB$27</f>
        <v>68</v>
      </c>
      <c r="O4" s="90">
        <f>+$AD$27</f>
        <v>10</v>
      </c>
      <c r="P4" s="90">
        <v>2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12</v>
      </c>
      <c r="AD4" s="50">
        <v>5</v>
      </c>
      <c r="AE4" s="50">
        <v>6</v>
      </c>
      <c r="AF4" s="50">
        <v>1</v>
      </c>
      <c r="AG4" s="264">
        <f t="shared" si="0"/>
        <v>0.45833333333333331</v>
      </c>
      <c r="AH4" s="264"/>
      <c r="AI4" s="50">
        <v>25</v>
      </c>
      <c r="AJ4" s="50">
        <v>2</v>
      </c>
      <c r="AK4" s="50">
        <v>1</v>
      </c>
      <c r="AL4" s="66">
        <f t="shared" si="1"/>
        <v>2.0833333333333335</v>
      </c>
      <c r="AM4" s="16"/>
      <c r="AN4" s="16"/>
      <c r="AQ4" s="38"/>
      <c r="AR4" s="40"/>
    </row>
    <row r="5" spans="1:44" ht="18" x14ac:dyDescent="0.25">
      <c r="A5" s="41"/>
      <c r="B5" s="90">
        <v>6</v>
      </c>
      <c r="C5" s="18" t="s">
        <v>23</v>
      </c>
      <c r="D5" s="37"/>
      <c r="E5" s="18"/>
      <c r="F5" s="37"/>
      <c r="G5" s="90">
        <v>10</v>
      </c>
      <c r="H5" s="90">
        <v>4</v>
      </c>
      <c r="I5" s="90">
        <v>0</v>
      </c>
      <c r="J5" s="90">
        <f t="shared" si="2"/>
        <v>20</v>
      </c>
      <c r="K5" s="133">
        <f t="shared" si="3"/>
        <v>0.7142857142857143</v>
      </c>
      <c r="L5" s="90">
        <f>+$AN$40</f>
        <v>51</v>
      </c>
      <c r="M5" s="90">
        <v>32</v>
      </c>
      <c r="N5" s="90">
        <f>+$AO$40</f>
        <v>77</v>
      </c>
      <c r="O5" s="90">
        <f>+$AQ$40</f>
        <v>18</v>
      </c>
      <c r="P5" s="90">
        <v>1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11</v>
      </c>
      <c r="AD5" s="50">
        <v>2</v>
      </c>
      <c r="AE5" s="50">
        <v>5</v>
      </c>
      <c r="AF5" s="50">
        <v>4</v>
      </c>
      <c r="AG5" s="264">
        <f>+(AD5*2+AF5)/(2*AC5)</f>
        <v>0.36363636363636365</v>
      </c>
      <c r="AH5" s="264"/>
      <c r="AI5" s="50">
        <v>27</v>
      </c>
      <c r="AJ5" s="50">
        <v>1</v>
      </c>
      <c r="AK5" s="50">
        <v>1</v>
      </c>
      <c r="AL5" s="66">
        <f>+AI5/AC5</f>
        <v>2.4545454545454546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6</v>
      </c>
      <c r="H6" s="90">
        <v>6</v>
      </c>
      <c r="I6" s="90">
        <v>2</v>
      </c>
      <c r="J6" s="90">
        <f t="shared" si="2"/>
        <v>14</v>
      </c>
      <c r="K6" s="133">
        <f t="shared" si="3"/>
        <v>0.5</v>
      </c>
      <c r="L6" s="90">
        <f>+$AN$27</f>
        <v>32</v>
      </c>
      <c r="M6" s="90">
        <v>36</v>
      </c>
      <c r="N6" s="90">
        <f>+$AO$27</f>
        <v>57</v>
      </c>
      <c r="O6" s="90">
        <f>+$AQ$27</f>
        <v>22</v>
      </c>
      <c r="P6" s="90">
        <v>3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13</v>
      </c>
      <c r="AD6" s="50">
        <v>5</v>
      </c>
      <c r="AE6" s="50">
        <v>7</v>
      </c>
      <c r="AF6" s="50">
        <v>1</v>
      </c>
      <c r="AG6" s="264">
        <f>+(AD6*2+AF6)/(2*AC6)</f>
        <v>0.42307692307692307</v>
      </c>
      <c r="AH6" s="264"/>
      <c r="AI6" s="50">
        <v>33</v>
      </c>
      <c r="AJ6" s="50">
        <v>0</v>
      </c>
      <c r="AK6" s="50">
        <v>0</v>
      </c>
      <c r="AL6" s="66">
        <f>+AI6/AC6</f>
        <v>2.5384615384615383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6</v>
      </c>
      <c r="H7" s="90">
        <v>6</v>
      </c>
      <c r="I7" s="90">
        <v>2</v>
      </c>
      <c r="J7" s="90">
        <f t="shared" si="2"/>
        <v>14</v>
      </c>
      <c r="K7" s="133">
        <f t="shared" si="3"/>
        <v>0.5</v>
      </c>
      <c r="L7" s="90">
        <f>+$AA$53</f>
        <v>29</v>
      </c>
      <c r="M7" s="90">
        <v>30</v>
      </c>
      <c r="N7" s="90">
        <f>+$AB$53</f>
        <v>54</v>
      </c>
      <c r="O7" s="90">
        <f>+$AD$53</f>
        <v>16</v>
      </c>
      <c r="P7" s="90">
        <v>3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11</v>
      </c>
      <c r="AD7" s="50">
        <v>7</v>
      </c>
      <c r="AE7" s="50">
        <v>4</v>
      </c>
      <c r="AF7" s="50">
        <v>0</v>
      </c>
      <c r="AG7" s="264">
        <f>+(AD7*2+AF7)/(2*AC7)</f>
        <v>0.63636363636363635</v>
      </c>
      <c r="AH7" s="264"/>
      <c r="AI7" s="50">
        <v>28</v>
      </c>
      <c r="AJ7" s="50">
        <v>1</v>
      </c>
      <c r="AK7" s="50">
        <v>1</v>
      </c>
      <c r="AL7" s="66">
        <f>+AI7/AC7</f>
        <v>2.5454545454545454</v>
      </c>
      <c r="AM7" s="16"/>
      <c r="AN7" s="16"/>
      <c r="AQ7" s="38"/>
      <c r="AR7" s="40"/>
    </row>
    <row r="8" spans="1:44" ht="18" x14ac:dyDescent="0.25">
      <c r="A8" s="41"/>
      <c r="B8" s="90">
        <v>4</v>
      </c>
      <c r="C8" s="18" t="s">
        <v>177</v>
      </c>
      <c r="D8" s="37"/>
      <c r="E8" s="18"/>
      <c r="F8" s="37"/>
      <c r="G8" s="90">
        <v>6</v>
      </c>
      <c r="H8" s="90">
        <v>7</v>
      </c>
      <c r="I8" s="90">
        <v>1</v>
      </c>
      <c r="J8" s="90">
        <f t="shared" si="2"/>
        <v>13</v>
      </c>
      <c r="K8" s="133">
        <f t="shared" si="3"/>
        <v>0.4642857142857143</v>
      </c>
      <c r="L8" s="90">
        <f>+$AA$66</f>
        <v>37</v>
      </c>
      <c r="M8" s="90">
        <v>33</v>
      </c>
      <c r="N8" s="90">
        <f>+$AB$66</f>
        <v>58</v>
      </c>
      <c r="O8" s="90">
        <f>+$AD$66</f>
        <v>12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11</v>
      </c>
      <c r="AD8" s="50">
        <v>4</v>
      </c>
      <c r="AE8" s="50">
        <v>6</v>
      </c>
      <c r="AF8" s="50">
        <v>1</v>
      </c>
      <c r="AG8" s="264">
        <f>+(AD8*2+AF8)/(2*AC8)</f>
        <v>0.40909090909090912</v>
      </c>
      <c r="AH8" s="264"/>
      <c r="AI8" s="50">
        <v>32</v>
      </c>
      <c r="AJ8" s="50">
        <v>1</v>
      </c>
      <c r="AK8" s="50">
        <v>0</v>
      </c>
      <c r="AL8" s="66">
        <f>+AI8/AC8</f>
        <v>2.9090909090909092</v>
      </c>
      <c r="AM8" s="16"/>
      <c r="AN8" s="16"/>
      <c r="AQ8" s="38"/>
      <c r="AR8" s="40"/>
    </row>
    <row r="9" spans="1:44" ht="18" x14ac:dyDescent="0.25">
      <c r="A9" s="41"/>
      <c r="B9" s="90">
        <v>7</v>
      </c>
      <c r="C9" s="18" t="s">
        <v>178</v>
      </c>
      <c r="D9" s="37"/>
      <c r="E9" s="18"/>
      <c r="F9" s="37"/>
      <c r="G9" s="90">
        <v>5</v>
      </c>
      <c r="H9" s="90">
        <v>8</v>
      </c>
      <c r="I9" s="90">
        <v>1</v>
      </c>
      <c r="J9" s="90">
        <f t="shared" si="2"/>
        <v>11</v>
      </c>
      <c r="K9" s="133">
        <f t="shared" si="3"/>
        <v>0.39285714285714285</v>
      </c>
      <c r="L9" s="90">
        <f>+$AN$53</f>
        <v>41</v>
      </c>
      <c r="M9" s="90">
        <v>46</v>
      </c>
      <c r="N9" s="90">
        <f>+$AO$53</f>
        <v>56</v>
      </c>
      <c r="O9" s="90">
        <f>+$AQ$53</f>
        <v>16</v>
      </c>
      <c r="P9" s="90">
        <v>7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A9" s="16"/>
      <c r="AB9" s="50"/>
      <c r="AC9" s="50">
        <v>13</v>
      </c>
      <c r="AD9" s="50">
        <v>5</v>
      </c>
      <c r="AE9" s="50">
        <v>8</v>
      </c>
      <c r="AF9" s="50">
        <v>0</v>
      </c>
      <c r="AG9" s="264">
        <f t="shared" si="0"/>
        <v>0.38461538461538464</v>
      </c>
      <c r="AH9" s="264"/>
      <c r="AI9" s="50">
        <v>40</v>
      </c>
      <c r="AJ9" s="50">
        <v>3</v>
      </c>
      <c r="AK9" s="50">
        <v>0</v>
      </c>
      <c r="AL9" s="66">
        <f t="shared" si="1"/>
        <v>3.0769230769230771</v>
      </c>
      <c r="AM9" s="16"/>
      <c r="AN9" s="16"/>
      <c r="AQ9" s="38"/>
      <c r="AR9" s="40"/>
    </row>
    <row r="10" spans="1:44" ht="18" x14ac:dyDescent="0.25">
      <c r="A10" s="46"/>
      <c r="B10" s="90">
        <v>8</v>
      </c>
      <c r="C10" s="18" t="s">
        <v>50</v>
      </c>
      <c r="D10" s="37"/>
      <c r="E10" s="37"/>
      <c r="F10" s="37"/>
      <c r="G10" s="90">
        <v>4</v>
      </c>
      <c r="H10" s="90">
        <v>7</v>
      </c>
      <c r="I10" s="90">
        <v>3</v>
      </c>
      <c r="J10" s="90">
        <f t="shared" si="2"/>
        <v>11</v>
      </c>
      <c r="K10" s="133">
        <f t="shared" si="3"/>
        <v>0.39285714285714285</v>
      </c>
      <c r="L10" s="90">
        <f>+$AN$66</f>
        <v>30</v>
      </c>
      <c r="M10" s="90">
        <v>41</v>
      </c>
      <c r="N10" s="90">
        <f>+$AO$66</f>
        <v>48</v>
      </c>
      <c r="O10" s="90">
        <f>+$AQ$66</f>
        <v>8</v>
      </c>
      <c r="P10" s="90">
        <v>6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A10" s="16"/>
      <c r="AB10" s="50"/>
      <c r="AC10" s="50">
        <v>12</v>
      </c>
      <c r="AD10" s="50">
        <v>3</v>
      </c>
      <c r="AE10" s="50">
        <v>6</v>
      </c>
      <c r="AF10" s="50">
        <v>3</v>
      </c>
      <c r="AG10" s="264">
        <f t="shared" si="0"/>
        <v>0.375</v>
      </c>
      <c r="AH10" s="264"/>
      <c r="AI10" s="50">
        <v>38</v>
      </c>
      <c r="AJ10" s="50">
        <v>0</v>
      </c>
      <c r="AK10" s="50">
        <v>1</v>
      </c>
      <c r="AL10" s="66">
        <f t="shared" si="1"/>
        <v>3.1666666666666665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2</v>
      </c>
      <c r="H11" s="90">
        <v>8</v>
      </c>
      <c r="I11" s="90">
        <v>4</v>
      </c>
      <c r="J11" s="90">
        <f t="shared" si="2"/>
        <v>8</v>
      </c>
      <c r="K11" s="133">
        <f t="shared" si="3"/>
        <v>0.2857142857142857</v>
      </c>
      <c r="L11" s="90">
        <f>+$AA$40</f>
        <v>21</v>
      </c>
      <c r="M11" s="90">
        <v>37</v>
      </c>
      <c r="N11" s="90">
        <f>+$AB$40</f>
        <v>33</v>
      </c>
      <c r="O11" s="90">
        <f>+$AD$40</f>
        <v>10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+AC130</f>
        <v>16</v>
      </c>
      <c r="AD11" s="38">
        <f>+AD130</f>
        <v>9</v>
      </c>
      <c r="AE11" s="38">
        <f>+AE130</f>
        <v>4</v>
      </c>
      <c r="AF11" s="38">
        <f>+AF130</f>
        <v>3</v>
      </c>
      <c r="AG11" s="281">
        <f>+AG130</f>
        <v>0.65625</v>
      </c>
      <c r="AH11" s="281"/>
      <c r="AI11" s="38">
        <f t="shared" ref="AI11:AK11" si="4">+AI130</f>
        <v>26</v>
      </c>
      <c r="AJ11" s="38">
        <f t="shared" si="4"/>
        <v>1</v>
      </c>
      <c r="AK11" s="38">
        <f t="shared" si="4"/>
        <v>4</v>
      </c>
      <c r="AL11" s="49">
        <f>+AL130</f>
        <v>1.625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49</v>
      </c>
      <c r="H12" s="21">
        <f>SUM(H4:H11)</f>
        <v>49</v>
      </c>
      <c r="I12" s="21">
        <f>SUM(I4:I11)</f>
        <v>14</v>
      </c>
      <c r="J12" s="21"/>
      <c r="K12" s="21"/>
      <c r="L12" s="21">
        <f>SUM(L4:L11)</f>
        <v>280</v>
      </c>
      <c r="M12" s="21">
        <f>SUM(M4:M11)</f>
        <v>280</v>
      </c>
      <c r="N12" s="21">
        <f>SUM(N4:N11)</f>
        <v>451</v>
      </c>
      <c r="O12" s="21">
        <f>SUM(O4:O11)</f>
        <v>112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5">SUM(AC3:AC11)</f>
        <v>112</v>
      </c>
      <c r="AD12" s="60">
        <f t="shared" si="5"/>
        <v>49</v>
      </c>
      <c r="AE12" s="60">
        <f t="shared" si="5"/>
        <v>49</v>
      </c>
      <c r="AF12" s="60">
        <f t="shared" si="5"/>
        <v>14</v>
      </c>
      <c r="AG12" s="60"/>
      <c r="AH12" s="60"/>
      <c r="AI12" s="60">
        <f t="shared" ref="AI12:AK12" si="6">SUM(AI3:AI11)</f>
        <v>271</v>
      </c>
      <c r="AJ12" s="60">
        <f t="shared" si="6"/>
        <v>9</v>
      </c>
      <c r="AK12" s="60">
        <f t="shared" si="6"/>
        <v>10</v>
      </c>
      <c r="AL12" s="70">
        <f>+AI12/AC12</f>
        <v>2.4196428571428572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14 Summary:</v>
      </c>
      <c r="C14" s="2"/>
      <c r="D14" s="2"/>
      <c r="E14" s="277">
        <v>44543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195</v>
      </c>
      <c r="D15" s="37"/>
      <c r="E15" s="36"/>
      <c r="F15" s="36"/>
      <c r="G15" s="90">
        <v>2</v>
      </c>
      <c r="H15" s="38">
        <v>1</v>
      </c>
      <c r="I15" s="36" t="s">
        <v>323</v>
      </c>
      <c r="J15" s="36"/>
      <c r="K15" s="36"/>
      <c r="L15" s="36" t="s">
        <v>231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12</v>
      </c>
      <c r="AA15" s="28">
        <v>2</v>
      </c>
      <c r="AB15" s="28">
        <v>3</v>
      </c>
      <c r="AC15" s="60">
        <f t="shared" ref="AC15:AC26" si="7">+AA15+AB15</f>
        <v>5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19</v>
      </c>
      <c r="AN15" s="74">
        <v>4</v>
      </c>
      <c r="AO15" s="74">
        <v>5</v>
      </c>
      <c r="AP15" s="50">
        <f t="shared" ref="AP15:AP26" si="8">+AN15+AO15</f>
        <v>9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2</v>
      </c>
      <c r="I16" s="36" t="s">
        <v>323</v>
      </c>
      <c r="J16" s="36"/>
      <c r="K16" s="36"/>
      <c r="L16" s="36" t="s">
        <v>132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13</v>
      </c>
      <c r="AA16" s="74">
        <v>0</v>
      </c>
      <c r="AB16" s="74">
        <v>1</v>
      </c>
      <c r="AC16" s="50">
        <f t="shared" si="7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11</v>
      </c>
      <c r="AN16" s="74">
        <v>0</v>
      </c>
      <c r="AO16" s="74">
        <v>0</v>
      </c>
      <c r="AP16" s="50">
        <f t="shared" si="8"/>
        <v>0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14</v>
      </c>
      <c r="AA17" s="74">
        <v>20</v>
      </c>
      <c r="AB17" s="74">
        <v>9</v>
      </c>
      <c r="AC17" s="50">
        <f t="shared" si="7"/>
        <v>29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12</v>
      </c>
      <c r="AN17" s="74">
        <v>10</v>
      </c>
      <c r="AO17" s="74">
        <v>11</v>
      </c>
      <c r="AP17" s="50">
        <f t="shared" si="8"/>
        <v>21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202</v>
      </c>
      <c r="D18" s="37"/>
      <c r="E18" s="36"/>
      <c r="F18" s="36"/>
      <c r="G18" s="90">
        <v>1</v>
      </c>
      <c r="H18" s="38">
        <v>1</v>
      </c>
      <c r="I18" s="36" t="s">
        <v>98</v>
      </c>
      <c r="J18" s="36"/>
      <c r="K18" s="36"/>
      <c r="L18" s="36" t="s">
        <v>492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12</v>
      </c>
      <c r="AA18" s="74">
        <v>3</v>
      </c>
      <c r="AB18" s="74">
        <v>8</v>
      </c>
      <c r="AC18" s="50">
        <f t="shared" si="7"/>
        <v>11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11</v>
      </c>
      <c r="AN18" s="74">
        <v>5</v>
      </c>
      <c r="AO18" s="74">
        <v>5</v>
      </c>
      <c r="AP18" s="50">
        <f t="shared" si="8"/>
        <v>10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 t="s">
        <v>486</v>
      </c>
      <c r="D19" s="36"/>
      <c r="E19" s="36"/>
      <c r="F19" s="36"/>
      <c r="G19" s="90"/>
      <c r="H19" s="38"/>
      <c r="I19" s="36"/>
      <c r="J19" s="36"/>
      <c r="K19" s="36"/>
      <c r="L19" s="36"/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14</v>
      </c>
      <c r="AA19" s="74">
        <v>7</v>
      </c>
      <c r="AB19" s="74">
        <v>13</v>
      </c>
      <c r="AC19" s="50">
        <f t="shared" si="7"/>
        <v>20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14</v>
      </c>
      <c r="AN19" s="74">
        <v>0</v>
      </c>
      <c r="AO19" s="74">
        <v>7</v>
      </c>
      <c r="AP19" s="50">
        <f t="shared" si="8"/>
        <v>7</v>
      </c>
      <c r="AQ19" s="74">
        <v>0</v>
      </c>
      <c r="AR19" s="40"/>
    </row>
    <row r="20" spans="1:44" ht="15.95" customHeight="1" x14ac:dyDescent="0.25">
      <c r="A20" s="47"/>
      <c r="B20" s="4"/>
      <c r="C20" s="4"/>
      <c r="D20" s="4"/>
      <c r="E20" s="4"/>
      <c r="F20" s="4"/>
      <c r="G20" s="4"/>
      <c r="H20" s="4"/>
      <c r="I20" s="6"/>
      <c r="J20" s="6"/>
      <c r="K20" s="6"/>
      <c r="L20" s="6"/>
      <c r="M20" s="6"/>
      <c r="N20" s="6"/>
      <c r="O20" s="6"/>
      <c r="P20" s="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12</v>
      </c>
      <c r="AA20" s="74">
        <v>0</v>
      </c>
      <c r="AB20" s="74">
        <v>3</v>
      </c>
      <c r="AC20" s="50">
        <f t="shared" si="7"/>
        <v>3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13</v>
      </c>
      <c r="AN20" s="74">
        <v>3</v>
      </c>
      <c r="AO20" s="74">
        <v>2</v>
      </c>
      <c r="AP20" s="50">
        <f t="shared" si="8"/>
        <v>5</v>
      </c>
      <c r="AQ20" s="74">
        <v>6</v>
      </c>
      <c r="AR20" s="40"/>
    </row>
    <row r="21" spans="1:44" ht="15.95" customHeight="1" x14ac:dyDescent="0.25">
      <c r="A21" s="47"/>
      <c r="B21" s="45" t="s">
        <v>62</v>
      </c>
      <c r="C21" s="18" t="s">
        <v>190</v>
      </c>
      <c r="D21" s="16"/>
      <c r="E21" s="36"/>
      <c r="F21" s="36"/>
      <c r="G21" s="90">
        <v>3</v>
      </c>
      <c r="H21" s="38">
        <v>1</v>
      </c>
      <c r="I21" s="36" t="s">
        <v>34</v>
      </c>
      <c r="J21" s="36"/>
      <c r="K21" s="36"/>
      <c r="L21" s="36" t="s">
        <v>500</v>
      </c>
      <c r="M21" s="38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12</v>
      </c>
      <c r="AA21" s="74">
        <v>1</v>
      </c>
      <c r="AB21" s="74">
        <v>6</v>
      </c>
      <c r="AC21" s="50">
        <f t="shared" si="7"/>
        <v>7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13</v>
      </c>
      <c r="AN21" s="74">
        <v>4</v>
      </c>
      <c r="AO21" s="74">
        <v>10</v>
      </c>
      <c r="AP21" s="50">
        <f t="shared" si="8"/>
        <v>14</v>
      </c>
      <c r="AQ21" s="74">
        <v>0</v>
      </c>
      <c r="AR21" s="40"/>
    </row>
    <row r="22" spans="1:44" ht="15.95" customHeight="1" x14ac:dyDescent="0.25">
      <c r="A22" s="47"/>
      <c r="B22" s="43" t="s">
        <v>35</v>
      </c>
      <c r="C22" s="57"/>
      <c r="D22" s="57" t="s">
        <v>149</v>
      </c>
      <c r="E22" s="16"/>
      <c r="F22" s="16"/>
      <c r="G22" s="16"/>
      <c r="H22" s="38">
        <v>2</v>
      </c>
      <c r="I22" s="36" t="s">
        <v>119</v>
      </c>
      <c r="J22" s="36"/>
      <c r="K22" s="36"/>
      <c r="L22" s="36" t="s">
        <v>494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13</v>
      </c>
      <c r="AA22" s="74">
        <v>0</v>
      </c>
      <c r="AB22" s="74">
        <v>5</v>
      </c>
      <c r="AC22" s="50">
        <f t="shared" si="7"/>
        <v>5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13</v>
      </c>
      <c r="AN22" s="74">
        <v>1</v>
      </c>
      <c r="AO22" s="74">
        <v>1</v>
      </c>
      <c r="AP22" s="50">
        <f t="shared" si="8"/>
        <v>2</v>
      </c>
      <c r="AQ22" s="74">
        <v>2</v>
      </c>
      <c r="AR22" s="40"/>
    </row>
    <row r="23" spans="1:44" ht="15.95" customHeight="1" x14ac:dyDescent="0.25">
      <c r="A23" s="47"/>
      <c r="C23" s="16"/>
      <c r="D23" s="36"/>
      <c r="E23" s="36"/>
      <c r="F23" s="16"/>
      <c r="G23" s="16"/>
      <c r="H23" s="38">
        <v>2</v>
      </c>
      <c r="I23" s="36" t="s">
        <v>34</v>
      </c>
      <c r="L23" s="36" t="s">
        <v>409</v>
      </c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14</v>
      </c>
      <c r="AA23" s="74">
        <v>4</v>
      </c>
      <c r="AB23" s="74">
        <v>6</v>
      </c>
      <c r="AC23" s="50">
        <f t="shared" si="7"/>
        <v>10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13</v>
      </c>
      <c r="AN23" s="74">
        <v>4</v>
      </c>
      <c r="AO23" s="74">
        <v>3</v>
      </c>
      <c r="AP23" s="50">
        <f t="shared" si="8"/>
        <v>7</v>
      </c>
      <c r="AQ23" s="74">
        <v>4</v>
      </c>
      <c r="AR23" s="5"/>
    </row>
    <row r="24" spans="1:44" ht="15.95" customHeight="1" x14ac:dyDescent="0.25">
      <c r="A24" s="47"/>
      <c r="C24" s="16"/>
      <c r="D24" s="36"/>
      <c r="E24" s="36"/>
      <c r="F24" s="16"/>
      <c r="G24" s="16"/>
      <c r="H24" s="38"/>
      <c r="I24" s="36"/>
      <c r="M24" s="38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14</v>
      </c>
      <c r="AA24" s="74">
        <v>2</v>
      </c>
      <c r="AB24" s="74">
        <v>7</v>
      </c>
      <c r="AC24" s="50">
        <f t="shared" si="7"/>
        <v>9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14</v>
      </c>
      <c r="AN24" s="74">
        <v>0</v>
      </c>
      <c r="AO24" s="74">
        <v>6</v>
      </c>
      <c r="AP24" s="50">
        <f t="shared" si="8"/>
        <v>6</v>
      </c>
      <c r="AQ24" s="74">
        <v>0</v>
      </c>
      <c r="AR24" s="41"/>
    </row>
    <row r="25" spans="1:44" ht="15.95" customHeight="1" x14ac:dyDescent="0.25">
      <c r="A25" s="47"/>
      <c r="B25" s="16"/>
      <c r="C25" s="18" t="s">
        <v>198</v>
      </c>
      <c r="D25" s="16"/>
      <c r="E25" s="36"/>
      <c r="F25" s="36"/>
      <c r="G25" s="90">
        <v>5</v>
      </c>
      <c r="H25" s="38">
        <v>1</v>
      </c>
      <c r="I25" s="36" t="s">
        <v>126</v>
      </c>
      <c r="J25" s="36"/>
      <c r="K25" s="36"/>
      <c r="L25" s="36" t="s">
        <v>473</v>
      </c>
      <c r="M25" s="38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10</v>
      </c>
      <c r="AA25" s="74">
        <v>0</v>
      </c>
      <c r="AB25" s="74">
        <v>4</v>
      </c>
      <c r="AC25" s="50">
        <f t="shared" si="7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10</v>
      </c>
      <c r="AN25" s="74">
        <v>0</v>
      </c>
      <c r="AO25" s="74">
        <v>3</v>
      </c>
      <c r="AP25" s="50">
        <f t="shared" si="8"/>
        <v>3</v>
      </c>
      <c r="AQ25" s="74">
        <v>4</v>
      </c>
      <c r="AR25" s="41"/>
    </row>
    <row r="26" spans="1:44" ht="15.95" customHeight="1" x14ac:dyDescent="0.25">
      <c r="A26" s="47"/>
      <c r="B26" s="38" t="s">
        <v>35</v>
      </c>
      <c r="C26" s="57"/>
      <c r="D26" s="57" t="s">
        <v>149</v>
      </c>
      <c r="E26" s="16"/>
      <c r="F26" s="16"/>
      <c r="G26" s="16"/>
      <c r="H26" s="38">
        <v>1</v>
      </c>
      <c r="I26" s="36" t="s">
        <v>111</v>
      </c>
      <c r="L26" s="36" t="s">
        <v>495</v>
      </c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14</v>
      </c>
      <c r="AA26" s="74">
        <v>0</v>
      </c>
      <c r="AB26" s="74">
        <v>3</v>
      </c>
      <c r="AC26" s="50">
        <f t="shared" si="7"/>
        <v>3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11</v>
      </c>
      <c r="AN26" s="74">
        <v>1</v>
      </c>
      <c r="AO26" s="74">
        <v>4</v>
      </c>
      <c r="AP26" s="50">
        <f t="shared" si="8"/>
        <v>5</v>
      </c>
      <c r="AQ26" s="74">
        <v>2</v>
      </c>
      <c r="AR26" s="41"/>
    </row>
    <row r="27" spans="1:44" ht="15.95" customHeight="1" thickBot="1" x14ac:dyDescent="0.3">
      <c r="A27" s="47"/>
      <c r="C27" s="16"/>
      <c r="D27" s="16"/>
      <c r="E27" s="16"/>
      <c r="F27" s="16"/>
      <c r="G27" s="16"/>
      <c r="H27" s="38">
        <v>1</v>
      </c>
      <c r="I27" s="36" t="s">
        <v>113</v>
      </c>
      <c r="L27" s="36" t="s">
        <v>496</v>
      </c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154</v>
      </c>
      <c r="AA27" s="48">
        <f t="shared" ref="AA27" si="9">SUM(AA15:AA26)</f>
        <v>39</v>
      </c>
      <c r="AB27" s="48">
        <f>SUM(AB15:AB26)</f>
        <v>68</v>
      </c>
      <c r="AC27" s="48">
        <f>+AB27+AA27</f>
        <v>107</v>
      </c>
      <c r="AD27" s="48">
        <f>SUM(AD15:AD26)</f>
        <v>10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154</v>
      </c>
      <c r="AN27" s="48">
        <f t="shared" ref="AN27" si="10">SUM(AN15:AN26)</f>
        <v>32</v>
      </c>
      <c r="AO27" s="48">
        <f>SUM(AO15:AO26)</f>
        <v>57</v>
      </c>
      <c r="AP27" s="48">
        <f>+AO27+AN27</f>
        <v>89</v>
      </c>
      <c r="AQ27" s="48">
        <f>SUM(AQ15:AQ26)</f>
        <v>22</v>
      </c>
      <c r="AR27" s="41"/>
    </row>
    <row r="28" spans="1:44" ht="15.95" customHeight="1" x14ac:dyDescent="0.25">
      <c r="A28" s="47"/>
      <c r="H28" s="38">
        <v>2</v>
      </c>
      <c r="I28" s="36" t="s">
        <v>129</v>
      </c>
      <c r="L28" s="36" t="s">
        <v>497</v>
      </c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17</v>
      </c>
      <c r="AA28" s="28">
        <v>1</v>
      </c>
      <c r="AB28" s="28">
        <v>4</v>
      </c>
      <c r="AC28" s="60">
        <f t="shared" ref="AC28:AC39" si="11">+AA28+AB28</f>
        <v>5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18</v>
      </c>
      <c r="AN28" s="28">
        <v>6</v>
      </c>
      <c r="AO28" s="28">
        <v>5</v>
      </c>
      <c r="AP28" s="60">
        <f t="shared" ref="AP28:AP39" si="12">+AN28+AO28</f>
        <v>11</v>
      </c>
      <c r="AQ28" s="28">
        <v>2</v>
      </c>
      <c r="AR28" s="41"/>
    </row>
    <row r="29" spans="1:44" ht="15.95" customHeight="1" x14ac:dyDescent="0.25">
      <c r="A29" s="47"/>
      <c r="H29" s="38">
        <v>2</v>
      </c>
      <c r="I29" s="36" t="s">
        <v>111</v>
      </c>
      <c r="L29" s="36" t="s">
        <v>126</v>
      </c>
      <c r="P29" s="36" t="s">
        <v>314</v>
      </c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11</v>
      </c>
      <c r="AA29" s="74">
        <v>0</v>
      </c>
      <c r="AB29" s="74">
        <v>0</v>
      </c>
      <c r="AC29" s="50">
        <f t="shared" si="11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11</v>
      </c>
      <c r="AN29" s="74">
        <v>0</v>
      </c>
      <c r="AO29" s="74">
        <v>1</v>
      </c>
      <c r="AP29" s="50">
        <f t="shared" si="12"/>
        <v>1</v>
      </c>
      <c r="AQ29" s="74">
        <v>2</v>
      </c>
      <c r="AR29" s="41"/>
    </row>
    <row r="30" spans="1:44" ht="15.95" customHeight="1" x14ac:dyDescent="0.25">
      <c r="A30" s="47"/>
      <c r="B30" s="4"/>
      <c r="C30" s="4"/>
      <c r="D30" s="4"/>
      <c r="E30" s="4"/>
      <c r="F30" s="4"/>
      <c r="G30" s="4"/>
      <c r="H30" s="4"/>
      <c r="I30" s="6"/>
      <c r="J30" s="6"/>
      <c r="K30" s="6"/>
      <c r="L30" s="6"/>
      <c r="M30" s="6"/>
      <c r="N30" s="6"/>
      <c r="O30" s="6"/>
      <c r="P30" s="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13</v>
      </c>
      <c r="AA30" s="74">
        <v>3</v>
      </c>
      <c r="AB30" s="74">
        <v>9</v>
      </c>
      <c r="AC30" s="50">
        <f t="shared" si="11"/>
        <v>12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13</v>
      </c>
      <c r="AN30" s="74">
        <v>32</v>
      </c>
      <c r="AO30" s="74">
        <v>6</v>
      </c>
      <c r="AP30" s="50">
        <f t="shared" si="12"/>
        <v>38</v>
      </c>
      <c r="AQ30" s="74">
        <v>4</v>
      </c>
      <c r="AR30" s="41"/>
    </row>
    <row r="31" spans="1:44" ht="15.95" customHeight="1" x14ac:dyDescent="0.25">
      <c r="A31" s="47"/>
      <c r="B31" s="45" t="s">
        <v>71</v>
      </c>
      <c r="C31" s="18" t="s">
        <v>203</v>
      </c>
      <c r="D31" s="16"/>
      <c r="E31" s="16"/>
      <c r="F31" s="53"/>
      <c r="G31" s="90">
        <v>5</v>
      </c>
      <c r="H31" s="38">
        <v>2</v>
      </c>
      <c r="I31" s="36" t="s">
        <v>65</v>
      </c>
      <c r="J31" s="36"/>
      <c r="K31" s="36"/>
      <c r="L31" s="36" t="s">
        <v>16</v>
      </c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11</v>
      </c>
      <c r="AA31" s="74">
        <v>7</v>
      </c>
      <c r="AB31" s="74">
        <v>0</v>
      </c>
      <c r="AC31" s="50">
        <f t="shared" si="11"/>
        <v>7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12</v>
      </c>
      <c r="AN31" s="74">
        <v>2</v>
      </c>
      <c r="AO31" s="74">
        <v>8</v>
      </c>
      <c r="AP31" s="50">
        <f t="shared" si="12"/>
        <v>10</v>
      </c>
      <c r="AQ31" s="74">
        <v>2</v>
      </c>
      <c r="AR31" s="41"/>
    </row>
    <row r="32" spans="1:44" ht="15.95" customHeight="1" x14ac:dyDescent="0.25">
      <c r="A32" s="47"/>
      <c r="B32" s="43" t="s">
        <v>35</v>
      </c>
      <c r="C32" s="36"/>
      <c r="D32" s="36" t="s">
        <v>149</v>
      </c>
      <c r="E32" s="36"/>
      <c r="F32" s="16"/>
      <c r="G32" s="16"/>
      <c r="H32" s="38">
        <v>2</v>
      </c>
      <c r="I32" s="36" t="s">
        <v>59</v>
      </c>
      <c r="J32" s="16"/>
      <c r="K32" s="16"/>
      <c r="L32" s="36" t="s">
        <v>488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14</v>
      </c>
      <c r="AA32" s="74">
        <v>4</v>
      </c>
      <c r="AB32" s="74">
        <v>5</v>
      </c>
      <c r="AC32" s="50">
        <f t="shared" si="11"/>
        <v>9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12</v>
      </c>
      <c r="AN32" s="74">
        <v>5</v>
      </c>
      <c r="AO32" s="74">
        <v>13</v>
      </c>
      <c r="AP32" s="50">
        <f t="shared" si="12"/>
        <v>18</v>
      </c>
      <c r="AQ32" s="74">
        <v>2</v>
      </c>
      <c r="AR32" s="41"/>
    </row>
    <row r="33" spans="1:44" ht="15.95" customHeight="1" x14ac:dyDescent="0.25">
      <c r="A33" s="47"/>
      <c r="B33" s="16"/>
      <c r="C33" s="16"/>
      <c r="D33" s="16"/>
      <c r="E33" s="16"/>
      <c r="F33" s="16"/>
      <c r="G33" s="16"/>
      <c r="H33" s="38">
        <v>2</v>
      </c>
      <c r="I33" s="36" t="s">
        <v>65</v>
      </c>
      <c r="J33" s="16"/>
      <c r="K33" s="16"/>
      <c r="L33" s="36" t="s">
        <v>489</v>
      </c>
      <c r="M33" s="38"/>
      <c r="N33" s="36"/>
      <c r="O33" s="1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13</v>
      </c>
      <c r="AA33" s="74">
        <v>1</v>
      </c>
      <c r="AB33" s="74">
        <v>6</v>
      </c>
      <c r="AC33" s="50">
        <f t="shared" si="11"/>
        <v>7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11</v>
      </c>
      <c r="AN33" s="74">
        <v>1</v>
      </c>
      <c r="AO33" s="74">
        <v>8</v>
      </c>
      <c r="AP33" s="50">
        <f t="shared" si="12"/>
        <v>9</v>
      </c>
      <c r="AQ33" s="74">
        <v>0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>
        <v>2</v>
      </c>
      <c r="I34" s="36" t="s">
        <v>37</v>
      </c>
      <c r="L34" s="36" t="s">
        <v>289</v>
      </c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1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12</v>
      </c>
      <c r="AN34" s="74">
        <v>0</v>
      </c>
      <c r="AO34" s="74">
        <v>8</v>
      </c>
      <c r="AP34" s="50">
        <f t="shared" si="12"/>
        <v>8</v>
      </c>
      <c r="AQ34" s="74">
        <v>0</v>
      </c>
      <c r="AR34" s="41"/>
    </row>
    <row r="35" spans="1:44" ht="15.95" customHeight="1" x14ac:dyDescent="0.25">
      <c r="A35" s="47" t="s">
        <v>68</v>
      </c>
      <c r="C35" s="16"/>
      <c r="D35" s="16"/>
      <c r="E35" s="16"/>
      <c r="F35" s="16"/>
      <c r="G35" s="16"/>
      <c r="H35" s="38">
        <v>2</v>
      </c>
      <c r="I35" s="36" t="s">
        <v>80</v>
      </c>
      <c r="L35" s="36" t="s">
        <v>490</v>
      </c>
      <c r="P35" s="36" t="s">
        <v>314</v>
      </c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14</v>
      </c>
      <c r="AA35" s="74">
        <v>0</v>
      </c>
      <c r="AB35" s="74">
        <v>3</v>
      </c>
      <c r="AC35" s="50">
        <f t="shared" si="11"/>
        <v>3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13</v>
      </c>
      <c r="AN35" s="74">
        <v>0</v>
      </c>
      <c r="AO35" s="74">
        <v>2</v>
      </c>
      <c r="AP35" s="50">
        <f t="shared" si="12"/>
        <v>2</v>
      </c>
      <c r="AQ35" s="74">
        <v>0</v>
      </c>
      <c r="AR35" s="41"/>
    </row>
    <row r="36" spans="1:44" ht="15.95" customHeight="1" x14ac:dyDescent="0.25">
      <c r="A36" s="47"/>
      <c r="C36" s="16"/>
      <c r="D36" s="16"/>
      <c r="E36" s="16"/>
      <c r="F36" s="16"/>
      <c r="G36" s="1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9</v>
      </c>
      <c r="AA36" s="74">
        <v>2</v>
      </c>
      <c r="AB36" s="74">
        <v>2</v>
      </c>
      <c r="AC36" s="50">
        <f t="shared" si="11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13</v>
      </c>
      <c r="AN36" s="74">
        <v>2</v>
      </c>
      <c r="AO36" s="74">
        <v>13</v>
      </c>
      <c r="AP36" s="50">
        <f t="shared" si="12"/>
        <v>15</v>
      </c>
      <c r="AQ36" s="74">
        <v>0</v>
      </c>
      <c r="AR36" s="41"/>
    </row>
    <row r="37" spans="1:44" ht="15.95" customHeight="1" x14ac:dyDescent="0.25">
      <c r="A37" s="47"/>
      <c r="B37" s="16"/>
      <c r="C37" s="18" t="s">
        <v>189</v>
      </c>
      <c r="D37" s="76"/>
      <c r="E37" s="36"/>
      <c r="F37" s="36"/>
      <c r="G37" s="90">
        <v>3</v>
      </c>
      <c r="H37" s="38">
        <v>1</v>
      </c>
      <c r="I37" s="36" t="s">
        <v>88</v>
      </c>
      <c r="J37" s="16"/>
      <c r="K37" s="16"/>
      <c r="L37" s="36" t="s">
        <v>72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14</v>
      </c>
      <c r="AA37" s="74">
        <v>0</v>
      </c>
      <c r="AB37" s="74">
        <v>1</v>
      </c>
      <c r="AC37" s="50">
        <f t="shared" si="11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13</v>
      </c>
      <c r="AN37" s="74">
        <v>3</v>
      </c>
      <c r="AO37" s="74">
        <v>4</v>
      </c>
      <c r="AP37" s="50">
        <f t="shared" si="12"/>
        <v>7</v>
      </c>
      <c r="AQ37" s="74">
        <v>0</v>
      </c>
      <c r="AR37" s="41"/>
    </row>
    <row r="38" spans="1:44" ht="15.95" customHeight="1" x14ac:dyDescent="0.25">
      <c r="A38" s="47"/>
      <c r="B38" s="38" t="s">
        <v>35</v>
      </c>
      <c r="C38" s="57" t="s">
        <v>487</v>
      </c>
      <c r="D38" s="57"/>
      <c r="E38" s="16"/>
      <c r="F38" s="16"/>
      <c r="G38" s="16"/>
      <c r="H38" s="38">
        <v>1</v>
      </c>
      <c r="I38" s="36" t="s">
        <v>38</v>
      </c>
      <c r="J38" s="16"/>
      <c r="K38" s="16"/>
      <c r="L38" s="36"/>
      <c r="M38" s="38" t="s">
        <v>229</v>
      </c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10</v>
      </c>
      <c r="AA38" s="74">
        <v>0</v>
      </c>
      <c r="AB38" s="74">
        <v>1</v>
      </c>
      <c r="AC38" s="50">
        <f t="shared" si="11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14</v>
      </c>
      <c r="AN38" s="74">
        <v>0</v>
      </c>
      <c r="AO38" s="74">
        <v>5</v>
      </c>
      <c r="AP38" s="50">
        <f t="shared" si="12"/>
        <v>5</v>
      </c>
      <c r="AQ38" s="74">
        <v>4</v>
      </c>
      <c r="AR38" s="41"/>
    </row>
    <row r="39" spans="1:44" ht="15.95" customHeight="1" x14ac:dyDescent="0.25">
      <c r="A39" s="47"/>
      <c r="H39" s="38">
        <v>1</v>
      </c>
      <c r="I39" s="36" t="s">
        <v>82</v>
      </c>
      <c r="L39" s="36" t="s">
        <v>491</v>
      </c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14</v>
      </c>
      <c r="AA39" s="74">
        <v>0</v>
      </c>
      <c r="AB39" s="74">
        <v>0</v>
      </c>
      <c r="AC39" s="50">
        <f t="shared" si="11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12</v>
      </c>
      <c r="AN39" s="74">
        <v>0</v>
      </c>
      <c r="AO39" s="74">
        <v>4</v>
      </c>
      <c r="AP39" s="50">
        <f t="shared" si="12"/>
        <v>4</v>
      </c>
      <c r="AQ39" s="74">
        <v>2</v>
      </c>
      <c r="AR39" s="41"/>
    </row>
    <row r="40" spans="1:44" ht="15.95" customHeight="1" thickBot="1" x14ac:dyDescent="0.3">
      <c r="A40" s="47"/>
      <c r="B40" s="7"/>
      <c r="C40" s="4"/>
      <c r="D40" s="4"/>
      <c r="E40" s="4"/>
      <c r="F40" s="4"/>
      <c r="G40" s="4"/>
      <c r="H40" s="4"/>
      <c r="I40" s="4"/>
      <c r="J40" s="6"/>
      <c r="K40" s="6"/>
      <c r="L40" s="6"/>
      <c r="M40" s="6"/>
      <c r="N40" s="6"/>
      <c r="O40" s="6"/>
      <c r="P40" s="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153</v>
      </c>
      <c r="AA40" s="48">
        <f t="shared" ref="AA40" si="13">SUM(AA28:AA39)</f>
        <v>21</v>
      </c>
      <c r="AB40" s="48">
        <f>SUM(AB28:AB39)</f>
        <v>33</v>
      </c>
      <c r="AC40" s="48">
        <f>+AB40+AA40</f>
        <v>54</v>
      </c>
      <c r="AD40" s="48">
        <f>SUM(AD28:AD39)</f>
        <v>10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154</v>
      </c>
      <c r="AN40" s="48">
        <f t="shared" ref="AN40" si="14">SUM(AN28:AN39)</f>
        <v>51</v>
      </c>
      <c r="AO40" s="48">
        <f>SUM(AO28:AO39)</f>
        <v>77</v>
      </c>
      <c r="AP40" s="48">
        <f>+AO40+AN40</f>
        <v>128</v>
      </c>
      <c r="AQ40" s="48">
        <f>SUM(AQ28:AQ39)</f>
        <v>18</v>
      </c>
      <c r="AR40" s="41"/>
    </row>
    <row r="41" spans="1:44" ht="15.95" customHeight="1" x14ac:dyDescent="0.25">
      <c r="A41" s="47"/>
      <c r="B41" s="45" t="s">
        <v>84</v>
      </c>
      <c r="C41" s="18" t="s">
        <v>196</v>
      </c>
      <c r="D41" s="16"/>
      <c r="E41" s="37"/>
      <c r="F41" s="37"/>
      <c r="G41" s="90">
        <v>0</v>
      </c>
      <c r="H41" s="38"/>
      <c r="I41" s="36"/>
      <c r="J41" s="16"/>
      <c r="K41" s="16"/>
      <c r="L41" s="36"/>
      <c r="M41" s="38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23</v>
      </c>
      <c r="AA41" s="28">
        <v>6</v>
      </c>
      <c r="AB41" s="28">
        <v>7</v>
      </c>
      <c r="AC41" s="60">
        <f t="shared" ref="AC41:AC52" si="15">+AA41+AB41</f>
        <v>13</v>
      </c>
      <c r="AD41" s="28">
        <v>4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46</v>
      </c>
      <c r="AN41" s="28">
        <v>15</v>
      </c>
      <c r="AO41" s="28">
        <v>14</v>
      </c>
      <c r="AP41" s="60">
        <f t="shared" ref="AP41:AP52" si="16">+AN41+AO41</f>
        <v>29</v>
      </c>
      <c r="AQ41" s="28">
        <v>10</v>
      </c>
      <c r="AR41" s="41"/>
    </row>
    <row r="42" spans="1:44" ht="15.95" customHeight="1" x14ac:dyDescent="0.25">
      <c r="A42" s="47"/>
      <c r="B42" s="43" t="s">
        <v>35</v>
      </c>
      <c r="C42" s="57"/>
      <c r="D42" s="57" t="s">
        <v>149</v>
      </c>
      <c r="E42" s="57"/>
      <c r="F42" s="16"/>
      <c r="G42" s="16"/>
      <c r="H42" s="38"/>
      <c r="I42" s="36"/>
      <c r="J42" s="16"/>
      <c r="K42" s="16"/>
      <c r="L42" s="36"/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12</v>
      </c>
      <c r="AA42" s="74">
        <v>0</v>
      </c>
      <c r="AB42" s="74">
        <v>0</v>
      </c>
      <c r="AC42" s="50">
        <f t="shared" si="15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13</v>
      </c>
      <c r="AN42" s="74">
        <v>0</v>
      </c>
      <c r="AO42" s="74">
        <v>0</v>
      </c>
      <c r="AP42" s="50">
        <f t="shared" si="16"/>
        <v>0</v>
      </c>
      <c r="AQ42" s="74">
        <v>0</v>
      </c>
      <c r="AR42" s="41"/>
    </row>
    <row r="43" spans="1:44" ht="15.95" customHeight="1" x14ac:dyDescent="0.25">
      <c r="A43" s="47"/>
      <c r="C43" s="16"/>
      <c r="D43" s="16"/>
      <c r="E43" s="16"/>
      <c r="F43" s="16"/>
      <c r="G43" s="16"/>
      <c r="H43" s="38"/>
      <c r="I43" s="36"/>
      <c r="J43" s="36"/>
      <c r="K43" s="36"/>
      <c r="L43" s="36"/>
      <c r="M43" s="36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11</v>
      </c>
      <c r="AA43" s="74">
        <v>6</v>
      </c>
      <c r="AB43" s="74">
        <v>6</v>
      </c>
      <c r="AC43" s="50">
        <f t="shared" si="15"/>
        <v>12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12</v>
      </c>
      <c r="AN43" s="74">
        <v>10</v>
      </c>
      <c r="AO43" s="74">
        <v>7</v>
      </c>
      <c r="AP43" s="50">
        <f t="shared" si="16"/>
        <v>17</v>
      </c>
      <c r="AQ43" s="74">
        <v>2</v>
      </c>
      <c r="AR43" s="41"/>
    </row>
    <row r="44" spans="1:44" ht="15.95" customHeight="1" x14ac:dyDescent="0.25">
      <c r="A44" s="47"/>
      <c r="B44" s="23"/>
      <c r="C44" s="18" t="s">
        <v>199</v>
      </c>
      <c r="D44" s="57"/>
      <c r="E44" s="16"/>
      <c r="F44" s="37"/>
      <c r="G44" s="90">
        <v>2</v>
      </c>
      <c r="H44" s="38">
        <v>1</v>
      </c>
      <c r="I44" s="36" t="s">
        <v>94</v>
      </c>
      <c r="J44" s="16"/>
      <c r="K44" s="16"/>
      <c r="L44" s="36" t="s">
        <v>493</v>
      </c>
      <c r="M44" s="38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10</v>
      </c>
      <c r="AA44" s="74">
        <v>8</v>
      </c>
      <c r="AB44" s="74">
        <v>2</v>
      </c>
      <c r="AC44" s="50">
        <f t="shared" si="15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8</v>
      </c>
      <c r="AN44" s="74">
        <v>8</v>
      </c>
      <c r="AO44" s="74">
        <v>2</v>
      </c>
      <c r="AP44" s="50">
        <f t="shared" si="16"/>
        <v>10</v>
      </c>
      <c r="AQ44" s="74">
        <v>0</v>
      </c>
      <c r="AR44" s="41"/>
    </row>
    <row r="45" spans="1:44" ht="15.95" customHeight="1" x14ac:dyDescent="0.25">
      <c r="A45" s="47"/>
      <c r="B45" s="43" t="s">
        <v>35</v>
      </c>
      <c r="C45" s="36" t="s">
        <v>299</v>
      </c>
      <c r="D45" s="57"/>
      <c r="E45" s="36"/>
      <c r="F45" s="36"/>
      <c r="G45" s="90"/>
      <c r="H45" s="38">
        <v>1</v>
      </c>
      <c r="I45" s="36" t="s">
        <v>81</v>
      </c>
      <c r="J45" s="16"/>
      <c r="K45" s="16"/>
      <c r="L45" s="36" t="s">
        <v>167</v>
      </c>
      <c r="M45" s="38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13</v>
      </c>
      <c r="AA45" s="74">
        <v>5</v>
      </c>
      <c r="AB45" s="74">
        <v>5</v>
      </c>
      <c r="AC45" s="50">
        <f t="shared" si="15"/>
        <v>10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6"/>
        <v>0</v>
      </c>
      <c r="AQ45" s="74">
        <v>0</v>
      </c>
      <c r="AR45" s="41"/>
    </row>
    <row r="46" spans="1:44" ht="15.95" customHeight="1" x14ac:dyDescent="0.25">
      <c r="A46" s="47"/>
      <c r="B46" s="8"/>
      <c r="C46" s="9"/>
      <c r="D46" s="9"/>
      <c r="E46" s="9"/>
      <c r="F46" s="9"/>
      <c r="G46" s="10"/>
      <c r="H46" s="11"/>
      <c r="I46" s="9"/>
      <c r="J46" s="9"/>
      <c r="K46" s="11"/>
      <c r="L46" s="11"/>
      <c r="M46" s="11"/>
      <c r="N46" s="11"/>
      <c r="O46" s="11"/>
      <c r="P46" s="11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10</v>
      </c>
      <c r="AA46" s="74">
        <v>0</v>
      </c>
      <c r="AB46" s="74">
        <v>4</v>
      </c>
      <c r="AC46" s="50">
        <f t="shared" si="15"/>
        <v>4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14</v>
      </c>
      <c r="AN46" s="74">
        <v>4</v>
      </c>
      <c r="AO46" s="74">
        <v>10</v>
      </c>
      <c r="AP46" s="50">
        <f t="shared" si="16"/>
        <v>14</v>
      </c>
      <c r="AQ46" s="74">
        <v>0</v>
      </c>
      <c r="AR46" s="41"/>
    </row>
    <row r="47" spans="1:44" ht="15.95" customHeight="1" x14ac:dyDescent="0.25">
      <c r="A47" s="47"/>
      <c r="B47" s="23"/>
      <c r="C47" s="23"/>
      <c r="D47" s="23"/>
      <c r="E47" s="42" t="s">
        <v>151</v>
      </c>
      <c r="F47" s="42"/>
      <c r="G47" s="44">
        <f>SUM(G14:G46)</f>
        <v>21</v>
      </c>
      <c r="H47" s="44"/>
      <c r="I47" s="33"/>
      <c r="J47" s="42" t="s">
        <v>90</v>
      </c>
      <c r="K47" s="33"/>
      <c r="L47" s="44">
        <f>COUNTA(C14:C46)-8</f>
        <v>3</v>
      </c>
      <c r="N47" s="42" t="s">
        <v>109</v>
      </c>
      <c r="O47" s="44">
        <f>2*L47</f>
        <v>6</v>
      </c>
      <c r="P47" s="23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14</v>
      </c>
      <c r="AA47" s="74">
        <v>1</v>
      </c>
      <c r="AB47" s="74">
        <v>8</v>
      </c>
      <c r="AC47" s="50">
        <f t="shared" si="15"/>
        <v>9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13</v>
      </c>
      <c r="AN47" s="74">
        <v>0</v>
      </c>
      <c r="AO47" s="74">
        <v>8</v>
      </c>
      <c r="AP47" s="50">
        <f t="shared" si="16"/>
        <v>8</v>
      </c>
      <c r="AQ47" s="74">
        <v>2</v>
      </c>
      <c r="AR47" s="41"/>
    </row>
    <row r="48" spans="1:44" ht="15.95" customHeight="1" x14ac:dyDescent="0.25">
      <c r="A48" s="47"/>
      <c r="E48" s="42" t="s">
        <v>150</v>
      </c>
      <c r="F48" s="42"/>
      <c r="G48" s="44">
        <f>COUNTA(L15:L46)+COUNTIF(L15:L46,"*&amp;*")</f>
        <v>35</v>
      </c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11</v>
      </c>
      <c r="AA48" s="74">
        <v>0</v>
      </c>
      <c r="AB48" s="74">
        <v>2</v>
      </c>
      <c r="AC48" s="50">
        <f t="shared" si="15"/>
        <v>2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11</v>
      </c>
      <c r="AN48" s="74">
        <v>1</v>
      </c>
      <c r="AO48" s="74">
        <v>6</v>
      </c>
      <c r="AP48" s="50">
        <f t="shared" si="16"/>
        <v>7</v>
      </c>
      <c r="AQ48" s="74">
        <v>0</v>
      </c>
      <c r="AR48" s="41"/>
    </row>
    <row r="49" spans="1:44" ht="15.95" customHeight="1" x14ac:dyDescent="0.25">
      <c r="A49" s="47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14</v>
      </c>
      <c r="AA49" s="74">
        <v>0</v>
      </c>
      <c r="AB49" s="74">
        <v>6</v>
      </c>
      <c r="AC49" s="50">
        <f t="shared" si="15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6"/>
        <v>0</v>
      </c>
      <c r="AQ49" s="74">
        <v>0</v>
      </c>
      <c r="AR49" s="41"/>
    </row>
    <row r="50" spans="1:44" ht="15.95" customHeight="1" x14ac:dyDescent="0.25">
      <c r="A50" s="47"/>
      <c r="B50" s="18" t="s">
        <v>124</v>
      </c>
      <c r="C50" s="18"/>
      <c r="N50" s="18"/>
      <c r="O50" s="18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13</v>
      </c>
      <c r="AA50" s="74">
        <v>0</v>
      </c>
      <c r="AB50" s="74">
        <v>5</v>
      </c>
      <c r="AC50" s="50">
        <f t="shared" si="15"/>
        <v>5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14</v>
      </c>
      <c r="AN50" s="74">
        <v>2</v>
      </c>
      <c r="AO50" s="74">
        <v>4</v>
      </c>
      <c r="AP50" s="50">
        <f t="shared" si="16"/>
        <v>6</v>
      </c>
      <c r="AQ50" s="74">
        <v>0</v>
      </c>
      <c r="AR50" s="41"/>
    </row>
    <row r="51" spans="1:44" ht="15.95" customHeight="1" x14ac:dyDescent="0.25">
      <c r="A51" s="47"/>
      <c r="B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8</v>
      </c>
      <c r="AA51" s="74">
        <v>0</v>
      </c>
      <c r="AB51" s="74">
        <v>5</v>
      </c>
      <c r="AC51" s="50">
        <f t="shared" si="15"/>
        <v>5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8</v>
      </c>
      <c r="AN51" s="74">
        <v>0</v>
      </c>
      <c r="AO51" s="74">
        <v>2</v>
      </c>
      <c r="AP51" s="50">
        <f t="shared" si="16"/>
        <v>2</v>
      </c>
      <c r="AQ51" s="74">
        <v>0</v>
      </c>
      <c r="AR51" s="41"/>
    </row>
    <row r="52" spans="1:44" ht="15.95" customHeight="1" x14ac:dyDescent="0.25">
      <c r="A52" s="47"/>
      <c r="B52" s="18" t="s">
        <v>92</v>
      </c>
      <c r="H52" s="18" t="s">
        <v>100</v>
      </c>
      <c r="M52" s="18" t="s">
        <v>101</v>
      </c>
      <c r="O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12</v>
      </c>
      <c r="AA52" s="74">
        <v>3</v>
      </c>
      <c r="AB52" s="74">
        <v>4</v>
      </c>
      <c r="AC52" s="50">
        <f t="shared" si="15"/>
        <v>7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10</v>
      </c>
      <c r="AN52" s="74">
        <v>1</v>
      </c>
      <c r="AO52" s="74">
        <v>3</v>
      </c>
      <c r="AP52" s="50">
        <f t="shared" si="16"/>
        <v>4</v>
      </c>
      <c r="AQ52" s="74">
        <v>2</v>
      </c>
      <c r="AR52" s="41"/>
    </row>
    <row r="53" spans="1:44" ht="15.95" customHeight="1" thickBot="1" x14ac:dyDescent="0.3">
      <c r="A53" s="47"/>
      <c r="B53" s="36" t="s">
        <v>498</v>
      </c>
      <c r="F53" s="36"/>
      <c r="H53" s="36" t="s">
        <v>149</v>
      </c>
      <c r="I53" s="36"/>
      <c r="J53" s="36"/>
      <c r="K53" s="36"/>
      <c r="L53" s="36"/>
      <c r="M53" s="36" t="s">
        <v>149</v>
      </c>
      <c r="O53" s="36"/>
      <c r="P53" s="3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151</v>
      </c>
      <c r="AA53" s="48">
        <f t="shared" ref="AA53" si="17">SUM(AA41:AA52)</f>
        <v>29</v>
      </c>
      <c r="AB53" s="48">
        <f>SUM(AB41:AB52)</f>
        <v>54</v>
      </c>
      <c r="AC53" s="48">
        <f>+AB53+AA53</f>
        <v>83</v>
      </c>
      <c r="AD53" s="48">
        <f>SUM(AD41:AD52)</f>
        <v>16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151</v>
      </c>
      <c r="AN53" s="48">
        <f t="shared" ref="AN53" si="18">SUM(AN41:AN52)</f>
        <v>41</v>
      </c>
      <c r="AO53" s="48">
        <f>SUM(AO41:AO52)</f>
        <v>56</v>
      </c>
      <c r="AP53" s="48">
        <f>+AO53+AN53</f>
        <v>97</v>
      </c>
      <c r="AQ53" s="48">
        <f>SUM(AQ41:AQ52)</f>
        <v>16</v>
      </c>
      <c r="AR53" s="41"/>
    </row>
    <row r="54" spans="1:44" ht="15.95" customHeight="1" x14ac:dyDescent="0.25">
      <c r="A54" s="47"/>
      <c r="B54" s="36"/>
      <c r="C54" s="36"/>
      <c r="F54" s="36"/>
      <c r="G54" s="16"/>
      <c r="H54" s="36"/>
      <c r="I54" s="36"/>
      <c r="J54" s="36"/>
      <c r="K54" s="36"/>
      <c r="L54" s="36"/>
      <c r="M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11</v>
      </c>
      <c r="AA54" s="28">
        <v>3</v>
      </c>
      <c r="AB54" s="28">
        <v>4</v>
      </c>
      <c r="AC54" s="60">
        <f t="shared" ref="AC54:AC65" si="19">+AA54+AB54</f>
        <v>7</v>
      </c>
      <c r="AD54" s="28">
        <v>2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25</v>
      </c>
      <c r="AN54" s="28">
        <v>1</v>
      </c>
      <c r="AO54" s="28">
        <v>7</v>
      </c>
      <c r="AP54" s="60">
        <f t="shared" ref="AP54:AP65" si="20">+AN54+AO54</f>
        <v>8</v>
      </c>
      <c r="AQ54" s="28">
        <v>0</v>
      </c>
      <c r="AR54" s="41"/>
    </row>
    <row r="55" spans="1:44" ht="15.95" customHeight="1" x14ac:dyDescent="0.25">
      <c r="A55" s="47"/>
      <c r="B55" s="36"/>
      <c r="H55" s="36"/>
      <c r="M55" s="36"/>
      <c r="Q55" s="47"/>
      <c r="R55" s="47"/>
      <c r="S55" s="75">
        <v>7.5</v>
      </c>
      <c r="T55" s="42" t="s">
        <v>16</v>
      </c>
      <c r="Y55" s="42" t="s">
        <v>17</v>
      </c>
      <c r="Z55" s="50">
        <v>13</v>
      </c>
      <c r="AA55" s="74">
        <v>0</v>
      </c>
      <c r="AB55" s="74">
        <v>1</v>
      </c>
      <c r="AC55" s="50">
        <f t="shared" si="19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12</v>
      </c>
      <c r="AN55" s="74">
        <v>0</v>
      </c>
      <c r="AO55" s="74">
        <v>1</v>
      </c>
      <c r="AP55" s="50">
        <f t="shared" si="20"/>
        <v>1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12</v>
      </c>
      <c r="AA56" s="74">
        <v>17</v>
      </c>
      <c r="AB56" s="74">
        <v>9</v>
      </c>
      <c r="AC56" s="50">
        <f t="shared" si="19"/>
        <v>26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13</v>
      </c>
      <c r="AN56" s="74">
        <v>22</v>
      </c>
      <c r="AO56" s="74">
        <v>4</v>
      </c>
      <c r="AP56" s="50">
        <f t="shared" si="20"/>
        <v>26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12</v>
      </c>
      <c r="AA57" s="74">
        <v>4</v>
      </c>
      <c r="AB57" s="74">
        <v>14</v>
      </c>
      <c r="AC57" s="50">
        <f t="shared" si="19"/>
        <v>18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13</v>
      </c>
      <c r="AN57" s="74">
        <v>1</v>
      </c>
      <c r="AO57" s="74">
        <v>4</v>
      </c>
      <c r="AP57" s="50">
        <f t="shared" si="20"/>
        <v>5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12</v>
      </c>
      <c r="AA58" s="74">
        <v>5</v>
      </c>
      <c r="AB58" s="74">
        <v>5</v>
      </c>
      <c r="AC58" s="50">
        <f t="shared" si="19"/>
        <v>10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12</v>
      </c>
      <c r="AN58" s="74">
        <v>4</v>
      </c>
      <c r="AO58" s="74">
        <v>11</v>
      </c>
      <c r="AP58" s="50">
        <f t="shared" si="20"/>
        <v>15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14</v>
      </c>
      <c r="AA59" s="74">
        <v>3</v>
      </c>
      <c r="AB59" s="74">
        <v>4</v>
      </c>
      <c r="AC59" s="50">
        <f t="shared" si="19"/>
        <v>7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14</v>
      </c>
      <c r="AN59" s="74">
        <v>1</v>
      </c>
      <c r="AO59" s="74">
        <v>2</v>
      </c>
      <c r="AP59" s="50">
        <f t="shared" si="20"/>
        <v>3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11</v>
      </c>
      <c r="AA60" s="74">
        <v>1</v>
      </c>
      <c r="AB60" s="74">
        <v>6</v>
      </c>
      <c r="AC60" s="50">
        <f t="shared" si="19"/>
        <v>7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13</v>
      </c>
      <c r="AN60" s="74">
        <v>0</v>
      </c>
      <c r="AO60" s="74">
        <v>3</v>
      </c>
      <c r="AP60" s="50">
        <f t="shared" si="20"/>
        <v>3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13</v>
      </c>
      <c r="AA61" s="74">
        <v>0</v>
      </c>
      <c r="AB61" s="74">
        <v>0</v>
      </c>
      <c r="AC61" s="50">
        <f t="shared" si="19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11</v>
      </c>
      <c r="AN61" s="74">
        <v>0</v>
      </c>
      <c r="AO61" s="74">
        <v>3</v>
      </c>
      <c r="AP61" s="50">
        <f t="shared" si="20"/>
        <v>3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14</v>
      </c>
      <c r="AA62" s="74">
        <v>0</v>
      </c>
      <c r="AB62" s="74">
        <v>2</v>
      </c>
      <c r="AC62" s="50">
        <f t="shared" si="19"/>
        <v>2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14</v>
      </c>
      <c r="AN62" s="74">
        <v>0</v>
      </c>
      <c r="AO62" s="74">
        <v>2</v>
      </c>
      <c r="AP62" s="50">
        <f t="shared" si="20"/>
        <v>2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14</v>
      </c>
      <c r="AA63" s="74">
        <v>1</v>
      </c>
      <c r="AB63" s="74">
        <v>6</v>
      </c>
      <c r="AC63" s="50">
        <f t="shared" si="19"/>
        <v>7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12</v>
      </c>
      <c r="AN63" s="74">
        <v>1</v>
      </c>
      <c r="AO63" s="74">
        <v>2</v>
      </c>
      <c r="AP63" s="50">
        <f t="shared" si="20"/>
        <v>3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14</v>
      </c>
      <c r="AA64" s="74">
        <v>0</v>
      </c>
      <c r="AB64" s="74">
        <v>1</v>
      </c>
      <c r="AC64" s="50">
        <f t="shared" si="19"/>
        <v>1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14</v>
      </c>
      <c r="AN64" s="74">
        <v>0</v>
      </c>
      <c r="AO64" s="74">
        <v>9</v>
      </c>
      <c r="AP64" s="50">
        <f t="shared" si="20"/>
        <v>9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14</v>
      </c>
      <c r="AA65" s="74">
        <v>3</v>
      </c>
      <c r="AB65" s="74">
        <v>6</v>
      </c>
      <c r="AC65" s="50">
        <f t="shared" si="19"/>
        <v>9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20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154</v>
      </c>
      <c r="AA66" s="48">
        <f t="shared" ref="AA66" si="21">SUM(AA54:AA65)</f>
        <v>37</v>
      </c>
      <c r="AB66" s="48">
        <f>SUM(AB54:AB65)</f>
        <v>58</v>
      </c>
      <c r="AC66" s="48">
        <f>+AB66+AA66</f>
        <v>95</v>
      </c>
      <c r="AD66" s="48">
        <f>SUM(AD54:AD65)</f>
        <v>12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153</v>
      </c>
      <c r="AN66" s="48">
        <f t="shared" ref="AN66" si="22">SUM(AN54:AN65)</f>
        <v>30</v>
      </c>
      <c r="AO66" s="48">
        <f>SUM(AO54:AO65)</f>
        <v>48</v>
      </c>
      <c r="AP66" s="48">
        <f>+AO66+AN66</f>
        <v>78</v>
      </c>
      <c r="AQ66" s="48">
        <f>SUM(AQ54:AQ65)</f>
        <v>8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612</v>
      </c>
      <c r="AA67" s="82">
        <f t="shared" ref="AA67:AD67" si="23">+AA66+AA53+AA40+AA27</f>
        <v>126</v>
      </c>
      <c r="AB67" s="82">
        <f t="shared" si="23"/>
        <v>213</v>
      </c>
      <c r="AC67" s="82">
        <f t="shared" si="23"/>
        <v>339</v>
      </c>
      <c r="AD67" s="82">
        <f t="shared" si="23"/>
        <v>48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612</v>
      </c>
      <c r="AN67" s="82">
        <f t="shared" ref="AN67:AQ67" si="24">+AN66+AN53+AN40+AN27</f>
        <v>154</v>
      </c>
      <c r="AO67" s="82">
        <f t="shared" si="24"/>
        <v>238</v>
      </c>
      <c r="AP67" s="82">
        <f t="shared" si="24"/>
        <v>392</v>
      </c>
      <c r="AQ67" s="82">
        <f t="shared" si="24"/>
        <v>64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1224</v>
      </c>
      <c r="AN68" s="43">
        <f>AA67+AN67</f>
        <v>280</v>
      </c>
      <c r="AO68" s="43">
        <f>AB67+AO67</f>
        <v>451</v>
      </c>
      <c r="AP68" s="72">
        <f>AC67+AP67</f>
        <v>731</v>
      </c>
      <c r="AQ68" s="43">
        <f>AD67+AQ67</f>
        <v>112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14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5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 t="shared" ref="AP77" si="26"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6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I79" s="50">
        <v>13</v>
      </c>
      <c r="J79" s="74">
        <v>32</v>
      </c>
      <c r="K79" s="74">
        <v>6</v>
      </c>
      <c r="L79" s="134">
        <f t="shared" ref="L79:L101" si="27">+J79+K79</f>
        <v>38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38">
        <v>7.5</v>
      </c>
      <c r="AG79" s="36" t="s">
        <v>471</v>
      </c>
      <c r="AM79" s="38">
        <v>1</v>
      </c>
      <c r="AN79" s="38">
        <v>1</v>
      </c>
      <c r="AO79" s="38">
        <v>0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36" t="s">
        <v>126</v>
      </c>
      <c r="E80" s="36"/>
      <c r="F80" s="36"/>
      <c r="G80" s="42" t="s">
        <v>157</v>
      </c>
      <c r="I80" s="50">
        <v>14</v>
      </c>
      <c r="J80" s="74">
        <v>20</v>
      </c>
      <c r="K80" s="74">
        <v>9</v>
      </c>
      <c r="L80" s="134">
        <f t="shared" si="27"/>
        <v>29</v>
      </c>
      <c r="M80" s="74">
        <v>2</v>
      </c>
      <c r="O80" s="16"/>
      <c r="P80" s="16"/>
      <c r="Q80" s="41"/>
      <c r="R80" s="41"/>
      <c r="S80" s="58">
        <v>8</v>
      </c>
      <c r="T80" s="36" t="s">
        <v>402</v>
      </c>
      <c r="Z80" s="38">
        <v>5</v>
      </c>
      <c r="AA80" s="38">
        <v>1</v>
      </c>
      <c r="AB80" s="38">
        <v>1</v>
      </c>
      <c r="AC80" s="38">
        <f>+AA80+AB80</f>
        <v>2</v>
      </c>
      <c r="AD80" s="38">
        <v>0</v>
      </c>
      <c r="AF80" s="58">
        <v>9</v>
      </c>
      <c r="AG80" s="36" t="s">
        <v>238</v>
      </c>
      <c r="AM80" s="38">
        <v>2</v>
      </c>
      <c r="AN80" s="38">
        <v>0</v>
      </c>
      <c r="AO80" s="38">
        <v>1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133</v>
      </c>
      <c r="E81" s="42"/>
      <c r="F81" s="42"/>
      <c r="G81" s="42" t="s">
        <v>158</v>
      </c>
      <c r="I81" s="50">
        <v>13</v>
      </c>
      <c r="J81" s="74">
        <v>22</v>
      </c>
      <c r="K81" s="74">
        <v>4</v>
      </c>
      <c r="L81" s="134">
        <f t="shared" si="27"/>
        <v>26</v>
      </c>
      <c r="M81" s="74">
        <v>0</v>
      </c>
      <c r="O81" s="16"/>
      <c r="P81" s="16"/>
      <c r="Q81" s="41"/>
      <c r="R81" s="41"/>
      <c r="S81" s="58">
        <v>7.5</v>
      </c>
      <c r="T81" s="36" t="s">
        <v>370</v>
      </c>
      <c r="Z81" s="38">
        <v>1</v>
      </c>
      <c r="AA81" s="38">
        <v>1</v>
      </c>
      <c r="AB81" s="38">
        <v>0</v>
      </c>
      <c r="AC81" s="38">
        <f t="shared" ref="AC81" si="28">+AA81+AB81</f>
        <v>1</v>
      </c>
      <c r="AD81" s="38">
        <v>0</v>
      </c>
      <c r="AF81" s="38">
        <v>8.5</v>
      </c>
      <c r="AG81" s="36" t="s">
        <v>254</v>
      </c>
      <c r="AM81" s="38">
        <v>3</v>
      </c>
      <c r="AN81" s="38">
        <v>3</v>
      </c>
      <c r="AO81" s="38">
        <v>2</v>
      </c>
      <c r="AP81" s="38">
        <f t="shared" ref="AP81:AP82" si="29">+AN81+AO81</f>
        <v>5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65</v>
      </c>
      <c r="E82" s="42"/>
      <c r="F82" s="42"/>
      <c r="G82" s="42" t="s">
        <v>17</v>
      </c>
      <c r="I82" s="50">
        <v>12</v>
      </c>
      <c r="J82" s="74">
        <v>17</v>
      </c>
      <c r="K82" s="74">
        <v>9</v>
      </c>
      <c r="L82" s="134">
        <f t="shared" si="27"/>
        <v>26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7.5</v>
      </c>
      <c r="AG82" s="36" t="s">
        <v>430</v>
      </c>
      <c r="AM82" s="38">
        <v>1</v>
      </c>
      <c r="AN82" s="38">
        <v>0</v>
      </c>
      <c r="AO82" s="38">
        <v>0</v>
      </c>
      <c r="AP82" s="38">
        <f t="shared" si="29"/>
        <v>0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I83" s="50">
        <v>12</v>
      </c>
      <c r="J83" s="74">
        <v>10</v>
      </c>
      <c r="K83" s="74">
        <v>11</v>
      </c>
      <c r="L83" s="134">
        <f t="shared" si="27"/>
        <v>21</v>
      </c>
      <c r="M83" s="74">
        <v>4</v>
      </c>
      <c r="Q83" s="41"/>
      <c r="R83" s="41"/>
      <c r="S83" s="58">
        <v>6.5</v>
      </c>
      <c r="T83" s="36" t="s">
        <v>278</v>
      </c>
      <c r="Z83" s="38">
        <v>13</v>
      </c>
      <c r="AA83" s="38">
        <v>1</v>
      </c>
      <c r="AB83" s="38">
        <v>1</v>
      </c>
      <c r="AC83" s="38">
        <f>+AA83+AB83</f>
        <v>2</v>
      </c>
      <c r="AD83" s="38">
        <v>2</v>
      </c>
      <c r="AF83" s="58">
        <v>7</v>
      </c>
      <c r="AG83" s="36" t="s">
        <v>404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36" t="s">
        <v>111</v>
      </c>
      <c r="E84" s="36"/>
      <c r="F84" s="36"/>
      <c r="G84" s="42" t="s">
        <v>157</v>
      </c>
      <c r="I84" s="50">
        <v>14</v>
      </c>
      <c r="J84" s="74">
        <v>7</v>
      </c>
      <c r="K84" s="74">
        <v>13</v>
      </c>
      <c r="L84" s="134">
        <f t="shared" si="27"/>
        <v>20</v>
      </c>
      <c r="M84" s="74">
        <v>2</v>
      </c>
      <c r="Q84" s="41"/>
      <c r="R84" s="41"/>
      <c r="S84" s="58">
        <v>7.5</v>
      </c>
      <c r="T84" s="36" t="s">
        <v>390</v>
      </c>
      <c r="Z84" s="38">
        <v>4</v>
      </c>
      <c r="AA84" s="38">
        <v>2</v>
      </c>
      <c r="AB84" s="38">
        <v>1</v>
      </c>
      <c r="AC84" s="38">
        <f>+AA84+AB84</f>
        <v>3</v>
      </c>
      <c r="AD84" s="38">
        <v>0</v>
      </c>
      <c r="AF84" s="58">
        <v>8.5</v>
      </c>
      <c r="AG84" s="36" t="s">
        <v>405</v>
      </c>
      <c r="AM84" s="38">
        <v>1</v>
      </c>
      <c r="AN84" s="38">
        <v>1</v>
      </c>
      <c r="AO84" s="38">
        <v>0</v>
      </c>
      <c r="AP84" s="38">
        <f>+AN84+AO84</f>
        <v>1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130</v>
      </c>
      <c r="E85" s="42"/>
      <c r="F85" s="42"/>
      <c r="G85" s="42" t="s">
        <v>160</v>
      </c>
      <c r="I85" s="50">
        <v>12</v>
      </c>
      <c r="J85" s="74">
        <v>5</v>
      </c>
      <c r="K85" s="74">
        <v>13</v>
      </c>
      <c r="L85" s="134">
        <f t="shared" si="27"/>
        <v>18</v>
      </c>
      <c r="M85" s="74">
        <v>2</v>
      </c>
      <c r="Q85" s="41"/>
      <c r="R85" s="41"/>
      <c r="S85" s="58">
        <v>7</v>
      </c>
      <c r="T85" s="36" t="s">
        <v>237</v>
      </c>
      <c r="Z85" s="38">
        <v>4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9</v>
      </c>
      <c r="AG85" s="36" t="s">
        <v>344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39</v>
      </c>
      <c r="E86" s="42"/>
      <c r="F86" s="42"/>
      <c r="G86" s="42" t="s">
        <v>17</v>
      </c>
      <c r="I86" s="50">
        <v>12</v>
      </c>
      <c r="J86" s="74">
        <v>4</v>
      </c>
      <c r="K86" s="74">
        <v>14</v>
      </c>
      <c r="L86" s="134">
        <f t="shared" si="27"/>
        <v>18</v>
      </c>
      <c r="M86" s="74">
        <v>6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30">+AA86+AB86</f>
        <v>0</v>
      </c>
      <c r="AD86" s="38">
        <v>0</v>
      </c>
      <c r="AF86" s="58">
        <v>8</v>
      </c>
      <c r="AG86" s="36" t="s">
        <v>312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132</v>
      </c>
      <c r="E87" s="42"/>
      <c r="F87" s="42"/>
      <c r="G87" s="42" t="s">
        <v>159</v>
      </c>
      <c r="I87" s="50">
        <v>12</v>
      </c>
      <c r="J87" s="74">
        <v>10</v>
      </c>
      <c r="K87" s="74">
        <v>7</v>
      </c>
      <c r="L87" s="134">
        <f t="shared" si="27"/>
        <v>17</v>
      </c>
      <c r="M87" s="74">
        <v>2</v>
      </c>
      <c r="Q87" s="46"/>
      <c r="R87" s="46"/>
      <c r="S87" s="58">
        <v>8</v>
      </c>
      <c r="T87" s="36" t="s">
        <v>169</v>
      </c>
      <c r="Z87" s="38">
        <v>10</v>
      </c>
      <c r="AA87" s="38">
        <v>1</v>
      </c>
      <c r="AB87" s="38">
        <v>2</v>
      </c>
      <c r="AC87" s="38">
        <f>+AA87+AB87</f>
        <v>3</v>
      </c>
      <c r="AD87" s="38">
        <v>2</v>
      </c>
      <c r="AF87" s="58">
        <v>8.5</v>
      </c>
      <c r="AG87" s="36" t="s">
        <v>403</v>
      </c>
      <c r="AM87" s="38">
        <v>3</v>
      </c>
      <c r="AN87" s="38">
        <v>2</v>
      </c>
      <c r="AO87" s="38">
        <v>2</v>
      </c>
      <c r="AP87" s="38">
        <f>+AN87+AO87</f>
        <v>4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I88" s="50">
        <v>12</v>
      </c>
      <c r="J88" s="74">
        <v>4</v>
      </c>
      <c r="K88" s="74">
        <v>11</v>
      </c>
      <c r="L88" s="134">
        <f t="shared" si="27"/>
        <v>15</v>
      </c>
      <c r="M88" s="74">
        <v>2</v>
      </c>
      <c r="Q88" s="46"/>
      <c r="R88" s="46"/>
      <c r="S88" s="58">
        <v>7.5</v>
      </c>
      <c r="T88" s="36" t="s">
        <v>274</v>
      </c>
      <c r="Z88" s="38">
        <v>5</v>
      </c>
      <c r="AA88" s="38">
        <v>2</v>
      </c>
      <c r="AB88" s="38">
        <v>2</v>
      </c>
      <c r="AC88" s="38">
        <f>+AA88+AB88</f>
        <v>4</v>
      </c>
      <c r="AD88" s="38">
        <v>2</v>
      </c>
      <c r="AF88" s="58">
        <v>8</v>
      </c>
      <c r="AG88" s="36" t="s">
        <v>424</v>
      </c>
      <c r="AM88" s="38">
        <v>3</v>
      </c>
      <c r="AN88" s="38">
        <v>1</v>
      </c>
      <c r="AO88" s="38">
        <v>2</v>
      </c>
      <c r="AP88" s="38">
        <f t="shared" ref="AP88" si="31">+AN88+AO88</f>
        <v>3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73</v>
      </c>
      <c r="E89" s="42"/>
      <c r="F89" s="42"/>
      <c r="G89" s="42" t="s">
        <v>160</v>
      </c>
      <c r="I89" s="50">
        <v>13</v>
      </c>
      <c r="J89" s="74">
        <v>2</v>
      </c>
      <c r="K89" s="74">
        <v>13</v>
      </c>
      <c r="L89" s="134">
        <f t="shared" si="27"/>
        <v>15</v>
      </c>
      <c r="M89" s="74">
        <v>0</v>
      </c>
      <c r="Q89" s="47"/>
      <c r="R89" s="47"/>
      <c r="S89" s="58">
        <v>8</v>
      </c>
      <c r="T89" s="36" t="s">
        <v>343</v>
      </c>
      <c r="Z89" s="38">
        <v>4</v>
      </c>
      <c r="AA89" s="38">
        <v>1</v>
      </c>
      <c r="AB89" s="38">
        <v>3</v>
      </c>
      <c r="AC89" s="38">
        <f t="shared" ref="AC89" si="32">+AA89+AB89</f>
        <v>4</v>
      </c>
      <c r="AD89" s="38">
        <v>0</v>
      </c>
      <c r="AF89" s="58">
        <v>8.5</v>
      </c>
      <c r="AG89" s="36" t="s">
        <v>447</v>
      </c>
      <c r="AM89" s="38">
        <v>1</v>
      </c>
      <c r="AN89" s="38">
        <v>0</v>
      </c>
      <c r="AO89" s="38">
        <v>0</v>
      </c>
      <c r="AP89" s="38">
        <f>+AN89+AO89</f>
        <v>0</v>
      </c>
      <c r="AQ89" s="38">
        <v>2</v>
      </c>
      <c r="AR89" s="47"/>
    </row>
    <row r="90" spans="1:44" ht="15.75" customHeight="1" x14ac:dyDescent="0.25">
      <c r="A90" s="41"/>
      <c r="C90" s="16"/>
      <c r="D90" s="36" t="s">
        <v>154</v>
      </c>
      <c r="E90" s="36"/>
      <c r="F90" s="36"/>
      <c r="G90" s="36" t="s">
        <v>144</v>
      </c>
      <c r="I90" s="50">
        <v>13</v>
      </c>
      <c r="J90" s="74">
        <v>4</v>
      </c>
      <c r="K90" s="74">
        <v>10</v>
      </c>
      <c r="L90" s="134">
        <f t="shared" si="27"/>
        <v>14</v>
      </c>
      <c r="M90" s="74">
        <v>0</v>
      </c>
      <c r="O90" s="16"/>
      <c r="Q90" s="47"/>
      <c r="R90" s="47"/>
      <c r="S90" s="58">
        <v>8.5</v>
      </c>
      <c r="T90" s="36" t="s">
        <v>173</v>
      </c>
      <c r="Z90" s="38">
        <v>3</v>
      </c>
      <c r="AA90" s="38">
        <v>3</v>
      </c>
      <c r="AB90" s="38">
        <v>0</v>
      </c>
      <c r="AC90" s="38">
        <f>+AA90+AB90</f>
        <v>3</v>
      </c>
      <c r="AD90" s="38">
        <v>0</v>
      </c>
      <c r="AF90" s="58">
        <v>7</v>
      </c>
      <c r="AG90" s="36" t="s">
        <v>168</v>
      </c>
      <c r="AM90" s="38">
        <v>1</v>
      </c>
      <c r="AN90" s="38">
        <v>0</v>
      </c>
      <c r="AO90" s="38">
        <v>0</v>
      </c>
      <c r="AP90" s="38">
        <f>+AN90+AO90</f>
        <v>0</v>
      </c>
      <c r="AQ90" s="38">
        <v>0</v>
      </c>
      <c r="AR90" s="47"/>
    </row>
    <row r="91" spans="1:44" ht="15.75" customHeight="1" x14ac:dyDescent="0.25">
      <c r="A91" s="41"/>
      <c r="C91" s="16"/>
      <c r="D91" s="42" t="s">
        <v>86</v>
      </c>
      <c r="G91" s="42" t="s">
        <v>159</v>
      </c>
      <c r="I91" s="50">
        <v>14</v>
      </c>
      <c r="J91" s="74">
        <v>4</v>
      </c>
      <c r="K91" s="74">
        <v>10</v>
      </c>
      <c r="L91" s="134">
        <f t="shared" si="27"/>
        <v>14</v>
      </c>
      <c r="M91" s="74">
        <v>0</v>
      </c>
      <c r="O91" s="16"/>
      <c r="Q91" s="47"/>
      <c r="R91" s="47"/>
      <c r="S91" s="58">
        <v>7</v>
      </c>
      <c r="T91" s="36" t="s">
        <v>280</v>
      </c>
      <c r="Z91" s="38">
        <v>4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7</v>
      </c>
      <c r="AG91" s="36" t="s">
        <v>236</v>
      </c>
      <c r="AM91" s="38">
        <v>15</v>
      </c>
      <c r="AN91" s="38">
        <v>5</v>
      </c>
      <c r="AO91" s="38">
        <v>3</v>
      </c>
      <c r="AP91" s="38">
        <f>+AN91+AO91</f>
        <v>8</v>
      </c>
      <c r="AQ91" s="38">
        <v>2</v>
      </c>
      <c r="AR91" s="47"/>
    </row>
    <row r="92" spans="1:44" ht="15.75" customHeight="1" x14ac:dyDescent="0.25">
      <c r="A92" s="41"/>
      <c r="C92" s="16"/>
      <c r="D92" s="42" t="s">
        <v>98</v>
      </c>
      <c r="E92" s="42"/>
      <c r="F92" s="42"/>
      <c r="G92" s="36" t="s">
        <v>21</v>
      </c>
      <c r="I92" s="50">
        <v>11</v>
      </c>
      <c r="J92" s="74">
        <v>6</v>
      </c>
      <c r="K92" s="74">
        <v>6</v>
      </c>
      <c r="L92" s="134">
        <f t="shared" si="27"/>
        <v>12</v>
      </c>
      <c r="M92" s="74">
        <v>0</v>
      </c>
      <c r="O92" s="16"/>
      <c r="Q92" s="47"/>
      <c r="R92" s="47"/>
      <c r="S92" s="58">
        <v>7.5</v>
      </c>
      <c r="T92" s="36" t="s">
        <v>155</v>
      </c>
      <c r="Z92" s="38">
        <v>3</v>
      </c>
      <c r="AA92" s="38">
        <v>0</v>
      </c>
      <c r="AB92" s="38">
        <v>0</v>
      </c>
      <c r="AC92" s="38">
        <f t="shared" ref="AC92" si="33">+AA92+AB92</f>
        <v>0</v>
      </c>
      <c r="AD92" s="38">
        <v>2</v>
      </c>
      <c r="AF92" s="58">
        <v>8</v>
      </c>
      <c r="AG92" s="36" t="s">
        <v>383</v>
      </c>
      <c r="AM92" s="38">
        <v>3</v>
      </c>
      <c r="AN92" s="38">
        <v>0</v>
      </c>
      <c r="AO92" s="38">
        <v>3</v>
      </c>
      <c r="AP92" s="38">
        <f>+AN92+AO92</f>
        <v>3</v>
      </c>
      <c r="AQ92" s="38">
        <v>2</v>
      </c>
      <c r="AR92" s="47"/>
    </row>
    <row r="93" spans="1:44" ht="15.75" customHeight="1" x14ac:dyDescent="0.25">
      <c r="A93" s="41"/>
      <c r="C93" s="16"/>
      <c r="D93" s="42" t="s">
        <v>110</v>
      </c>
      <c r="E93" s="42"/>
      <c r="F93" s="42"/>
      <c r="G93" s="29" t="s">
        <v>146</v>
      </c>
      <c r="I93" s="50">
        <v>13</v>
      </c>
      <c r="J93" s="74">
        <v>3</v>
      </c>
      <c r="K93" s="74">
        <v>9</v>
      </c>
      <c r="L93" s="134">
        <f t="shared" si="27"/>
        <v>12</v>
      </c>
      <c r="M93" s="74">
        <v>0</v>
      </c>
      <c r="O93" s="16"/>
      <c r="Q93" s="47"/>
      <c r="R93" s="47"/>
      <c r="S93" s="58">
        <v>8.5</v>
      </c>
      <c r="T93" s="36" t="s">
        <v>235</v>
      </c>
      <c r="Z93" s="38">
        <v>5</v>
      </c>
      <c r="AA93" s="38">
        <v>6</v>
      </c>
      <c r="AB93" s="38">
        <v>3</v>
      </c>
      <c r="AC93" s="38">
        <f>+AA93+AB93</f>
        <v>9</v>
      </c>
      <c r="AD93" s="38">
        <v>2</v>
      </c>
      <c r="AF93" s="58">
        <v>7</v>
      </c>
      <c r="AG93" s="36" t="s">
        <v>428</v>
      </c>
      <c r="AM93" s="38">
        <v>1</v>
      </c>
      <c r="AN93" s="38">
        <v>0</v>
      </c>
      <c r="AO93" s="38">
        <v>0</v>
      </c>
      <c r="AP93" s="38">
        <f t="shared" ref="AP93:AP94" si="34">+AN93+AO93</f>
        <v>0</v>
      </c>
      <c r="AQ93" s="38">
        <v>0</v>
      </c>
      <c r="AR93" s="47"/>
    </row>
    <row r="94" spans="1:44" ht="15.75" customHeight="1" thickBot="1" x14ac:dyDescent="0.3">
      <c r="A94" s="41"/>
      <c r="C94" s="16"/>
      <c r="D94" s="36" t="s">
        <v>113</v>
      </c>
      <c r="E94" s="36"/>
      <c r="F94" s="36"/>
      <c r="G94" s="42" t="s">
        <v>157</v>
      </c>
      <c r="I94" s="50">
        <v>12</v>
      </c>
      <c r="J94" s="74">
        <v>3</v>
      </c>
      <c r="K94" s="74">
        <v>8</v>
      </c>
      <c r="L94" s="134">
        <f t="shared" si="27"/>
        <v>11</v>
      </c>
      <c r="M94" s="74">
        <v>0</v>
      </c>
      <c r="O94" s="16"/>
      <c r="Q94" s="47"/>
      <c r="R94" s="47"/>
      <c r="S94" s="58">
        <v>8</v>
      </c>
      <c r="T94" s="36" t="s">
        <v>429</v>
      </c>
      <c r="Z94" s="38">
        <v>1</v>
      </c>
      <c r="AA94" s="38">
        <v>0</v>
      </c>
      <c r="AB94" s="38">
        <v>1</v>
      </c>
      <c r="AC94" s="38">
        <f t="shared" ref="AC94" si="35">+AA94+AB94</f>
        <v>1</v>
      </c>
      <c r="AD94" s="38">
        <v>0</v>
      </c>
      <c r="AF94" s="58">
        <v>7.5</v>
      </c>
      <c r="AG94" s="36" t="s">
        <v>426</v>
      </c>
      <c r="AM94" s="38">
        <v>1</v>
      </c>
      <c r="AN94" s="38">
        <v>0</v>
      </c>
      <c r="AO94" s="38">
        <v>0</v>
      </c>
      <c r="AP94" s="38">
        <f t="shared" si="34"/>
        <v>0</v>
      </c>
      <c r="AQ94" s="38">
        <v>0</v>
      </c>
      <c r="AR94" s="47"/>
    </row>
    <row r="95" spans="1:44" ht="15.75" customHeight="1" x14ac:dyDescent="0.25">
      <c r="A95" s="41"/>
      <c r="C95" s="16"/>
      <c r="D95" s="42" t="s">
        <v>66</v>
      </c>
      <c r="E95" s="42"/>
      <c r="F95" s="42"/>
      <c r="G95" s="36" t="s">
        <v>21</v>
      </c>
      <c r="I95" s="50">
        <v>10</v>
      </c>
      <c r="J95" s="74">
        <v>8</v>
      </c>
      <c r="K95" s="74">
        <v>2</v>
      </c>
      <c r="L95" s="134">
        <f t="shared" si="27"/>
        <v>10</v>
      </c>
      <c r="M95" s="74">
        <v>2</v>
      </c>
      <c r="O95" s="16"/>
      <c r="Q95" s="47"/>
      <c r="R95" s="47"/>
      <c r="S95" s="67"/>
      <c r="T95" s="68" t="s">
        <v>131</v>
      </c>
      <c r="U95" s="20"/>
      <c r="V95" s="20"/>
      <c r="W95" s="20"/>
      <c r="X95" s="20"/>
      <c r="Y95" s="20"/>
      <c r="Z95" s="60">
        <f>SUM(Z77:Z94)</f>
        <v>74</v>
      </c>
      <c r="AA95" s="60">
        <f t="shared" ref="AA95:AD95" si="36">SUM(AA77:AA94)</f>
        <v>19</v>
      </c>
      <c r="AB95" s="60">
        <f t="shared" si="36"/>
        <v>17</v>
      </c>
      <c r="AC95" s="60">
        <f t="shared" si="36"/>
        <v>36</v>
      </c>
      <c r="AD95" s="60">
        <f t="shared" si="36"/>
        <v>10</v>
      </c>
      <c r="AF95" s="58">
        <v>9</v>
      </c>
      <c r="AG95" s="36" t="s">
        <v>342</v>
      </c>
      <c r="AM95" s="38">
        <v>3</v>
      </c>
      <c r="AN95" s="38">
        <v>1</v>
      </c>
      <c r="AO95" s="38">
        <v>3</v>
      </c>
      <c r="AP95" s="38">
        <f>+AN95+AO95</f>
        <v>4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67</v>
      </c>
      <c r="E96" s="42"/>
      <c r="F96" s="42"/>
      <c r="G96" s="42" t="s">
        <v>159</v>
      </c>
      <c r="I96" s="50">
        <v>8</v>
      </c>
      <c r="J96" s="74">
        <v>8</v>
      </c>
      <c r="K96" s="74">
        <v>2</v>
      </c>
      <c r="L96" s="134">
        <f t="shared" si="27"/>
        <v>10</v>
      </c>
      <c r="M96" s="74">
        <v>0</v>
      </c>
      <c r="O96" s="16"/>
      <c r="Q96" s="47"/>
      <c r="R96" s="47"/>
      <c r="T96" s="65" t="s">
        <v>127</v>
      </c>
      <c r="Z96" s="50">
        <f>+Z95+AM99</f>
        <v>126</v>
      </c>
      <c r="AA96" s="50">
        <f>+AA95+AN99</f>
        <v>36</v>
      </c>
      <c r="AB96" s="50">
        <f>+AB95+AO99</f>
        <v>39</v>
      </c>
      <c r="AC96" s="50">
        <f>+AC95+AP99</f>
        <v>75</v>
      </c>
      <c r="AD96" s="50">
        <f>+AD95+AQ99</f>
        <v>18</v>
      </c>
      <c r="AF96" s="58">
        <v>7.5</v>
      </c>
      <c r="AG96" s="65" t="s">
        <v>499</v>
      </c>
      <c r="AM96" s="38">
        <v>1</v>
      </c>
      <c r="AN96" s="38">
        <v>0</v>
      </c>
      <c r="AO96" s="38">
        <v>0</v>
      </c>
      <c r="AP96" s="38">
        <f>+AN96+AO96</f>
        <v>0</v>
      </c>
      <c r="AQ96" s="38">
        <v>0</v>
      </c>
      <c r="AR96" s="47"/>
    </row>
    <row r="97" spans="1:44" ht="15.75" customHeight="1" x14ac:dyDescent="0.25">
      <c r="A97" s="41"/>
      <c r="C97" s="16"/>
      <c r="D97" s="42" t="s">
        <v>52</v>
      </c>
      <c r="E97" s="42"/>
      <c r="F97" s="42"/>
      <c r="G97" s="57" t="s">
        <v>21</v>
      </c>
      <c r="I97" s="50">
        <v>13</v>
      </c>
      <c r="J97" s="74">
        <v>5</v>
      </c>
      <c r="K97" s="74">
        <v>5</v>
      </c>
      <c r="L97" s="134">
        <f t="shared" si="27"/>
        <v>10</v>
      </c>
      <c r="M97" s="74">
        <v>0</v>
      </c>
      <c r="O97" s="16"/>
      <c r="Q97" s="47"/>
      <c r="R97" s="47"/>
      <c r="AF97" s="58">
        <v>6</v>
      </c>
      <c r="AG97" s="36" t="s">
        <v>427</v>
      </c>
      <c r="AM97" s="38">
        <v>4</v>
      </c>
      <c r="AN97" s="38">
        <v>1</v>
      </c>
      <c r="AO97" s="38">
        <v>1</v>
      </c>
      <c r="AP97" s="38">
        <f>+AN97+AO97</f>
        <v>2</v>
      </c>
      <c r="AQ97" s="38">
        <v>0</v>
      </c>
      <c r="AR97" s="47"/>
    </row>
    <row r="98" spans="1:44" ht="15.75" customHeight="1" thickBot="1" x14ac:dyDescent="0.3">
      <c r="A98" s="41"/>
      <c r="C98" s="16"/>
      <c r="D98" s="42" t="s">
        <v>184</v>
      </c>
      <c r="G98" s="42" t="s">
        <v>17</v>
      </c>
      <c r="I98" s="50">
        <v>12</v>
      </c>
      <c r="J98" s="74">
        <v>5</v>
      </c>
      <c r="K98" s="74">
        <v>5</v>
      </c>
      <c r="L98" s="134">
        <f t="shared" si="27"/>
        <v>10</v>
      </c>
      <c r="M98" s="74">
        <v>2</v>
      </c>
      <c r="O98" s="16"/>
      <c r="Q98" s="47"/>
      <c r="R98" s="47"/>
      <c r="AF98" s="58">
        <v>7</v>
      </c>
      <c r="AG98" s="36" t="s">
        <v>275</v>
      </c>
      <c r="AM98" s="38">
        <v>3</v>
      </c>
      <c r="AN98" s="38">
        <v>0</v>
      </c>
      <c r="AO98" s="38">
        <v>3</v>
      </c>
      <c r="AP98" s="38">
        <f>+AN98+AO98</f>
        <v>3</v>
      </c>
      <c r="AQ98" s="38">
        <v>2</v>
      </c>
      <c r="AR98" s="47"/>
    </row>
    <row r="99" spans="1:44" ht="15.75" customHeight="1" x14ac:dyDescent="0.25">
      <c r="A99" s="41"/>
      <c r="C99" s="16"/>
      <c r="D99" s="36" t="s">
        <v>34</v>
      </c>
      <c r="E99" s="36"/>
      <c r="F99" s="36"/>
      <c r="G99" s="36" t="s">
        <v>144</v>
      </c>
      <c r="I99" s="50">
        <v>11</v>
      </c>
      <c r="J99" s="74">
        <v>5</v>
      </c>
      <c r="K99" s="74">
        <v>5</v>
      </c>
      <c r="L99" s="134">
        <f t="shared" si="27"/>
        <v>10</v>
      </c>
      <c r="M99" s="74">
        <v>0</v>
      </c>
      <c r="O99" s="16"/>
      <c r="Q99" s="47"/>
      <c r="R99" s="47"/>
      <c r="AF99" s="67"/>
      <c r="AG99" s="68" t="s">
        <v>131</v>
      </c>
      <c r="AH99" s="20"/>
      <c r="AI99" s="20"/>
      <c r="AJ99" s="20"/>
      <c r="AK99" s="20"/>
      <c r="AL99" s="20"/>
      <c r="AM99" s="60">
        <f>SUM(AM77:AM98)</f>
        <v>52</v>
      </c>
      <c r="AN99" s="60">
        <f>SUM(AN77:AN98)</f>
        <v>17</v>
      </c>
      <c r="AO99" s="60">
        <f>SUM(AO77:AO98)</f>
        <v>22</v>
      </c>
      <c r="AP99" s="60">
        <f>SUM(AP77:AP98)</f>
        <v>39</v>
      </c>
      <c r="AQ99" s="60">
        <f>SUM(AQ77:AQ98)</f>
        <v>8</v>
      </c>
      <c r="AR99" s="47"/>
    </row>
    <row r="100" spans="1:44" ht="15.75" customHeight="1" x14ac:dyDescent="0.25">
      <c r="A100" s="41"/>
      <c r="C100" s="16"/>
      <c r="D100" s="36" t="s">
        <v>129</v>
      </c>
      <c r="E100" s="36"/>
      <c r="F100" s="36"/>
      <c r="G100" s="42" t="s">
        <v>157</v>
      </c>
      <c r="I100" s="50">
        <v>14</v>
      </c>
      <c r="J100" s="74">
        <v>4</v>
      </c>
      <c r="K100" s="74">
        <v>6</v>
      </c>
      <c r="L100" s="134">
        <f t="shared" si="27"/>
        <v>10</v>
      </c>
      <c r="M100" s="74">
        <v>0</v>
      </c>
      <c r="Q100" s="47"/>
      <c r="R100" s="47"/>
      <c r="AR100" s="47"/>
    </row>
    <row r="101" spans="1:44" ht="15.75" customHeight="1" thickBot="1" x14ac:dyDescent="0.3">
      <c r="A101" s="41"/>
      <c r="D101" s="42" t="s">
        <v>38</v>
      </c>
      <c r="E101" s="42"/>
      <c r="F101" s="42"/>
      <c r="G101" s="42" t="s">
        <v>160</v>
      </c>
      <c r="I101" s="50">
        <v>12</v>
      </c>
      <c r="J101" s="74">
        <v>2</v>
      </c>
      <c r="K101" s="74">
        <v>8</v>
      </c>
      <c r="L101" s="134">
        <f t="shared" si="27"/>
        <v>10</v>
      </c>
      <c r="M101" s="74">
        <v>2</v>
      </c>
      <c r="Q101" s="47"/>
      <c r="R101" s="47"/>
      <c r="S101" s="59" t="s">
        <v>161</v>
      </c>
      <c r="T101" s="59" t="s">
        <v>164</v>
      </c>
      <c r="U101" s="59"/>
      <c r="V101" s="88"/>
      <c r="W101" s="88"/>
      <c r="X101" s="88"/>
      <c r="Y101" s="88"/>
      <c r="Z101" s="88" t="s">
        <v>4</v>
      </c>
      <c r="AA101" s="88" t="s">
        <v>29</v>
      </c>
      <c r="AB101" s="88" t="s">
        <v>30</v>
      </c>
      <c r="AC101" s="88" t="s">
        <v>31</v>
      </c>
      <c r="AD101" s="88" t="s">
        <v>3</v>
      </c>
      <c r="AF101" s="59" t="s">
        <v>161</v>
      </c>
      <c r="AG101" s="59" t="s">
        <v>164</v>
      </c>
      <c r="AH101" s="59"/>
      <c r="AI101" s="88"/>
      <c r="AJ101" s="88"/>
      <c r="AK101" s="88"/>
      <c r="AL101" s="88"/>
      <c r="AM101" s="88" t="s">
        <v>4</v>
      </c>
      <c r="AN101" s="88" t="s">
        <v>29</v>
      </c>
      <c r="AO101" s="88" t="s">
        <v>30</v>
      </c>
      <c r="AP101" s="88" t="s">
        <v>31</v>
      </c>
      <c r="AQ101" s="88" t="s">
        <v>3</v>
      </c>
      <c r="AR101" s="47"/>
    </row>
    <row r="102" spans="1:44" ht="15.75" customHeight="1" x14ac:dyDescent="0.25">
      <c r="A102" s="41"/>
      <c r="D102" s="42"/>
      <c r="E102" s="42"/>
      <c r="F102" s="42"/>
      <c r="G102" s="42"/>
      <c r="H102" s="43"/>
      <c r="I102" s="50"/>
      <c r="J102" s="74"/>
      <c r="K102" s="74"/>
      <c r="M102" s="74"/>
      <c r="O102" s="16"/>
      <c r="Q102" s="47"/>
      <c r="R102" s="47"/>
      <c r="S102" s="58">
        <v>7</v>
      </c>
      <c r="T102" s="65" t="s">
        <v>99</v>
      </c>
      <c r="Z102" s="38">
        <v>2</v>
      </c>
      <c r="AA102" s="38">
        <v>0</v>
      </c>
      <c r="AB102" s="38">
        <v>0</v>
      </c>
      <c r="AC102" s="38">
        <f t="shared" ref="AC102" si="37">+AA102+AB102</f>
        <v>0</v>
      </c>
      <c r="AD102" s="38">
        <v>0</v>
      </c>
      <c r="AF102" s="58">
        <v>6</v>
      </c>
      <c r="AG102" s="65" t="s">
        <v>89</v>
      </c>
      <c r="AM102" s="38">
        <v>1</v>
      </c>
      <c r="AN102" s="38">
        <v>0</v>
      </c>
      <c r="AO102" s="38">
        <v>0</v>
      </c>
      <c r="AP102" s="38">
        <f t="shared" ref="AP102" si="38">+AN102+AO102</f>
        <v>0</v>
      </c>
      <c r="AQ102" s="38">
        <v>2</v>
      </c>
      <c r="AR102" s="47"/>
    </row>
    <row r="103" spans="1:44" ht="15.75" customHeight="1" x14ac:dyDescent="0.25">
      <c r="A103" s="41"/>
      <c r="O103" s="16"/>
      <c r="Q103" s="47"/>
      <c r="R103" s="47"/>
      <c r="S103" s="58">
        <v>6</v>
      </c>
      <c r="T103" s="65" t="s">
        <v>74</v>
      </c>
      <c r="Z103" s="38">
        <v>1</v>
      </c>
      <c r="AA103" s="38">
        <v>0</v>
      </c>
      <c r="AB103" s="38">
        <v>0</v>
      </c>
      <c r="AC103" s="38">
        <f t="shared" ref="AC103:AC109" si="39">+AA103+AB103</f>
        <v>0</v>
      </c>
      <c r="AD103" s="38">
        <v>0</v>
      </c>
      <c r="AF103" s="58">
        <v>7.5</v>
      </c>
      <c r="AG103" s="65" t="s">
        <v>44</v>
      </c>
      <c r="AM103" s="38">
        <v>1</v>
      </c>
      <c r="AN103" s="38">
        <v>0</v>
      </c>
      <c r="AO103" s="38">
        <v>0</v>
      </c>
      <c r="AP103" s="38">
        <f t="shared" ref="AP103:AP110" si="40">+AN103+AO103</f>
        <v>0</v>
      </c>
      <c r="AQ103" s="38">
        <v>0</v>
      </c>
      <c r="AR103" s="47"/>
    </row>
    <row r="104" spans="1:44" ht="15.75" customHeight="1" thickBot="1" x14ac:dyDescent="0.3">
      <c r="A104" s="41"/>
      <c r="D104" s="13" t="s">
        <v>116</v>
      </c>
      <c r="E104" s="13"/>
      <c r="F104" s="13"/>
      <c r="G104" s="15" t="s">
        <v>2</v>
      </c>
      <c r="H104" s="15"/>
      <c r="I104" s="15" t="s">
        <v>4</v>
      </c>
      <c r="J104" s="15" t="s">
        <v>29</v>
      </c>
      <c r="K104" s="15" t="s">
        <v>30</v>
      </c>
      <c r="L104" s="15" t="s">
        <v>31</v>
      </c>
      <c r="M104" s="84" t="s">
        <v>3</v>
      </c>
      <c r="O104" s="16"/>
      <c r="Q104" s="47"/>
      <c r="R104" s="47"/>
      <c r="S104" s="58">
        <v>6.5</v>
      </c>
      <c r="T104" s="65" t="s">
        <v>88</v>
      </c>
      <c r="Z104" s="38">
        <v>1</v>
      </c>
      <c r="AA104" s="38">
        <v>0</v>
      </c>
      <c r="AB104" s="38">
        <v>0</v>
      </c>
      <c r="AC104" s="38">
        <f t="shared" si="39"/>
        <v>0</v>
      </c>
      <c r="AD104" s="38">
        <v>0</v>
      </c>
      <c r="AF104" s="58">
        <v>9.5</v>
      </c>
      <c r="AG104" s="65" t="s">
        <v>133</v>
      </c>
      <c r="AM104" s="38">
        <v>1</v>
      </c>
      <c r="AN104" s="38">
        <v>1</v>
      </c>
      <c r="AO104" s="38">
        <v>0</v>
      </c>
      <c r="AP104" s="38">
        <f t="shared" si="40"/>
        <v>1</v>
      </c>
      <c r="AQ104" s="38">
        <v>0</v>
      </c>
      <c r="AR104" s="47"/>
    </row>
    <row r="105" spans="1:44" ht="15.75" customHeight="1" x14ac:dyDescent="0.25">
      <c r="A105" s="41"/>
      <c r="D105" s="42" t="s">
        <v>39</v>
      </c>
      <c r="E105" s="42"/>
      <c r="F105" s="42"/>
      <c r="G105" s="42" t="s">
        <v>17</v>
      </c>
      <c r="H105" s="43"/>
      <c r="I105" s="50">
        <v>12</v>
      </c>
      <c r="J105" s="74">
        <v>4</v>
      </c>
      <c r="K105" s="74">
        <v>14</v>
      </c>
      <c r="L105" s="50">
        <f t="shared" ref="L105:L113" si="41">+J105+K105</f>
        <v>18</v>
      </c>
      <c r="M105" s="134">
        <v>6</v>
      </c>
      <c r="O105" s="16"/>
      <c r="Q105" s="47"/>
      <c r="R105" s="47"/>
      <c r="S105" s="58">
        <v>7.5</v>
      </c>
      <c r="T105" s="65" t="s">
        <v>167</v>
      </c>
      <c r="Z105" s="38">
        <v>1</v>
      </c>
      <c r="AA105" s="38">
        <v>0</v>
      </c>
      <c r="AB105" s="38">
        <v>0</v>
      </c>
      <c r="AC105" s="38">
        <f t="shared" si="39"/>
        <v>0</v>
      </c>
      <c r="AD105" s="38">
        <v>2</v>
      </c>
      <c r="AF105" s="58">
        <v>7.5</v>
      </c>
      <c r="AG105" s="65" t="s">
        <v>125</v>
      </c>
      <c r="AM105" s="38">
        <v>2</v>
      </c>
      <c r="AN105" s="38">
        <v>0</v>
      </c>
      <c r="AO105" s="38">
        <v>1</v>
      </c>
      <c r="AP105" s="38">
        <f t="shared" si="40"/>
        <v>1</v>
      </c>
      <c r="AQ105" s="38">
        <v>0</v>
      </c>
      <c r="AR105" s="47"/>
    </row>
    <row r="106" spans="1:44" ht="15.75" customHeight="1" x14ac:dyDescent="0.25">
      <c r="A106" s="41"/>
      <c r="D106" s="36" t="s">
        <v>44</v>
      </c>
      <c r="E106" s="36"/>
      <c r="F106" s="36"/>
      <c r="G106" s="36" t="s">
        <v>144</v>
      </c>
      <c r="H106" s="38"/>
      <c r="I106" s="50">
        <v>13</v>
      </c>
      <c r="J106" s="74">
        <v>3</v>
      </c>
      <c r="K106" s="74">
        <v>2</v>
      </c>
      <c r="L106" s="50">
        <f t="shared" si="41"/>
        <v>5</v>
      </c>
      <c r="M106" s="134">
        <v>6</v>
      </c>
      <c r="O106" s="16"/>
      <c r="Q106" s="47"/>
      <c r="R106" s="47"/>
      <c r="S106" s="58">
        <v>7.5</v>
      </c>
      <c r="T106" s="65" t="s">
        <v>165</v>
      </c>
      <c r="Z106" s="38">
        <v>2</v>
      </c>
      <c r="AA106" s="38">
        <v>0</v>
      </c>
      <c r="AB106" s="38">
        <v>1</v>
      </c>
      <c r="AC106" s="38">
        <f t="shared" si="39"/>
        <v>1</v>
      </c>
      <c r="AD106" s="38">
        <v>2</v>
      </c>
      <c r="AF106" s="58">
        <v>6.5</v>
      </c>
      <c r="AG106" s="36" t="s">
        <v>76</v>
      </c>
      <c r="AM106" s="38">
        <v>6</v>
      </c>
      <c r="AN106" s="38">
        <v>0</v>
      </c>
      <c r="AO106" s="38">
        <v>3</v>
      </c>
      <c r="AP106" s="38">
        <f t="shared" si="40"/>
        <v>3</v>
      </c>
      <c r="AQ106" s="38">
        <v>0</v>
      </c>
      <c r="AR106" s="47"/>
    </row>
    <row r="107" spans="1:44" ht="15.75" customHeight="1" x14ac:dyDescent="0.25">
      <c r="A107" s="41"/>
      <c r="D107" s="42" t="s">
        <v>40</v>
      </c>
      <c r="E107" s="42"/>
      <c r="F107" s="42"/>
      <c r="G107" s="36" t="s">
        <v>21</v>
      </c>
      <c r="H107" s="43"/>
      <c r="I107" s="50">
        <v>14</v>
      </c>
      <c r="J107" s="74">
        <v>0</v>
      </c>
      <c r="K107" s="74">
        <v>6</v>
      </c>
      <c r="L107" s="50">
        <f t="shared" si="41"/>
        <v>6</v>
      </c>
      <c r="M107" s="134">
        <v>6</v>
      </c>
      <c r="O107" s="16"/>
      <c r="Q107" s="47"/>
      <c r="R107" s="47"/>
      <c r="S107" s="58">
        <v>6.5</v>
      </c>
      <c r="T107" s="65" t="s">
        <v>152</v>
      </c>
      <c r="Z107" s="38">
        <v>1</v>
      </c>
      <c r="AA107" s="38">
        <v>0</v>
      </c>
      <c r="AB107" s="38">
        <v>2</v>
      </c>
      <c r="AC107" s="38">
        <f t="shared" si="39"/>
        <v>2</v>
      </c>
      <c r="AD107" s="38">
        <v>0</v>
      </c>
      <c r="AF107" s="58">
        <v>7.5</v>
      </c>
      <c r="AG107" s="65" t="s">
        <v>56</v>
      </c>
      <c r="AM107" s="38">
        <v>1</v>
      </c>
      <c r="AN107" s="38">
        <v>0</v>
      </c>
      <c r="AO107" s="38">
        <v>0</v>
      </c>
      <c r="AP107" s="38">
        <f t="shared" si="40"/>
        <v>0</v>
      </c>
      <c r="AQ107" s="38">
        <v>0</v>
      </c>
      <c r="AR107" s="47"/>
    </row>
    <row r="108" spans="1:44" ht="15.75" customHeight="1" x14ac:dyDescent="0.25">
      <c r="A108" s="41"/>
      <c r="D108" s="36" t="s">
        <v>112</v>
      </c>
      <c r="E108" s="36"/>
      <c r="F108" s="36"/>
      <c r="G108" s="36" t="s">
        <v>144</v>
      </c>
      <c r="H108" s="38"/>
      <c r="I108" s="50">
        <v>10</v>
      </c>
      <c r="J108" s="74">
        <v>0</v>
      </c>
      <c r="K108" s="74">
        <v>3</v>
      </c>
      <c r="L108" s="50">
        <f t="shared" si="41"/>
        <v>3</v>
      </c>
      <c r="M108" s="134">
        <v>4</v>
      </c>
      <c r="O108" s="16"/>
      <c r="Q108" s="47"/>
      <c r="R108" s="47"/>
      <c r="S108" s="58">
        <v>6.5</v>
      </c>
      <c r="T108" s="65" t="s">
        <v>59</v>
      </c>
      <c r="Z108" s="38">
        <v>2</v>
      </c>
      <c r="AA108" s="38">
        <v>0</v>
      </c>
      <c r="AB108" s="38">
        <v>2</v>
      </c>
      <c r="AC108" s="38">
        <f t="shared" si="39"/>
        <v>2</v>
      </c>
      <c r="AD108" s="38">
        <v>0</v>
      </c>
      <c r="AF108" s="58">
        <v>7</v>
      </c>
      <c r="AG108" s="65" t="s">
        <v>40</v>
      </c>
      <c r="AM108" s="38">
        <v>1</v>
      </c>
      <c r="AN108" s="38">
        <v>0</v>
      </c>
      <c r="AO108" s="38">
        <v>0</v>
      </c>
      <c r="AP108" s="38">
        <f t="shared" si="40"/>
        <v>0</v>
      </c>
      <c r="AQ108" s="38">
        <v>0</v>
      </c>
      <c r="AR108" s="47"/>
    </row>
    <row r="109" spans="1:44" ht="15.75" customHeight="1" thickBot="1" x14ac:dyDescent="0.3">
      <c r="A109" s="41"/>
      <c r="D109" s="42" t="s">
        <v>94</v>
      </c>
      <c r="E109" s="42"/>
      <c r="F109" s="42"/>
      <c r="G109" s="29" t="s">
        <v>146</v>
      </c>
      <c r="H109" s="43"/>
      <c r="I109" s="50">
        <v>11</v>
      </c>
      <c r="J109" s="74">
        <v>7</v>
      </c>
      <c r="K109" s="74">
        <v>0</v>
      </c>
      <c r="L109" s="50">
        <f t="shared" si="41"/>
        <v>7</v>
      </c>
      <c r="M109" s="134">
        <v>4</v>
      </c>
      <c r="O109" s="16"/>
      <c r="Q109" s="47"/>
      <c r="R109" s="47"/>
      <c r="S109" s="58">
        <v>6.5</v>
      </c>
      <c r="T109" s="65" t="s">
        <v>75</v>
      </c>
      <c r="Z109" s="38">
        <v>1</v>
      </c>
      <c r="AA109" s="38">
        <v>0</v>
      </c>
      <c r="AB109" s="38">
        <v>1</v>
      </c>
      <c r="AC109" s="38">
        <f t="shared" si="39"/>
        <v>1</v>
      </c>
      <c r="AD109" s="38">
        <v>0</v>
      </c>
      <c r="AF109" s="58">
        <v>6.5</v>
      </c>
      <c r="AG109" s="65" t="s">
        <v>138</v>
      </c>
      <c r="AM109" s="38">
        <v>4</v>
      </c>
      <c r="AN109" s="38">
        <v>0</v>
      </c>
      <c r="AO109" s="38">
        <v>0</v>
      </c>
      <c r="AP109" s="38">
        <f t="shared" si="40"/>
        <v>0</v>
      </c>
      <c r="AQ109" s="38">
        <v>0</v>
      </c>
      <c r="AR109" s="47"/>
    </row>
    <row r="110" spans="1:44" ht="15.75" customHeight="1" thickBot="1" x14ac:dyDescent="0.3">
      <c r="A110" s="41"/>
      <c r="C110" s="16"/>
      <c r="D110" s="36" t="s">
        <v>119</v>
      </c>
      <c r="E110" s="36"/>
      <c r="F110" s="36"/>
      <c r="G110" s="36" t="s">
        <v>144</v>
      </c>
      <c r="H110" s="38"/>
      <c r="I110" s="50">
        <v>12</v>
      </c>
      <c r="J110" s="74">
        <v>10</v>
      </c>
      <c r="K110" s="74">
        <v>11</v>
      </c>
      <c r="L110" s="50">
        <f t="shared" si="41"/>
        <v>21</v>
      </c>
      <c r="M110" s="134">
        <v>4</v>
      </c>
      <c r="O110" s="16"/>
      <c r="Q110" s="47"/>
      <c r="R110" s="47"/>
      <c r="S110" s="67"/>
      <c r="T110" s="68" t="s">
        <v>131</v>
      </c>
      <c r="U110" s="20"/>
      <c r="V110" s="20"/>
      <c r="W110" s="20"/>
      <c r="X110" s="20"/>
      <c r="Y110" s="20"/>
      <c r="Z110" s="60">
        <f>SUM(Z102:Z109)</f>
        <v>11</v>
      </c>
      <c r="AA110" s="60">
        <f>SUM(AA102:AA109)</f>
        <v>0</v>
      </c>
      <c r="AB110" s="60">
        <f>SUM(AB102:AB109)</f>
        <v>6</v>
      </c>
      <c r="AC110" s="60">
        <f>SUM(AC102:AC109)</f>
        <v>6</v>
      </c>
      <c r="AD110" s="60">
        <f>SUM(AD102:AD109)</f>
        <v>4</v>
      </c>
      <c r="AF110" s="58">
        <v>9.5</v>
      </c>
      <c r="AG110" s="65" t="s">
        <v>82</v>
      </c>
      <c r="AM110" s="38">
        <v>1</v>
      </c>
      <c r="AN110" s="38">
        <v>1</v>
      </c>
      <c r="AO110" s="38">
        <v>0</v>
      </c>
      <c r="AP110" s="38">
        <f t="shared" si="40"/>
        <v>1</v>
      </c>
      <c r="AQ110" s="38">
        <v>0</v>
      </c>
      <c r="AR110" s="47"/>
    </row>
    <row r="111" spans="1:44" ht="15.75" customHeight="1" x14ac:dyDescent="0.25">
      <c r="A111" s="41"/>
      <c r="C111" s="16"/>
      <c r="D111" s="42" t="s">
        <v>82</v>
      </c>
      <c r="E111" s="42"/>
      <c r="F111" s="42"/>
      <c r="G111" s="42" t="s">
        <v>160</v>
      </c>
      <c r="H111" s="43"/>
      <c r="I111" s="50">
        <v>13</v>
      </c>
      <c r="J111" s="74">
        <v>32</v>
      </c>
      <c r="K111" s="74">
        <v>6</v>
      </c>
      <c r="L111" s="50">
        <f t="shared" si="41"/>
        <v>38</v>
      </c>
      <c r="M111" s="134">
        <v>4</v>
      </c>
      <c r="Q111" s="47"/>
      <c r="R111" s="47"/>
      <c r="T111" s="65" t="s">
        <v>128</v>
      </c>
      <c r="U111" s="71"/>
      <c r="V111" s="71"/>
      <c r="W111" s="71"/>
      <c r="X111" s="71"/>
      <c r="Y111" s="71"/>
      <c r="Z111" s="50">
        <f>+Z110+AM111</f>
        <v>29</v>
      </c>
      <c r="AA111" s="50">
        <f>+AA110+AN111</f>
        <v>2</v>
      </c>
      <c r="AB111" s="50">
        <f>+AB110+AO111</f>
        <v>10</v>
      </c>
      <c r="AC111" s="50">
        <f>+AC110+AP111</f>
        <v>12</v>
      </c>
      <c r="AD111" s="50">
        <f>+AD110+AQ111</f>
        <v>6</v>
      </c>
      <c r="AF111" s="67"/>
      <c r="AG111" s="68" t="s">
        <v>131</v>
      </c>
      <c r="AH111" s="20"/>
      <c r="AI111" s="20"/>
      <c r="AJ111" s="20"/>
      <c r="AK111" s="20"/>
      <c r="AL111" s="20"/>
      <c r="AM111" s="60">
        <f>SUM(AM102:AM110)</f>
        <v>18</v>
      </c>
      <c r="AN111" s="60">
        <f>SUM(AN102:AN110)</f>
        <v>2</v>
      </c>
      <c r="AO111" s="60">
        <f>SUM(AO102:AO110)</f>
        <v>4</v>
      </c>
      <c r="AP111" s="60">
        <f>SUM(AP102:AP110)</f>
        <v>6</v>
      </c>
      <c r="AQ111" s="60">
        <f>SUM(AQ102:AQ110)</f>
        <v>2</v>
      </c>
      <c r="AR111" s="47"/>
    </row>
    <row r="112" spans="1:44" ht="15.75" customHeight="1" x14ac:dyDescent="0.25">
      <c r="A112" s="41"/>
      <c r="D112" s="36" t="s">
        <v>148</v>
      </c>
      <c r="E112" s="36"/>
      <c r="F112" s="36"/>
      <c r="G112" s="36" t="s">
        <v>144</v>
      </c>
      <c r="H112" s="38"/>
      <c r="I112" s="50">
        <v>13</v>
      </c>
      <c r="J112" s="74">
        <v>4</v>
      </c>
      <c r="K112" s="74">
        <v>3</v>
      </c>
      <c r="L112" s="50">
        <f t="shared" si="41"/>
        <v>7</v>
      </c>
      <c r="M112" s="134">
        <v>4</v>
      </c>
      <c r="Q112" s="47"/>
      <c r="R112" s="47"/>
      <c r="S112" s="58"/>
      <c r="T112" s="36"/>
      <c r="Z112" s="38"/>
      <c r="AA112" s="38"/>
      <c r="AB112" s="38"/>
      <c r="AC112" s="38"/>
      <c r="AD112" s="38"/>
      <c r="AR112" s="47"/>
    </row>
    <row r="113" spans="1:44" ht="15.75" customHeight="1" x14ac:dyDescent="0.25">
      <c r="A113" s="41"/>
      <c r="D113" s="42" t="s">
        <v>138</v>
      </c>
      <c r="G113" s="42" t="s">
        <v>160</v>
      </c>
      <c r="H113" s="43"/>
      <c r="I113" s="50">
        <v>14</v>
      </c>
      <c r="J113" s="74">
        <v>0</v>
      </c>
      <c r="K113" s="74">
        <v>5</v>
      </c>
      <c r="L113" s="50">
        <f t="shared" si="41"/>
        <v>5</v>
      </c>
      <c r="M113" s="134">
        <v>4</v>
      </c>
      <c r="Q113" s="47"/>
      <c r="R113" s="47"/>
      <c r="S113" s="58"/>
      <c r="T113" s="36" t="s">
        <v>127</v>
      </c>
      <c r="U113" s="16"/>
      <c r="V113" s="16"/>
      <c r="W113" s="16"/>
      <c r="X113" s="16"/>
      <c r="Y113" s="16"/>
      <c r="Z113" s="38">
        <f>+Z96+Z111+AC130</f>
        <v>171</v>
      </c>
      <c r="AA113" s="38">
        <f>+AA96+AA111</f>
        <v>38</v>
      </c>
      <c r="AB113" s="38">
        <f>+AB96+AB111</f>
        <v>49</v>
      </c>
      <c r="AC113" s="38">
        <f>AB113+AA113</f>
        <v>87</v>
      </c>
      <c r="AD113" s="38">
        <f>+AD96+AD111</f>
        <v>24</v>
      </c>
      <c r="AR113" s="47"/>
    </row>
    <row r="114" spans="1:44" ht="15.75" customHeight="1" x14ac:dyDescent="0.25">
      <c r="A114" s="41"/>
      <c r="N114" s="16"/>
      <c r="Q114" s="47"/>
      <c r="R114" s="47"/>
      <c r="S114" s="58"/>
      <c r="T114" s="36" t="s">
        <v>114</v>
      </c>
      <c r="U114" s="16"/>
      <c r="V114" s="16"/>
      <c r="W114" s="16"/>
      <c r="X114" s="16"/>
      <c r="Y114" s="16"/>
      <c r="Z114" s="38">
        <f>+Z15+Z28+Z41+Z54+AM15+AM28+AM41+AM54</f>
        <v>171</v>
      </c>
      <c r="AA114" s="38">
        <f>+AA15+AA28+AA41+AA54+AN15+AN28+AN41+AN54</f>
        <v>38</v>
      </c>
      <c r="AB114" s="38">
        <f>+AB15+AB28+AB41+AB54+AO15+AO28+AO41+AO54</f>
        <v>49</v>
      </c>
      <c r="AC114" s="38">
        <f>+AC15+AC28+AC41+AC54+AP15+AP28+AP41+AP54</f>
        <v>87</v>
      </c>
      <c r="AD114" s="38">
        <f>+AD15+AD28+AD41+AD54+AQ15+AQ28+AQ41+AQ54</f>
        <v>24</v>
      </c>
      <c r="AP114" s="38"/>
      <c r="AQ114" s="38"/>
      <c r="AR114" s="47"/>
    </row>
    <row r="115" spans="1:44" ht="15.75" customHeight="1" x14ac:dyDescent="0.25">
      <c r="A115" s="41"/>
      <c r="N115" s="16"/>
      <c r="Q115" s="47"/>
      <c r="R115" s="47"/>
      <c r="AR115" s="47"/>
    </row>
    <row r="116" spans="1:44" ht="15.75" customHeight="1" x14ac:dyDescent="0.25">
      <c r="A116" s="41"/>
      <c r="N116" s="16"/>
      <c r="Q116" s="47"/>
      <c r="R116" s="47"/>
      <c r="AR116" s="47"/>
    </row>
    <row r="117" spans="1:44" ht="15.75" customHeight="1" x14ac:dyDescent="0.25">
      <c r="A117" s="41"/>
      <c r="N117" s="16"/>
      <c r="Q117" s="47"/>
      <c r="R117" s="47"/>
      <c r="AR117" s="47"/>
    </row>
    <row r="118" spans="1:44" ht="15.75" customHeight="1" thickBot="1" x14ac:dyDescent="0.3">
      <c r="A118" s="41"/>
      <c r="Q118" s="47"/>
      <c r="R118" s="47"/>
      <c r="U118" s="132" t="s">
        <v>161</v>
      </c>
      <c r="V118" s="22" t="s">
        <v>194</v>
      </c>
      <c r="W118" s="22"/>
      <c r="X118" s="22"/>
      <c r="Y118" s="22"/>
      <c r="Z118" s="22"/>
      <c r="AA118" s="22"/>
      <c r="AB118" s="22"/>
      <c r="AC118" s="132" t="s">
        <v>4</v>
      </c>
      <c r="AD118" s="132" t="s">
        <v>8</v>
      </c>
      <c r="AE118" s="132" t="s">
        <v>9</v>
      </c>
      <c r="AF118" s="132" t="s">
        <v>10</v>
      </c>
      <c r="AG118" s="132" t="s">
        <v>107</v>
      </c>
      <c r="AH118" s="132"/>
      <c r="AI118" s="132" t="s">
        <v>5</v>
      </c>
      <c r="AJ118" s="132" t="s">
        <v>7</v>
      </c>
      <c r="AK118" s="132" t="s">
        <v>6</v>
      </c>
      <c r="AL118" s="132" t="s">
        <v>108</v>
      </c>
      <c r="AR118" s="47"/>
    </row>
    <row r="119" spans="1:44" ht="15.75" customHeight="1" x14ac:dyDescent="0.25">
      <c r="A119" s="41"/>
      <c r="Q119" s="47"/>
      <c r="R119" s="47"/>
      <c r="U119" s="79">
        <v>8</v>
      </c>
      <c r="V119" s="65" t="s">
        <v>18</v>
      </c>
      <c r="W119" s="65"/>
      <c r="X119" s="65"/>
      <c r="Y119" s="65"/>
      <c r="Z119" s="50"/>
      <c r="AC119" s="50">
        <v>1</v>
      </c>
      <c r="AD119" s="50">
        <v>0</v>
      </c>
      <c r="AE119" s="50">
        <v>0</v>
      </c>
      <c r="AF119" s="50">
        <v>1</v>
      </c>
      <c r="AG119" s="264">
        <f t="shared" ref="AG119:AG129" si="42">(2*AD119+AF119)/(2*AC119)</f>
        <v>0.5</v>
      </c>
      <c r="AH119" s="264"/>
      <c r="AI119" s="50">
        <v>1</v>
      </c>
      <c r="AJ119" s="50">
        <v>0</v>
      </c>
      <c r="AK119" s="50">
        <v>0</v>
      </c>
      <c r="AL119" s="81">
        <f t="shared" ref="AL119:AL129" si="43">+AI119/AC119</f>
        <v>1</v>
      </c>
      <c r="AR119" s="47"/>
    </row>
    <row r="120" spans="1:44" ht="15.75" customHeight="1" x14ac:dyDescent="0.25">
      <c r="A120" s="41"/>
      <c r="Q120" s="47"/>
      <c r="R120" s="47"/>
      <c r="U120" s="79">
        <v>7</v>
      </c>
      <c r="V120" s="65" t="s">
        <v>22</v>
      </c>
      <c r="W120" s="65"/>
      <c r="X120" s="65"/>
      <c r="Y120" s="65"/>
      <c r="Z120" s="50"/>
      <c r="AC120" s="50">
        <v>1</v>
      </c>
      <c r="AD120" s="50">
        <v>1</v>
      </c>
      <c r="AE120" s="50">
        <v>0</v>
      </c>
      <c r="AF120" s="50">
        <v>0</v>
      </c>
      <c r="AG120" s="264">
        <f t="shared" si="42"/>
        <v>1</v>
      </c>
      <c r="AH120" s="264"/>
      <c r="AI120" s="50">
        <v>0</v>
      </c>
      <c r="AJ120" s="50">
        <v>0</v>
      </c>
      <c r="AK120" s="50">
        <v>1</v>
      </c>
      <c r="AL120" s="81">
        <f t="shared" si="43"/>
        <v>0</v>
      </c>
      <c r="AR120" s="47"/>
    </row>
    <row r="121" spans="1:44" ht="15.75" customHeight="1" x14ac:dyDescent="0.25">
      <c r="A121" s="41"/>
      <c r="Q121" s="47"/>
      <c r="R121" s="47"/>
      <c r="S121" s="79"/>
      <c r="T121" s="65"/>
      <c r="U121" s="79">
        <v>7.5</v>
      </c>
      <c r="V121" s="65" t="s">
        <v>272</v>
      </c>
      <c r="W121" s="65"/>
      <c r="X121" s="65"/>
      <c r="Y121" s="65"/>
      <c r="Z121" s="50"/>
      <c r="AC121" s="50">
        <v>4.3</v>
      </c>
      <c r="AD121" s="50">
        <v>4</v>
      </c>
      <c r="AE121" s="50">
        <v>0</v>
      </c>
      <c r="AF121" s="50">
        <v>1</v>
      </c>
      <c r="AG121" s="264">
        <f t="shared" si="42"/>
        <v>1.0465116279069768</v>
      </c>
      <c r="AH121" s="264"/>
      <c r="AI121" s="50">
        <v>5</v>
      </c>
      <c r="AJ121" s="50">
        <v>0</v>
      </c>
      <c r="AK121" s="50">
        <v>1</v>
      </c>
      <c r="AL121" s="81">
        <f t="shared" si="43"/>
        <v>1.1627906976744187</v>
      </c>
      <c r="AR121" s="47"/>
    </row>
    <row r="122" spans="1:44" ht="15.75" customHeight="1" x14ac:dyDescent="0.25">
      <c r="A122" s="41"/>
      <c r="Q122" s="47"/>
      <c r="R122" s="47"/>
      <c r="S122" s="79"/>
      <c r="T122" s="65"/>
      <c r="U122" s="79">
        <v>7.5</v>
      </c>
      <c r="V122" s="65" t="s">
        <v>16</v>
      </c>
      <c r="W122" s="65"/>
      <c r="X122" s="65"/>
      <c r="Y122" s="65"/>
      <c r="Z122" s="50"/>
      <c r="AC122" s="50">
        <v>3</v>
      </c>
      <c r="AD122" s="50">
        <v>2</v>
      </c>
      <c r="AE122" s="50">
        <v>0</v>
      </c>
      <c r="AF122" s="50">
        <v>1</v>
      </c>
      <c r="AG122" s="264">
        <f t="shared" si="42"/>
        <v>0.83333333333333337</v>
      </c>
      <c r="AH122" s="264"/>
      <c r="AI122" s="50">
        <v>4</v>
      </c>
      <c r="AJ122" s="50">
        <v>0</v>
      </c>
      <c r="AK122" s="50">
        <v>1</v>
      </c>
      <c r="AL122" s="81">
        <f t="shared" si="43"/>
        <v>1.3333333333333333</v>
      </c>
      <c r="AR122" s="47"/>
    </row>
    <row r="123" spans="1:44" ht="15.75" customHeight="1" x14ac:dyDescent="0.25">
      <c r="A123" s="41"/>
      <c r="Q123" s="47"/>
      <c r="R123" s="47"/>
      <c r="S123" s="79"/>
      <c r="T123" s="65"/>
      <c r="U123" s="79">
        <v>7.5</v>
      </c>
      <c r="V123" s="65" t="s">
        <v>118</v>
      </c>
      <c r="W123" s="65"/>
      <c r="X123" s="65"/>
      <c r="Y123" s="65"/>
      <c r="Z123" s="50"/>
      <c r="AC123" s="50">
        <v>1</v>
      </c>
      <c r="AD123" s="50">
        <v>1</v>
      </c>
      <c r="AE123" s="50">
        <v>0</v>
      </c>
      <c r="AF123" s="50">
        <v>0</v>
      </c>
      <c r="AG123" s="264">
        <f t="shared" si="42"/>
        <v>1</v>
      </c>
      <c r="AH123" s="264"/>
      <c r="AI123" s="50">
        <v>0</v>
      </c>
      <c r="AJ123" s="50">
        <v>0</v>
      </c>
      <c r="AK123" s="50">
        <v>1</v>
      </c>
      <c r="AL123" s="81">
        <f t="shared" si="43"/>
        <v>0</v>
      </c>
      <c r="AR123" s="47"/>
    </row>
    <row r="124" spans="1:44" ht="15.75" customHeight="1" x14ac:dyDescent="0.25">
      <c r="A124" s="41"/>
      <c r="Q124" s="47"/>
      <c r="R124" s="47"/>
      <c r="S124" s="79"/>
      <c r="T124" s="65"/>
      <c r="U124" s="75">
        <v>8</v>
      </c>
      <c r="V124" s="65" t="s">
        <v>147</v>
      </c>
      <c r="AC124" s="50">
        <v>1</v>
      </c>
      <c r="AD124" s="50">
        <v>1</v>
      </c>
      <c r="AE124" s="50">
        <v>0</v>
      </c>
      <c r="AF124" s="50">
        <v>0</v>
      </c>
      <c r="AG124" s="264">
        <f t="shared" si="42"/>
        <v>1</v>
      </c>
      <c r="AH124" s="264"/>
      <c r="AI124" s="50">
        <v>2</v>
      </c>
      <c r="AJ124" s="50">
        <v>0</v>
      </c>
      <c r="AK124" s="50">
        <v>0</v>
      </c>
      <c r="AL124" s="81">
        <f t="shared" si="43"/>
        <v>2</v>
      </c>
      <c r="AR124" s="47"/>
    </row>
    <row r="125" spans="1:44" ht="15.75" customHeight="1" x14ac:dyDescent="0.25">
      <c r="A125" s="41"/>
      <c r="Q125" s="47"/>
      <c r="R125" s="47"/>
      <c r="S125" s="79"/>
      <c r="T125" s="65"/>
      <c r="U125" s="79"/>
      <c r="V125" s="65" t="s">
        <v>41</v>
      </c>
      <c r="W125" s="65"/>
      <c r="X125" s="65"/>
      <c r="Y125" s="65"/>
      <c r="Z125" s="50"/>
      <c r="AC125" s="50">
        <v>0.2</v>
      </c>
      <c r="AD125" s="50">
        <v>0</v>
      </c>
      <c r="AE125" s="50">
        <v>0</v>
      </c>
      <c r="AF125" s="50">
        <v>0</v>
      </c>
      <c r="AG125" s="264">
        <f t="shared" si="42"/>
        <v>0</v>
      </c>
      <c r="AH125" s="264"/>
      <c r="AI125" s="50">
        <v>0</v>
      </c>
      <c r="AJ125" s="50">
        <v>0</v>
      </c>
      <c r="AK125" s="50">
        <v>0</v>
      </c>
      <c r="AL125" s="81">
        <f t="shared" si="43"/>
        <v>0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79"/>
      <c r="V126" s="65" t="s">
        <v>273</v>
      </c>
      <c r="W126" s="65"/>
      <c r="X126" s="65"/>
      <c r="Y126" s="65"/>
      <c r="Z126" s="50"/>
      <c r="AC126" s="50">
        <v>0.5</v>
      </c>
      <c r="AD126" s="50">
        <v>0</v>
      </c>
      <c r="AE126" s="50">
        <v>0</v>
      </c>
      <c r="AF126" s="50">
        <v>0</v>
      </c>
      <c r="AG126" s="264">
        <f t="shared" si="42"/>
        <v>0</v>
      </c>
      <c r="AH126" s="264"/>
      <c r="AI126" s="50">
        <v>2</v>
      </c>
      <c r="AJ126" s="50">
        <v>1</v>
      </c>
      <c r="AK126" s="50">
        <v>0</v>
      </c>
      <c r="AL126" s="81">
        <f t="shared" si="43"/>
        <v>4</v>
      </c>
      <c r="AR126" s="47"/>
    </row>
    <row r="127" spans="1:44" ht="15.75" customHeight="1" x14ac:dyDescent="0.25">
      <c r="A127" s="41"/>
      <c r="N127" s="16"/>
      <c r="Q127" s="47"/>
      <c r="R127" s="47"/>
      <c r="U127" s="79">
        <v>8</v>
      </c>
      <c r="V127" s="65" t="s">
        <v>104</v>
      </c>
      <c r="W127" s="65"/>
      <c r="X127" s="65"/>
      <c r="Y127" s="65"/>
      <c r="Z127" s="50"/>
      <c r="AC127" s="50">
        <v>2</v>
      </c>
      <c r="AD127" s="50">
        <v>0</v>
      </c>
      <c r="AE127" s="50">
        <v>2</v>
      </c>
      <c r="AF127" s="50">
        <v>0</v>
      </c>
      <c r="AG127" s="264">
        <f t="shared" si="42"/>
        <v>0</v>
      </c>
      <c r="AH127" s="264"/>
      <c r="AI127" s="50">
        <v>7</v>
      </c>
      <c r="AJ127" s="50">
        <v>0</v>
      </c>
      <c r="AK127" s="50">
        <v>0</v>
      </c>
      <c r="AL127" s="81">
        <f t="shared" si="43"/>
        <v>3.5</v>
      </c>
      <c r="AR127" s="47"/>
    </row>
    <row r="128" spans="1:44" ht="15.75" customHeight="1" x14ac:dyDescent="0.25">
      <c r="A128" s="41"/>
      <c r="Q128" s="47"/>
      <c r="R128" s="47"/>
      <c r="U128" s="79">
        <v>8</v>
      </c>
      <c r="V128" s="65" t="s">
        <v>381</v>
      </c>
      <c r="W128" s="65"/>
      <c r="X128" s="65"/>
      <c r="Y128" s="65"/>
      <c r="Z128" s="50"/>
      <c r="AC128" s="50">
        <v>1</v>
      </c>
      <c r="AD128" s="50">
        <v>0</v>
      </c>
      <c r="AE128" s="50">
        <v>1</v>
      </c>
      <c r="AF128" s="50">
        <v>0</v>
      </c>
      <c r="AG128" s="264">
        <f t="shared" si="42"/>
        <v>0</v>
      </c>
      <c r="AH128" s="264"/>
      <c r="AI128" s="50">
        <v>2</v>
      </c>
      <c r="AJ128" s="50">
        <v>0</v>
      </c>
      <c r="AK128" s="50">
        <v>0</v>
      </c>
      <c r="AL128" s="81">
        <f t="shared" si="43"/>
        <v>2</v>
      </c>
      <c r="AR128" s="47"/>
    </row>
    <row r="129" spans="1:44" ht="15.75" customHeight="1" thickBot="1" x14ac:dyDescent="0.3">
      <c r="A129" s="41"/>
      <c r="Q129" s="47"/>
      <c r="R129" s="47"/>
      <c r="U129" s="75">
        <v>7</v>
      </c>
      <c r="V129" s="65" t="s">
        <v>448</v>
      </c>
      <c r="AC129" s="50">
        <v>1</v>
      </c>
      <c r="AD129" s="50">
        <v>0</v>
      </c>
      <c r="AE129" s="50">
        <v>1</v>
      </c>
      <c r="AF129" s="50">
        <v>0</v>
      </c>
      <c r="AG129" s="264">
        <f t="shared" si="42"/>
        <v>0</v>
      </c>
      <c r="AH129" s="264"/>
      <c r="AI129" s="50">
        <v>3</v>
      </c>
      <c r="AJ129" s="50">
        <v>0</v>
      </c>
      <c r="AK129" s="50">
        <v>0</v>
      </c>
      <c r="AL129" s="81">
        <f t="shared" si="43"/>
        <v>3</v>
      </c>
      <c r="AR129" s="47"/>
    </row>
    <row r="130" spans="1:44" ht="15.75" customHeight="1" x14ac:dyDescent="0.25">
      <c r="A130" s="41"/>
      <c r="Q130" s="47"/>
      <c r="R130" s="47"/>
      <c r="U130" s="67"/>
      <c r="V130" s="69"/>
      <c r="W130" s="68" t="s">
        <v>27</v>
      </c>
      <c r="X130" s="69"/>
      <c r="Y130" s="69"/>
      <c r="Z130" s="60"/>
      <c r="AA130" s="67"/>
      <c r="AB130" s="67"/>
      <c r="AC130" s="60">
        <f>SUM(AC119:AC129)</f>
        <v>16</v>
      </c>
      <c r="AD130" s="60">
        <f t="shared" ref="AD130:AF130" si="44">SUM(AD119:AD129)</f>
        <v>9</v>
      </c>
      <c r="AE130" s="60">
        <f t="shared" si="44"/>
        <v>4</v>
      </c>
      <c r="AF130" s="60">
        <f t="shared" si="44"/>
        <v>3</v>
      </c>
      <c r="AG130" s="265">
        <f>(2*AD130+AF130)/(2*AC130)</f>
        <v>0.65625</v>
      </c>
      <c r="AH130" s="265"/>
      <c r="AI130" s="60">
        <f t="shared" ref="AI130" si="45">SUM(AI119:AI129)</f>
        <v>26</v>
      </c>
      <c r="AJ130" s="60">
        <f t="shared" ref="AJ130:AK130" si="46">SUM(AJ119:AJ129)</f>
        <v>1</v>
      </c>
      <c r="AK130" s="60">
        <f t="shared" si="46"/>
        <v>4</v>
      </c>
      <c r="AL130" s="70">
        <f>+AI130/AC130</f>
        <v>1.625</v>
      </c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0">
    <mergeCell ref="AG127:AH127"/>
    <mergeCell ref="AG128:AH128"/>
    <mergeCell ref="AG129:AH129"/>
    <mergeCell ref="AG130:AH130"/>
    <mergeCell ref="AG122:AH122"/>
    <mergeCell ref="AG123:AH123"/>
    <mergeCell ref="AG124:AH124"/>
    <mergeCell ref="AG125:AH125"/>
    <mergeCell ref="AG126:AH126"/>
    <mergeCell ref="AG119:AH119"/>
    <mergeCell ref="AG120:AH120"/>
    <mergeCell ref="AG121:AH121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B9341-61F7-49B7-A056-AD4375947C50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13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31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31" t="s">
        <v>4</v>
      </c>
      <c r="AD2" s="131" t="s">
        <v>8</v>
      </c>
      <c r="AE2" s="131" t="s">
        <v>9</v>
      </c>
      <c r="AF2" s="131" t="s">
        <v>10</v>
      </c>
      <c r="AG2" s="263" t="s">
        <v>107</v>
      </c>
      <c r="AH2" s="263"/>
      <c r="AI2" s="131" t="s">
        <v>5</v>
      </c>
      <c r="AJ2" s="131" t="s">
        <v>7</v>
      </c>
      <c r="AK2" s="131" t="s">
        <v>6</v>
      </c>
      <c r="AL2" s="131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12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12</v>
      </c>
      <c r="AD3" s="50">
        <v>8</v>
      </c>
      <c r="AE3" s="50">
        <v>3</v>
      </c>
      <c r="AF3" s="50">
        <v>1</v>
      </c>
      <c r="AG3" s="265">
        <f t="shared" ref="AG3:AG10" si="0">+(AD3*2+AF3)/(2*AC3)</f>
        <v>0.70833333333333337</v>
      </c>
      <c r="AH3" s="265"/>
      <c r="AI3" s="50">
        <v>19</v>
      </c>
      <c r="AJ3" s="50">
        <v>0</v>
      </c>
      <c r="AK3" s="50">
        <v>2</v>
      </c>
      <c r="AL3" s="66">
        <f t="shared" ref="AL3:AL10" si="1">+AI3/AC3</f>
        <v>1.5833333333333333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10</v>
      </c>
      <c r="H4" s="90">
        <v>3</v>
      </c>
      <c r="I4" s="90">
        <v>0</v>
      </c>
      <c r="J4" s="90">
        <f t="shared" ref="J4:J11" si="2">2*G4+I4</f>
        <v>20</v>
      </c>
      <c r="K4" s="133">
        <f t="shared" ref="K4:K11" si="3">+J4/((G4+H4+I4)*2)</f>
        <v>0.76923076923076927</v>
      </c>
      <c r="L4" s="90">
        <f>+$AN$40</f>
        <v>48</v>
      </c>
      <c r="M4" s="90">
        <v>27</v>
      </c>
      <c r="N4" s="90">
        <f>+$AO$40</f>
        <v>74</v>
      </c>
      <c r="O4" s="90">
        <f>+$AQ$40</f>
        <v>16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11</v>
      </c>
      <c r="AD4" s="50">
        <v>5</v>
      </c>
      <c r="AE4" s="50">
        <v>5</v>
      </c>
      <c r="AF4" s="50">
        <v>1</v>
      </c>
      <c r="AG4" s="264">
        <f t="shared" si="0"/>
        <v>0.5</v>
      </c>
      <c r="AH4" s="264"/>
      <c r="AI4" s="50">
        <v>23</v>
      </c>
      <c r="AJ4" s="50">
        <v>2</v>
      </c>
      <c r="AK4" s="50">
        <v>1</v>
      </c>
      <c r="AL4" s="66">
        <f t="shared" si="1"/>
        <v>2.0909090909090908</v>
      </c>
      <c r="AM4" s="16"/>
      <c r="AN4" s="16"/>
      <c r="AQ4" s="38"/>
      <c r="AR4" s="40"/>
    </row>
    <row r="5" spans="1:44" ht="18" x14ac:dyDescent="0.25">
      <c r="A5" s="41"/>
      <c r="B5" s="90">
        <v>1</v>
      </c>
      <c r="C5" s="18" t="s">
        <v>176</v>
      </c>
      <c r="D5" s="37"/>
      <c r="E5" s="37"/>
      <c r="F5" s="37"/>
      <c r="G5" s="90">
        <v>9</v>
      </c>
      <c r="H5" s="90">
        <v>3</v>
      </c>
      <c r="I5" s="90">
        <v>1</v>
      </c>
      <c r="J5" s="90">
        <f t="shared" si="2"/>
        <v>19</v>
      </c>
      <c r="K5" s="133">
        <f t="shared" si="3"/>
        <v>0.73076923076923073</v>
      </c>
      <c r="L5" s="90">
        <f>+$AA$27</f>
        <v>34</v>
      </c>
      <c r="M5" s="90">
        <v>22</v>
      </c>
      <c r="N5" s="90">
        <f>+$AB$27</f>
        <v>59</v>
      </c>
      <c r="O5" s="90">
        <f>+$AD$27</f>
        <v>10</v>
      </c>
      <c r="P5" s="90">
        <v>2</v>
      </c>
      <c r="Q5" s="46"/>
      <c r="R5" s="41"/>
      <c r="U5" s="75">
        <v>7.5</v>
      </c>
      <c r="V5" s="77" t="s">
        <v>118</v>
      </c>
      <c r="W5" s="78"/>
      <c r="X5" s="77"/>
      <c r="Y5" s="77"/>
      <c r="Z5" s="77" t="s">
        <v>23</v>
      </c>
      <c r="AA5" s="16"/>
      <c r="AB5" s="50"/>
      <c r="AC5" s="50">
        <v>10</v>
      </c>
      <c r="AD5" s="50">
        <v>7</v>
      </c>
      <c r="AE5" s="50">
        <v>3</v>
      </c>
      <c r="AF5" s="50">
        <v>0</v>
      </c>
      <c r="AG5" s="264">
        <f t="shared" si="0"/>
        <v>0.7</v>
      </c>
      <c r="AH5" s="264"/>
      <c r="AI5" s="50">
        <v>24</v>
      </c>
      <c r="AJ5" s="50">
        <v>0</v>
      </c>
      <c r="AK5" s="50">
        <v>1</v>
      </c>
      <c r="AL5" s="66">
        <f t="shared" si="1"/>
        <v>2.4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6</v>
      </c>
      <c r="H6" s="90">
        <v>5</v>
      </c>
      <c r="I6" s="90">
        <v>2</v>
      </c>
      <c r="J6" s="90">
        <f t="shared" si="2"/>
        <v>14</v>
      </c>
      <c r="K6" s="133">
        <f t="shared" si="3"/>
        <v>0.53846153846153844</v>
      </c>
      <c r="L6" s="90">
        <f>+$AN$27</f>
        <v>29</v>
      </c>
      <c r="M6" s="90">
        <v>31</v>
      </c>
      <c r="N6" s="90">
        <f>+$AO$27</f>
        <v>51</v>
      </c>
      <c r="O6" s="90">
        <f>+$AQ$27</f>
        <v>22</v>
      </c>
      <c r="P6" s="90">
        <v>3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12</v>
      </c>
      <c r="AD6" s="50">
        <v>4</v>
      </c>
      <c r="AE6" s="50">
        <v>7</v>
      </c>
      <c r="AF6" s="50">
        <v>1</v>
      </c>
      <c r="AG6" s="264">
        <f t="shared" si="0"/>
        <v>0.375</v>
      </c>
      <c r="AH6" s="264"/>
      <c r="AI6" s="50">
        <v>30</v>
      </c>
      <c r="AJ6" s="50">
        <v>0</v>
      </c>
      <c r="AK6" s="50">
        <v>0</v>
      </c>
      <c r="AL6" s="66">
        <f t="shared" si="1"/>
        <v>2.5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6</v>
      </c>
      <c r="H7" s="90">
        <v>5</v>
      </c>
      <c r="I7" s="90">
        <v>2</v>
      </c>
      <c r="J7" s="90">
        <f t="shared" si="2"/>
        <v>14</v>
      </c>
      <c r="K7" s="133">
        <f t="shared" si="3"/>
        <v>0.53846153846153844</v>
      </c>
      <c r="L7" s="90">
        <f>+$AA$53</f>
        <v>28</v>
      </c>
      <c r="M7" s="90">
        <v>28</v>
      </c>
      <c r="N7" s="90">
        <f>+$AB$53</f>
        <v>52</v>
      </c>
      <c r="O7" s="90">
        <f>+$AD$53</f>
        <v>14</v>
      </c>
      <c r="P7" s="90">
        <v>4</v>
      </c>
      <c r="Q7" s="46"/>
      <c r="R7" s="41"/>
      <c r="U7" s="75">
        <v>8</v>
      </c>
      <c r="V7" s="77" t="s">
        <v>147</v>
      </c>
      <c r="W7" s="78"/>
      <c r="X7" s="77"/>
      <c r="Y7" s="77"/>
      <c r="Z7" s="77" t="s">
        <v>140</v>
      </c>
      <c r="AA7" s="16"/>
      <c r="AB7" s="50"/>
      <c r="AC7" s="50">
        <v>10</v>
      </c>
      <c r="AD7" s="50">
        <v>1</v>
      </c>
      <c r="AE7" s="50">
        <v>5</v>
      </c>
      <c r="AF7" s="50">
        <v>4</v>
      </c>
      <c r="AG7" s="264">
        <f>+(AD7*2+AF7)/(2*AC7)</f>
        <v>0.3</v>
      </c>
      <c r="AH7" s="264"/>
      <c r="AI7" s="50">
        <v>27</v>
      </c>
      <c r="AJ7" s="50">
        <v>1</v>
      </c>
      <c r="AK7" s="50">
        <v>0</v>
      </c>
      <c r="AL7" s="66">
        <f>+AI7/AC7</f>
        <v>2.7</v>
      </c>
      <c r="AM7" s="16"/>
      <c r="AN7" s="16"/>
      <c r="AQ7" s="38"/>
      <c r="AR7" s="40"/>
    </row>
    <row r="8" spans="1:44" ht="18" x14ac:dyDescent="0.25">
      <c r="A8" s="41"/>
      <c r="B8" s="90">
        <v>4</v>
      </c>
      <c r="C8" s="18" t="s">
        <v>177</v>
      </c>
      <c r="D8" s="37"/>
      <c r="E8" s="18"/>
      <c r="F8" s="37"/>
      <c r="G8" s="90">
        <v>5</v>
      </c>
      <c r="H8" s="90">
        <v>7</v>
      </c>
      <c r="I8" s="90">
        <v>1</v>
      </c>
      <c r="J8" s="90">
        <f t="shared" si="2"/>
        <v>11</v>
      </c>
      <c r="K8" s="133">
        <f t="shared" si="3"/>
        <v>0.42307692307692307</v>
      </c>
      <c r="L8" s="90">
        <f>+$AA$66</f>
        <v>32</v>
      </c>
      <c r="M8" s="90">
        <v>30</v>
      </c>
      <c r="N8" s="90">
        <f>+$AB$66</f>
        <v>49</v>
      </c>
      <c r="O8" s="90">
        <f>+$AD$66</f>
        <v>12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10</v>
      </c>
      <c r="AD8" s="50">
        <v>4</v>
      </c>
      <c r="AE8" s="50">
        <v>5</v>
      </c>
      <c r="AF8" s="50">
        <v>1</v>
      </c>
      <c r="AG8" s="264">
        <f>+(AD8*2+AF8)/(2*AC8)</f>
        <v>0.45</v>
      </c>
      <c r="AH8" s="264"/>
      <c r="AI8" s="50">
        <v>28</v>
      </c>
      <c r="AJ8" s="50">
        <v>0</v>
      </c>
      <c r="AK8" s="50">
        <v>0</v>
      </c>
      <c r="AL8" s="66">
        <f>+AI8/AC8</f>
        <v>2.8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4</v>
      </c>
      <c r="H9" s="90">
        <v>6</v>
      </c>
      <c r="I9" s="90">
        <v>3</v>
      </c>
      <c r="J9" s="90">
        <f t="shared" si="2"/>
        <v>11</v>
      </c>
      <c r="K9" s="133">
        <f t="shared" si="3"/>
        <v>0.42307692307692307</v>
      </c>
      <c r="L9" s="90">
        <f>+$AN$66</f>
        <v>30</v>
      </c>
      <c r="M9" s="90">
        <v>39</v>
      </c>
      <c r="N9" s="90">
        <f>+$AO$66</f>
        <v>48</v>
      </c>
      <c r="O9" s="90">
        <f>+$AQ$66</f>
        <v>8</v>
      </c>
      <c r="P9" s="90">
        <v>7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A9" s="16"/>
      <c r="AB9" s="50"/>
      <c r="AC9" s="50">
        <v>12</v>
      </c>
      <c r="AD9" s="50">
        <v>4</v>
      </c>
      <c r="AE9" s="50">
        <v>8</v>
      </c>
      <c r="AF9" s="50">
        <v>0</v>
      </c>
      <c r="AG9" s="264">
        <f t="shared" si="0"/>
        <v>0.33333333333333331</v>
      </c>
      <c r="AH9" s="264"/>
      <c r="AI9" s="50">
        <v>39</v>
      </c>
      <c r="AJ9" s="50">
        <v>3</v>
      </c>
      <c r="AK9" s="50">
        <v>0</v>
      </c>
      <c r="AL9" s="66">
        <f t="shared" si="1"/>
        <v>3.25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4</v>
      </c>
      <c r="H10" s="90">
        <v>8</v>
      </c>
      <c r="I10" s="90">
        <v>1</v>
      </c>
      <c r="J10" s="90">
        <f t="shared" si="2"/>
        <v>9</v>
      </c>
      <c r="K10" s="133">
        <f t="shared" si="3"/>
        <v>0.34615384615384615</v>
      </c>
      <c r="L10" s="90">
        <f>+$AN$53</f>
        <v>39</v>
      </c>
      <c r="M10" s="90">
        <v>45</v>
      </c>
      <c r="N10" s="90">
        <f>+$AO$53</f>
        <v>53</v>
      </c>
      <c r="O10" s="90">
        <f>+$AQ$53</f>
        <v>16</v>
      </c>
      <c r="P10" s="90">
        <v>6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A10" s="16"/>
      <c r="AB10" s="50"/>
      <c r="AC10" s="50">
        <v>11</v>
      </c>
      <c r="AD10" s="50">
        <v>3</v>
      </c>
      <c r="AE10" s="50">
        <v>5</v>
      </c>
      <c r="AF10" s="50">
        <v>3</v>
      </c>
      <c r="AG10" s="264">
        <f t="shared" si="0"/>
        <v>0.40909090909090912</v>
      </c>
      <c r="AH10" s="264"/>
      <c r="AI10" s="50">
        <v>36</v>
      </c>
      <c r="AJ10" s="50">
        <v>0</v>
      </c>
      <c r="AK10" s="50">
        <v>1</v>
      </c>
      <c r="AL10" s="66">
        <f t="shared" si="1"/>
        <v>3.2727272727272729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1</v>
      </c>
      <c r="H11" s="90">
        <v>8</v>
      </c>
      <c r="I11" s="90">
        <v>4</v>
      </c>
      <c r="J11" s="90">
        <f t="shared" si="2"/>
        <v>6</v>
      </c>
      <c r="K11" s="133">
        <f t="shared" si="3"/>
        <v>0.23076923076923078</v>
      </c>
      <c r="L11" s="90">
        <f>+$AA$40</f>
        <v>19</v>
      </c>
      <c r="M11" s="90">
        <v>37</v>
      </c>
      <c r="N11" s="90">
        <f>+$AB$40</f>
        <v>30</v>
      </c>
      <c r="O11" s="90">
        <f>+$AD$40</f>
        <v>8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+AC126</f>
        <v>16</v>
      </c>
      <c r="AD11" s="38">
        <f>+AD126</f>
        <v>9</v>
      </c>
      <c r="AE11" s="38">
        <f>+AE126</f>
        <v>4</v>
      </c>
      <c r="AF11" s="38">
        <f>+AF126</f>
        <v>3</v>
      </c>
      <c r="AG11" s="281">
        <f>+AG126</f>
        <v>0.65625</v>
      </c>
      <c r="AH11" s="281"/>
      <c r="AI11" s="38">
        <f>+AI126</f>
        <v>26</v>
      </c>
      <c r="AJ11" s="38">
        <f>+AJ126</f>
        <v>1</v>
      </c>
      <c r="AK11" s="38">
        <f>+AK126</f>
        <v>4</v>
      </c>
      <c r="AL11" s="49">
        <f>+AL126</f>
        <v>1.625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45</v>
      </c>
      <c r="H12" s="21">
        <f>SUM(H4:H11)</f>
        <v>45</v>
      </c>
      <c r="I12" s="21">
        <f>SUM(I4:I11)</f>
        <v>14</v>
      </c>
      <c r="J12" s="21"/>
      <c r="K12" s="21"/>
      <c r="L12" s="21">
        <f>SUM(L4:L11)</f>
        <v>259</v>
      </c>
      <c r="M12" s="21">
        <f>SUM(M4:M11)</f>
        <v>259</v>
      </c>
      <c r="N12" s="21">
        <f>SUM(N4:N11)</f>
        <v>416</v>
      </c>
      <c r="O12" s="21">
        <f>SUM(O4:O11)</f>
        <v>106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104</v>
      </c>
      <c r="AD12" s="60">
        <f t="shared" si="4"/>
        <v>45</v>
      </c>
      <c r="AE12" s="60">
        <f t="shared" si="4"/>
        <v>45</v>
      </c>
      <c r="AF12" s="60">
        <f t="shared" si="4"/>
        <v>14</v>
      </c>
      <c r="AG12" s="60"/>
      <c r="AH12" s="60"/>
      <c r="AI12" s="60">
        <f t="shared" ref="AI12:AK12" si="5">SUM(AI3:AI11)</f>
        <v>252</v>
      </c>
      <c r="AJ12" s="60">
        <f t="shared" si="5"/>
        <v>7</v>
      </c>
      <c r="AK12" s="60">
        <f t="shared" si="5"/>
        <v>9</v>
      </c>
      <c r="AL12" s="70">
        <f>+AI12/AC12</f>
        <v>2.4230769230769229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13 Summary:</v>
      </c>
      <c r="C14" s="2"/>
      <c r="D14" s="2"/>
      <c r="E14" s="277">
        <v>44536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203</v>
      </c>
      <c r="D15" s="37"/>
      <c r="E15" s="36"/>
      <c r="F15" s="36"/>
      <c r="G15" s="90">
        <v>1</v>
      </c>
      <c r="H15" s="38">
        <v>1</v>
      </c>
      <c r="I15" s="36" t="s">
        <v>65</v>
      </c>
      <c r="J15" s="36"/>
      <c r="K15" s="36"/>
      <c r="L15" s="36"/>
      <c r="M15" s="38" t="s">
        <v>229</v>
      </c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11</v>
      </c>
      <c r="AA15" s="28">
        <v>2</v>
      </c>
      <c r="AB15" s="28">
        <v>1</v>
      </c>
      <c r="AC15" s="60">
        <f t="shared" ref="AC15:AC26" si="6">+AA15+AB15</f>
        <v>3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19</v>
      </c>
      <c r="AN15" s="74">
        <v>4</v>
      </c>
      <c r="AO15" s="74">
        <v>5</v>
      </c>
      <c r="AP15" s="50">
        <f t="shared" ref="AP15:AP26" si="7">+AN15+AO15</f>
        <v>9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/>
      <c r="I16" s="36"/>
      <c r="J16" s="36"/>
      <c r="K16" s="36"/>
      <c r="L16" s="36"/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12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10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13</v>
      </c>
      <c r="AA17" s="74">
        <v>19</v>
      </c>
      <c r="AB17" s="74">
        <v>7</v>
      </c>
      <c r="AC17" s="50">
        <f t="shared" si="6"/>
        <v>26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11</v>
      </c>
      <c r="AN17" s="74">
        <v>9</v>
      </c>
      <c r="AO17" s="74">
        <v>9</v>
      </c>
      <c r="AP17" s="50">
        <f t="shared" si="7"/>
        <v>18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198</v>
      </c>
      <c r="D18" s="37"/>
      <c r="E18" s="36"/>
      <c r="F18" s="36"/>
      <c r="G18" s="90">
        <v>2</v>
      </c>
      <c r="H18" s="38">
        <v>1</v>
      </c>
      <c r="I18" s="36" t="s">
        <v>126</v>
      </c>
      <c r="J18" s="36"/>
      <c r="K18" s="36"/>
      <c r="L18" s="36" t="s">
        <v>473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11</v>
      </c>
      <c r="AA18" s="74">
        <v>2</v>
      </c>
      <c r="AB18" s="74">
        <v>7</v>
      </c>
      <c r="AC18" s="50">
        <f t="shared" si="6"/>
        <v>9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10</v>
      </c>
      <c r="AN18" s="74">
        <v>3</v>
      </c>
      <c r="AO18" s="74">
        <v>5</v>
      </c>
      <c r="AP18" s="50">
        <f t="shared" si="7"/>
        <v>8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/>
      <c r="D19" s="36" t="s">
        <v>149</v>
      </c>
      <c r="E19" s="36"/>
      <c r="F19" s="36"/>
      <c r="G19" s="90"/>
      <c r="H19" s="38">
        <v>2</v>
      </c>
      <c r="I19" s="36" t="s">
        <v>69</v>
      </c>
      <c r="J19" s="36"/>
      <c r="K19" s="36"/>
      <c r="L19" s="36" t="s">
        <v>365</v>
      </c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13</v>
      </c>
      <c r="AA19" s="74">
        <v>5</v>
      </c>
      <c r="AB19" s="74">
        <v>12</v>
      </c>
      <c r="AC19" s="50">
        <f t="shared" si="6"/>
        <v>17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13</v>
      </c>
      <c r="AN19" s="74">
        <v>0</v>
      </c>
      <c r="AO19" s="74">
        <v>6</v>
      </c>
      <c r="AP19" s="50">
        <f t="shared" si="7"/>
        <v>6</v>
      </c>
      <c r="AQ19" s="74">
        <v>0</v>
      </c>
      <c r="AR19" s="40"/>
    </row>
    <row r="20" spans="1:44" ht="15.95" customHeight="1" x14ac:dyDescent="0.25">
      <c r="A20" s="47"/>
      <c r="B20" s="4"/>
      <c r="C20" s="4"/>
      <c r="D20" s="4"/>
      <c r="E20" s="4"/>
      <c r="F20" s="4"/>
      <c r="G20" s="4"/>
      <c r="H20" s="4"/>
      <c r="I20" s="6"/>
      <c r="J20" s="6"/>
      <c r="K20" s="6"/>
      <c r="L20" s="6"/>
      <c r="M20" s="6"/>
      <c r="N20" s="6"/>
      <c r="O20" s="6"/>
      <c r="P20" s="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11</v>
      </c>
      <c r="AA20" s="74">
        <v>0</v>
      </c>
      <c r="AB20" s="74">
        <v>3</v>
      </c>
      <c r="AC20" s="50">
        <f t="shared" si="6"/>
        <v>3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12</v>
      </c>
      <c r="AN20" s="74">
        <v>3</v>
      </c>
      <c r="AO20" s="74">
        <v>2</v>
      </c>
      <c r="AP20" s="50">
        <f t="shared" si="7"/>
        <v>5</v>
      </c>
      <c r="AQ20" s="74">
        <v>6</v>
      </c>
      <c r="AR20" s="40"/>
    </row>
    <row r="21" spans="1:44" ht="15.95" customHeight="1" x14ac:dyDescent="0.25">
      <c r="A21" s="47"/>
      <c r="B21" s="45" t="s">
        <v>62</v>
      </c>
      <c r="C21" s="18" t="s">
        <v>196</v>
      </c>
      <c r="D21" s="16"/>
      <c r="E21" s="36"/>
      <c r="F21" s="36"/>
      <c r="G21" s="90">
        <v>3</v>
      </c>
      <c r="H21" s="38">
        <v>1</v>
      </c>
      <c r="I21" s="36" t="s">
        <v>133</v>
      </c>
      <c r="J21" s="36"/>
      <c r="K21" s="36"/>
      <c r="L21" s="36" t="s">
        <v>474</v>
      </c>
      <c r="M21" s="38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12</v>
      </c>
      <c r="AA21" s="74">
        <v>1</v>
      </c>
      <c r="AB21" s="74">
        <v>6</v>
      </c>
      <c r="AC21" s="50">
        <f t="shared" si="6"/>
        <v>7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12</v>
      </c>
      <c r="AN21" s="74">
        <v>4</v>
      </c>
      <c r="AO21" s="74">
        <v>8</v>
      </c>
      <c r="AP21" s="50">
        <f t="shared" si="7"/>
        <v>12</v>
      </c>
      <c r="AQ21" s="74">
        <v>0</v>
      </c>
      <c r="AR21" s="40"/>
    </row>
    <row r="22" spans="1:44" ht="15.95" customHeight="1" x14ac:dyDescent="0.25">
      <c r="A22" s="47"/>
      <c r="B22" s="43" t="s">
        <v>35</v>
      </c>
      <c r="C22" s="57"/>
      <c r="D22" s="57" t="s">
        <v>149</v>
      </c>
      <c r="E22" s="16"/>
      <c r="F22" s="16"/>
      <c r="G22" s="16"/>
      <c r="H22" s="38">
        <v>2</v>
      </c>
      <c r="I22" s="36" t="s">
        <v>133</v>
      </c>
      <c r="J22" s="36"/>
      <c r="K22" s="36"/>
      <c r="L22" s="36" t="s">
        <v>472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12</v>
      </c>
      <c r="AA22" s="74">
        <v>0</v>
      </c>
      <c r="AB22" s="74">
        <v>5</v>
      </c>
      <c r="AC22" s="50">
        <f t="shared" si="6"/>
        <v>5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12</v>
      </c>
      <c r="AN22" s="74">
        <v>1</v>
      </c>
      <c r="AO22" s="74">
        <v>0</v>
      </c>
      <c r="AP22" s="50">
        <f t="shared" si="7"/>
        <v>1</v>
      </c>
      <c r="AQ22" s="74">
        <v>2</v>
      </c>
      <c r="AR22" s="40"/>
    </row>
    <row r="23" spans="1:44" ht="15.95" customHeight="1" x14ac:dyDescent="0.25">
      <c r="A23" s="47"/>
      <c r="C23" s="16"/>
      <c r="D23" s="36"/>
      <c r="E23" s="36"/>
      <c r="F23" s="16"/>
      <c r="G23" s="16"/>
      <c r="H23" s="38">
        <v>2</v>
      </c>
      <c r="I23" s="36" t="s">
        <v>134</v>
      </c>
      <c r="L23" s="36" t="s">
        <v>133</v>
      </c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13</v>
      </c>
      <c r="AA23" s="74">
        <v>3</v>
      </c>
      <c r="AB23" s="74">
        <v>5</v>
      </c>
      <c r="AC23" s="50">
        <f t="shared" si="6"/>
        <v>8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12</v>
      </c>
      <c r="AN23" s="74">
        <v>4</v>
      </c>
      <c r="AO23" s="74">
        <v>3</v>
      </c>
      <c r="AP23" s="50">
        <f t="shared" si="7"/>
        <v>7</v>
      </c>
      <c r="AQ23" s="74">
        <v>4</v>
      </c>
      <c r="AR23" s="5"/>
    </row>
    <row r="24" spans="1:44" ht="15.95" customHeight="1" x14ac:dyDescent="0.25">
      <c r="A24" s="47"/>
      <c r="C24" s="16"/>
      <c r="D24" s="36"/>
      <c r="E24" s="36"/>
      <c r="F24" s="16"/>
      <c r="G24" s="16"/>
      <c r="H24" s="38"/>
      <c r="I24" s="36"/>
      <c r="M24" s="38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13</v>
      </c>
      <c r="AA24" s="74">
        <v>2</v>
      </c>
      <c r="AB24" s="74">
        <v>5</v>
      </c>
      <c r="AC24" s="50">
        <f t="shared" si="6"/>
        <v>7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13</v>
      </c>
      <c r="AN24" s="74">
        <v>0</v>
      </c>
      <c r="AO24" s="74">
        <v>6</v>
      </c>
      <c r="AP24" s="50">
        <f t="shared" si="7"/>
        <v>6</v>
      </c>
      <c r="AQ24" s="74">
        <v>0</v>
      </c>
      <c r="AR24" s="41"/>
    </row>
    <row r="25" spans="1:44" ht="15.95" customHeight="1" x14ac:dyDescent="0.25">
      <c r="A25" s="47"/>
      <c r="B25" s="16"/>
      <c r="C25" s="18" t="s">
        <v>189</v>
      </c>
      <c r="D25" s="16"/>
      <c r="E25" s="36"/>
      <c r="F25" s="36"/>
      <c r="G25" s="90">
        <v>2</v>
      </c>
      <c r="H25" s="38">
        <v>1</v>
      </c>
      <c r="I25" s="36" t="s">
        <v>82</v>
      </c>
      <c r="J25" s="36"/>
      <c r="K25" s="36"/>
      <c r="L25" s="36" t="s">
        <v>475</v>
      </c>
      <c r="M25" s="38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9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9</v>
      </c>
      <c r="AN25" s="74">
        <v>0</v>
      </c>
      <c r="AO25" s="74">
        <v>3</v>
      </c>
      <c r="AP25" s="50">
        <f t="shared" si="7"/>
        <v>3</v>
      </c>
      <c r="AQ25" s="74">
        <v>4</v>
      </c>
      <c r="AR25" s="41"/>
    </row>
    <row r="26" spans="1:44" ht="15.95" customHeight="1" x14ac:dyDescent="0.25">
      <c r="A26" s="47"/>
      <c r="B26" s="38" t="s">
        <v>35</v>
      </c>
      <c r="C26" s="57"/>
      <c r="D26" s="57" t="s">
        <v>149</v>
      </c>
      <c r="E26" s="16"/>
      <c r="F26" s="16"/>
      <c r="G26" s="16"/>
      <c r="H26" s="38">
        <v>2</v>
      </c>
      <c r="I26" s="36" t="s">
        <v>82</v>
      </c>
      <c r="L26" s="36" t="s">
        <v>476</v>
      </c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13</v>
      </c>
      <c r="AA26" s="74">
        <v>0</v>
      </c>
      <c r="AB26" s="74">
        <v>3</v>
      </c>
      <c r="AC26" s="50">
        <f t="shared" si="6"/>
        <v>3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10</v>
      </c>
      <c r="AN26" s="74">
        <v>1</v>
      </c>
      <c r="AO26" s="74">
        <v>4</v>
      </c>
      <c r="AP26" s="50">
        <f t="shared" si="7"/>
        <v>5</v>
      </c>
      <c r="AQ26" s="74">
        <v>2</v>
      </c>
      <c r="AR26" s="41"/>
    </row>
    <row r="27" spans="1:44" ht="15.95" customHeight="1" thickBot="1" x14ac:dyDescent="0.3">
      <c r="A27" s="47"/>
      <c r="B27" s="4"/>
      <c r="C27" s="4"/>
      <c r="D27" s="4"/>
      <c r="E27" s="4"/>
      <c r="F27" s="4"/>
      <c r="G27" s="4"/>
      <c r="H27" s="4"/>
      <c r="I27" s="6"/>
      <c r="J27" s="6"/>
      <c r="K27" s="6"/>
      <c r="L27" s="6"/>
      <c r="M27" s="6"/>
      <c r="N27" s="6"/>
      <c r="O27" s="6"/>
      <c r="P27" s="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143</v>
      </c>
      <c r="AA27" s="48">
        <f t="shared" ref="AA27" si="8">SUM(AA15:AA26)</f>
        <v>34</v>
      </c>
      <c r="AB27" s="48">
        <f>SUM(AB15:AB26)</f>
        <v>59</v>
      </c>
      <c r="AC27" s="48">
        <f>+AB27+AA27</f>
        <v>93</v>
      </c>
      <c r="AD27" s="48">
        <f>SUM(AD15:AD26)</f>
        <v>10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143</v>
      </c>
      <c r="AN27" s="48">
        <f t="shared" ref="AN27" si="9">SUM(AN15:AN26)</f>
        <v>29</v>
      </c>
      <c r="AO27" s="48">
        <f>SUM(AO15:AO26)</f>
        <v>51</v>
      </c>
      <c r="AP27" s="48">
        <f>+AO27+AN27</f>
        <v>80</v>
      </c>
      <c r="AQ27" s="48">
        <f>SUM(AQ15:AQ26)</f>
        <v>22</v>
      </c>
      <c r="AR27" s="41"/>
    </row>
    <row r="28" spans="1:44" ht="15.95" customHeight="1" x14ac:dyDescent="0.25">
      <c r="A28" s="47"/>
      <c r="B28" s="45" t="s">
        <v>71</v>
      </c>
      <c r="C28" s="18" t="s">
        <v>195</v>
      </c>
      <c r="D28" s="16"/>
      <c r="E28" s="16"/>
      <c r="F28" s="53"/>
      <c r="G28" s="90">
        <v>2</v>
      </c>
      <c r="H28" s="38">
        <v>1</v>
      </c>
      <c r="I28" s="36" t="s">
        <v>171</v>
      </c>
      <c r="J28" s="36"/>
      <c r="K28" s="36"/>
      <c r="L28" s="36" t="s">
        <v>481</v>
      </c>
      <c r="M28" s="38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16</v>
      </c>
      <c r="AA28" s="28">
        <v>1</v>
      </c>
      <c r="AB28" s="28">
        <v>4</v>
      </c>
      <c r="AC28" s="60">
        <f t="shared" ref="AC28:AC39" si="10">+AA28+AB28</f>
        <v>5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18</v>
      </c>
      <c r="AN28" s="28">
        <v>6</v>
      </c>
      <c r="AO28" s="28">
        <v>5</v>
      </c>
      <c r="AP28" s="60">
        <f t="shared" ref="AP28:AP39" si="11">+AN28+AO28</f>
        <v>11</v>
      </c>
      <c r="AQ28" s="28">
        <v>2</v>
      </c>
      <c r="AR28" s="41"/>
    </row>
    <row r="29" spans="1:44" ht="15.95" customHeight="1" x14ac:dyDescent="0.25">
      <c r="A29" s="47"/>
      <c r="B29" s="43" t="s">
        <v>35</v>
      </c>
      <c r="C29" s="36" t="s">
        <v>483</v>
      </c>
      <c r="D29" s="36"/>
      <c r="E29" s="36"/>
      <c r="F29" s="16"/>
      <c r="G29" s="16"/>
      <c r="H29" s="38">
        <v>2</v>
      </c>
      <c r="I29" s="36" t="s">
        <v>86</v>
      </c>
      <c r="J29" s="16"/>
      <c r="K29" s="16"/>
      <c r="L29" s="36" t="s">
        <v>482</v>
      </c>
      <c r="M29" s="38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10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10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B30" s="16"/>
      <c r="C30" s="16"/>
      <c r="D30" s="16"/>
      <c r="E30" s="16"/>
      <c r="F30" s="16"/>
      <c r="G30" s="16"/>
      <c r="H30" s="38"/>
      <c r="I30" s="36"/>
      <c r="J30" s="16"/>
      <c r="K30" s="16"/>
      <c r="L30" s="36"/>
      <c r="M30" s="38"/>
      <c r="N30" s="36"/>
      <c r="O30" s="1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12</v>
      </c>
      <c r="AA30" s="74">
        <v>3</v>
      </c>
      <c r="AB30" s="74">
        <v>8</v>
      </c>
      <c r="AC30" s="50">
        <f t="shared" si="10"/>
        <v>11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12</v>
      </c>
      <c r="AN30" s="74">
        <v>31</v>
      </c>
      <c r="AO30" s="74">
        <v>6</v>
      </c>
      <c r="AP30" s="50">
        <f t="shared" si="11"/>
        <v>37</v>
      </c>
      <c r="AQ30" s="74">
        <v>4</v>
      </c>
      <c r="AR30" s="41"/>
    </row>
    <row r="31" spans="1:44" ht="15.95" customHeight="1" x14ac:dyDescent="0.25">
      <c r="A31" s="47"/>
      <c r="B31" s="16"/>
      <c r="C31" s="18" t="s">
        <v>199</v>
      </c>
      <c r="D31" s="76"/>
      <c r="E31" s="36"/>
      <c r="F31" s="36"/>
      <c r="G31" s="90">
        <v>4</v>
      </c>
      <c r="H31" s="38">
        <v>2</v>
      </c>
      <c r="I31" s="36" t="s">
        <v>81</v>
      </c>
      <c r="J31" s="16"/>
      <c r="K31" s="16"/>
      <c r="L31" s="36" t="s">
        <v>276</v>
      </c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10</v>
      </c>
      <c r="AA31" s="74">
        <v>6</v>
      </c>
      <c r="AB31" s="74">
        <v>0</v>
      </c>
      <c r="AC31" s="50">
        <f t="shared" si="10"/>
        <v>6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11</v>
      </c>
      <c r="AN31" s="74">
        <v>1</v>
      </c>
      <c r="AO31" s="74">
        <v>8</v>
      </c>
      <c r="AP31" s="50">
        <f t="shared" si="11"/>
        <v>9</v>
      </c>
      <c r="AQ31" s="74">
        <v>0</v>
      </c>
      <c r="AR31" s="41"/>
    </row>
    <row r="32" spans="1:44" ht="15.95" customHeight="1" x14ac:dyDescent="0.25">
      <c r="A32" s="47"/>
      <c r="B32" s="38" t="s">
        <v>35</v>
      </c>
      <c r="C32" s="57"/>
      <c r="D32" s="57" t="s">
        <v>149</v>
      </c>
      <c r="E32" s="16"/>
      <c r="F32" s="16"/>
      <c r="G32" s="16"/>
      <c r="H32" s="38">
        <v>2</v>
      </c>
      <c r="I32" s="36" t="s">
        <v>94</v>
      </c>
      <c r="J32" s="16"/>
      <c r="K32" s="16"/>
      <c r="L32" s="36" t="s">
        <v>54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13</v>
      </c>
      <c r="AA32" s="74">
        <v>3</v>
      </c>
      <c r="AB32" s="74">
        <v>5</v>
      </c>
      <c r="AC32" s="50">
        <f t="shared" si="10"/>
        <v>8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11</v>
      </c>
      <c r="AN32" s="74">
        <v>5</v>
      </c>
      <c r="AO32" s="74">
        <v>12</v>
      </c>
      <c r="AP32" s="50">
        <f t="shared" si="11"/>
        <v>17</v>
      </c>
      <c r="AQ32" s="74">
        <v>2</v>
      </c>
      <c r="AR32" s="41"/>
    </row>
    <row r="33" spans="1:44" ht="15.95" customHeight="1" x14ac:dyDescent="0.25">
      <c r="A33" s="47"/>
      <c r="H33" s="38">
        <v>2</v>
      </c>
      <c r="I33" s="36" t="s">
        <v>94</v>
      </c>
      <c r="L33" s="36" t="s">
        <v>276</v>
      </c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12</v>
      </c>
      <c r="AA33" s="74">
        <v>1</v>
      </c>
      <c r="AB33" s="74">
        <v>5</v>
      </c>
      <c r="AC33" s="50">
        <f t="shared" si="10"/>
        <v>6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10</v>
      </c>
      <c r="AN33" s="74">
        <v>1</v>
      </c>
      <c r="AO33" s="74">
        <v>6</v>
      </c>
      <c r="AP33" s="50">
        <f t="shared" si="11"/>
        <v>7</v>
      </c>
      <c r="AQ33" s="74">
        <v>0</v>
      </c>
      <c r="AR33" s="41"/>
    </row>
    <row r="34" spans="1:44" ht="15.95" customHeight="1" x14ac:dyDescent="0.25">
      <c r="A34" s="47"/>
      <c r="H34" s="38">
        <v>2</v>
      </c>
      <c r="I34" s="36" t="s">
        <v>81</v>
      </c>
      <c r="L34" s="36" t="s">
        <v>110</v>
      </c>
      <c r="P34" s="36" t="s">
        <v>314</v>
      </c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12</v>
      </c>
      <c r="AA34" s="74">
        <v>3</v>
      </c>
      <c r="AB34" s="74">
        <v>1</v>
      </c>
      <c r="AC34" s="50">
        <f t="shared" si="10"/>
        <v>4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11</v>
      </c>
      <c r="AN34" s="74">
        <v>0</v>
      </c>
      <c r="AO34" s="74">
        <v>8</v>
      </c>
      <c r="AP34" s="50">
        <f t="shared" si="11"/>
        <v>8</v>
      </c>
      <c r="AQ34" s="74">
        <v>0</v>
      </c>
      <c r="AR34" s="41"/>
    </row>
    <row r="35" spans="1:44" ht="15.95" customHeight="1" x14ac:dyDescent="0.25">
      <c r="A35" s="47" t="s">
        <v>68</v>
      </c>
      <c r="B35" s="7"/>
      <c r="C35" s="4"/>
      <c r="D35" s="4"/>
      <c r="E35" s="4"/>
      <c r="F35" s="4"/>
      <c r="G35" s="4"/>
      <c r="H35" s="4"/>
      <c r="I35" s="4"/>
      <c r="J35" s="6"/>
      <c r="K35" s="6"/>
      <c r="L35" s="6"/>
      <c r="M35" s="6"/>
      <c r="N35" s="6"/>
      <c r="O35" s="6"/>
      <c r="P35" s="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13</v>
      </c>
      <c r="AA35" s="74">
        <v>0</v>
      </c>
      <c r="AB35" s="74">
        <v>3</v>
      </c>
      <c r="AC35" s="50">
        <f t="shared" si="10"/>
        <v>3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12</v>
      </c>
      <c r="AN35" s="74">
        <v>0</v>
      </c>
      <c r="AO35" s="74">
        <v>2</v>
      </c>
      <c r="AP35" s="50">
        <f t="shared" si="11"/>
        <v>2</v>
      </c>
      <c r="AQ35" s="74">
        <v>0</v>
      </c>
      <c r="AR35" s="41"/>
    </row>
    <row r="36" spans="1:44" ht="15.95" customHeight="1" x14ac:dyDescent="0.25">
      <c r="A36" s="47"/>
      <c r="B36" s="45" t="s">
        <v>84</v>
      </c>
      <c r="C36" s="18" t="s">
        <v>190</v>
      </c>
      <c r="D36" s="16"/>
      <c r="E36" s="37"/>
      <c r="F36" s="37"/>
      <c r="G36" s="90">
        <v>0</v>
      </c>
      <c r="H36" s="38"/>
      <c r="I36" s="36"/>
      <c r="J36" s="16"/>
      <c r="K36" s="16"/>
      <c r="L36" s="36"/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9</v>
      </c>
      <c r="AA36" s="74">
        <v>2</v>
      </c>
      <c r="AB36" s="74">
        <v>2</v>
      </c>
      <c r="AC36" s="50">
        <f t="shared" si="10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12</v>
      </c>
      <c r="AN36" s="74">
        <v>2</v>
      </c>
      <c r="AO36" s="74">
        <v>13</v>
      </c>
      <c r="AP36" s="50">
        <f t="shared" si="11"/>
        <v>15</v>
      </c>
      <c r="AQ36" s="74">
        <v>0</v>
      </c>
      <c r="AR36" s="41"/>
    </row>
    <row r="37" spans="1:44" ht="15.95" customHeight="1" x14ac:dyDescent="0.25">
      <c r="A37" s="47"/>
      <c r="B37" s="43" t="s">
        <v>35</v>
      </c>
      <c r="C37" s="57"/>
      <c r="D37" s="57" t="s">
        <v>149</v>
      </c>
      <c r="E37" s="57"/>
      <c r="F37" s="16"/>
      <c r="G37" s="16"/>
      <c r="H37" s="38"/>
      <c r="I37" s="36"/>
      <c r="J37" s="16"/>
      <c r="K37" s="16"/>
      <c r="L37" s="36"/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13</v>
      </c>
      <c r="AA37" s="74">
        <v>0</v>
      </c>
      <c r="AB37" s="74">
        <v>1</v>
      </c>
      <c r="AC37" s="50">
        <f t="shared" si="10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12</v>
      </c>
      <c r="AN37" s="74">
        <v>2</v>
      </c>
      <c r="AO37" s="74">
        <v>4</v>
      </c>
      <c r="AP37" s="50">
        <f t="shared" si="11"/>
        <v>6</v>
      </c>
      <c r="AQ37" s="74">
        <v>0</v>
      </c>
      <c r="AR37" s="41"/>
    </row>
    <row r="38" spans="1:44" ht="15.95" customHeight="1" x14ac:dyDescent="0.25">
      <c r="A38" s="47"/>
      <c r="C38" s="16"/>
      <c r="D38" s="16"/>
      <c r="E38" s="16"/>
      <c r="F38" s="16"/>
      <c r="G38" s="16"/>
      <c r="H38" s="38"/>
      <c r="I38" s="36"/>
      <c r="J38" s="36"/>
      <c r="K38" s="36"/>
      <c r="L38" s="36"/>
      <c r="M38" s="36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9</v>
      </c>
      <c r="AA38" s="74">
        <v>0</v>
      </c>
      <c r="AB38" s="74">
        <v>1</v>
      </c>
      <c r="AC38" s="50">
        <f t="shared" si="10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13</v>
      </c>
      <c r="AN38" s="74">
        <v>0</v>
      </c>
      <c r="AO38" s="74">
        <v>5</v>
      </c>
      <c r="AP38" s="50">
        <f t="shared" si="11"/>
        <v>5</v>
      </c>
      <c r="AQ38" s="74">
        <v>4</v>
      </c>
      <c r="AR38" s="41"/>
    </row>
    <row r="39" spans="1:44" ht="15.95" customHeight="1" x14ac:dyDescent="0.25">
      <c r="A39" s="47"/>
      <c r="B39" s="23"/>
      <c r="C39" s="18" t="s">
        <v>202</v>
      </c>
      <c r="D39" s="57"/>
      <c r="E39" s="16"/>
      <c r="F39" s="37"/>
      <c r="G39" s="90">
        <v>4</v>
      </c>
      <c r="H39" s="38">
        <v>1</v>
      </c>
      <c r="I39" s="36" t="s">
        <v>166</v>
      </c>
      <c r="J39" s="16"/>
      <c r="K39" s="16"/>
      <c r="L39" s="36" t="s">
        <v>477</v>
      </c>
      <c r="M39" s="38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13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11</v>
      </c>
      <c r="AN39" s="74">
        <v>0</v>
      </c>
      <c r="AO39" s="74">
        <v>4</v>
      </c>
      <c r="AP39" s="50">
        <f t="shared" si="11"/>
        <v>4</v>
      </c>
      <c r="AQ39" s="74">
        <v>2</v>
      </c>
      <c r="AR39" s="41"/>
    </row>
    <row r="40" spans="1:44" ht="15.95" customHeight="1" thickBot="1" x14ac:dyDescent="0.3">
      <c r="A40" s="47"/>
      <c r="B40" s="43" t="s">
        <v>35</v>
      </c>
      <c r="C40" s="36"/>
      <c r="D40" s="57" t="s">
        <v>149</v>
      </c>
      <c r="E40" s="36"/>
      <c r="F40" s="36"/>
      <c r="G40" s="90"/>
      <c r="H40" s="38">
        <v>1</v>
      </c>
      <c r="I40" s="36" t="s">
        <v>52</v>
      </c>
      <c r="J40" s="16"/>
      <c r="K40" s="16"/>
      <c r="L40" s="36" t="s">
        <v>478</v>
      </c>
      <c r="M40" s="38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142</v>
      </c>
      <c r="AA40" s="48">
        <f t="shared" ref="AA40" si="12">SUM(AA28:AA39)</f>
        <v>19</v>
      </c>
      <c r="AB40" s="48">
        <f>SUM(AB28:AB39)</f>
        <v>30</v>
      </c>
      <c r="AC40" s="48">
        <f>+AB40+AA40</f>
        <v>49</v>
      </c>
      <c r="AD40" s="48">
        <f>SUM(AD28:AD39)</f>
        <v>8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143</v>
      </c>
      <c r="AN40" s="48">
        <f t="shared" ref="AN40" si="13">SUM(AN28:AN39)</f>
        <v>48</v>
      </c>
      <c r="AO40" s="48">
        <f>SUM(AO28:AO39)</f>
        <v>74</v>
      </c>
      <c r="AP40" s="48">
        <f>+AO40+AN40</f>
        <v>122</v>
      </c>
      <c r="AQ40" s="48">
        <f>SUM(AQ28:AQ39)</f>
        <v>16</v>
      </c>
      <c r="AR40" s="41"/>
    </row>
    <row r="41" spans="1:44" ht="15.95" customHeight="1" x14ac:dyDescent="0.25">
      <c r="A41" s="47"/>
      <c r="H41" s="38">
        <v>2</v>
      </c>
      <c r="I41" s="36" t="s">
        <v>98</v>
      </c>
      <c r="J41" s="16"/>
      <c r="K41" s="16"/>
      <c r="L41" s="36" t="s">
        <v>479</v>
      </c>
      <c r="M41" s="38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22</v>
      </c>
      <c r="AA41" s="28">
        <v>6</v>
      </c>
      <c r="AB41" s="28">
        <v>7</v>
      </c>
      <c r="AC41" s="60">
        <f t="shared" ref="AC41:AC52" si="14">+AA41+AB41</f>
        <v>13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43</v>
      </c>
      <c r="AN41" s="28">
        <v>13</v>
      </c>
      <c r="AO41" s="28">
        <v>14</v>
      </c>
      <c r="AP41" s="60">
        <f t="shared" ref="AP41:AP52" si="15">+AN41+AO41</f>
        <v>27</v>
      </c>
      <c r="AQ41" s="28">
        <v>10</v>
      </c>
      <c r="AR41" s="41"/>
    </row>
    <row r="42" spans="1:44" ht="15.95" customHeight="1" x14ac:dyDescent="0.25">
      <c r="A42" s="47"/>
      <c r="H42" s="38">
        <v>2</v>
      </c>
      <c r="I42" s="36" t="s">
        <v>257</v>
      </c>
      <c r="J42" s="16"/>
      <c r="K42" s="16"/>
      <c r="L42" s="36" t="s">
        <v>480</v>
      </c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11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12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8"/>
      <c r="C43" s="9"/>
      <c r="D43" s="9"/>
      <c r="E43" s="9"/>
      <c r="F43" s="9"/>
      <c r="G43" s="10"/>
      <c r="H43" s="11"/>
      <c r="I43" s="9"/>
      <c r="J43" s="9"/>
      <c r="K43" s="11"/>
      <c r="L43" s="11"/>
      <c r="M43" s="11"/>
      <c r="N43" s="11"/>
      <c r="O43" s="11"/>
      <c r="P43" s="11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10</v>
      </c>
      <c r="AA43" s="74">
        <v>5</v>
      </c>
      <c r="AB43" s="74">
        <v>6</v>
      </c>
      <c r="AC43" s="50">
        <f t="shared" si="14"/>
        <v>11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11</v>
      </c>
      <c r="AN43" s="74">
        <v>10</v>
      </c>
      <c r="AO43" s="74">
        <v>6</v>
      </c>
      <c r="AP43" s="50">
        <f t="shared" si="15"/>
        <v>16</v>
      </c>
      <c r="AQ43" s="74">
        <v>2</v>
      </c>
      <c r="AR43" s="41"/>
    </row>
    <row r="44" spans="1:44" ht="15.95" customHeight="1" x14ac:dyDescent="0.25">
      <c r="A44" s="47"/>
      <c r="B44" s="23"/>
      <c r="C44" s="23"/>
      <c r="D44" s="23"/>
      <c r="E44" s="42" t="s">
        <v>151</v>
      </c>
      <c r="F44" s="42"/>
      <c r="G44" s="44">
        <f>SUM(G14:G43)</f>
        <v>18</v>
      </c>
      <c r="H44" s="44"/>
      <c r="I44" s="33"/>
      <c r="J44" s="42" t="s">
        <v>90</v>
      </c>
      <c r="K44" s="33"/>
      <c r="L44" s="44">
        <f>COUNTA(C14:C43)-8</f>
        <v>1</v>
      </c>
      <c r="N44" s="42" t="s">
        <v>109</v>
      </c>
      <c r="O44" s="44">
        <v>2</v>
      </c>
      <c r="P44" s="23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9</v>
      </c>
      <c r="AA44" s="74">
        <v>8</v>
      </c>
      <c r="AB44" s="74">
        <v>2</v>
      </c>
      <c r="AC44" s="50">
        <f t="shared" si="14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7</v>
      </c>
      <c r="AN44" s="74">
        <v>8</v>
      </c>
      <c r="AO44" s="74">
        <v>2</v>
      </c>
      <c r="AP44" s="50">
        <f t="shared" si="15"/>
        <v>10</v>
      </c>
      <c r="AQ44" s="74">
        <v>0</v>
      </c>
      <c r="AR44" s="41"/>
    </row>
    <row r="45" spans="1:44" ht="15.95" customHeight="1" x14ac:dyDescent="0.25">
      <c r="A45" s="47"/>
      <c r="E45" s="42" t="s">
        <v>150</v>
      </c>
      <c r="F45" s="42"/>
      <c r="G45" s="44">
        <f>COUNTA(L15:L43)+COUNTIF(L15:L43,"*&amp;*")</f>
        <v>31</v>
      </c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12</v>
      </c>
      <c r="AA45" s="74">
        <v>5</v>
      </c>
      <c r="AB45" s="74">
        <v>4</v>
      </c>
      <c r="AC45" s="50">
        <f t="shared" si="14"/>
        <v>9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10</v>
      </c>
      <c r="AA46" s="74">
        <v>0</v>
      </c>
      <c r="AB46" s="74">
        <v>4</v>
      </c>
      <c r="AC46" s="50">
        <f t="shared" si="14"/>
        <v>4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13</v>
      </c>
      <c r="AN46" s="74">
        <v>4</v>
      </c>
      <c r="AO46" s="74">
        <v>9</v>
      </c>
      <c r="AP46" s="50">
        <f t="shared" si="15"/>
        <v>13</v>
      </c>
      <c r="AQ46" s="74">
        <v>0</v>
      </c>
      <c r="AR46" s="41"/>
    </row>
    <row r="47" spans="1:44" ht="15.95" customHeight="1" x14ac:dyDescent="0.25">
      <c r="A47" s="47"/>
      <c r="B47" s="18" t="s">
        <v>124</v>
      </c>
      <c r="C47" s="18"/>
      <c r="N47" s="18"/>
      <c r="O47" s="18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13</v>
      </c>
      <c r="AA47" s="74">
        <v>1</v>
      </c>
      <c r="AB47" s="74">
        <v>8</v>
      </c>
      <c r="AC47" s="50">
        <f t="shared" si="14"/>
        <v>9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13</v>
      </c>
      <c r="AN47" s="74">
        <v>0</v>
      </c>
      <c r="AO47" s="74">
        <v>8</v>
      </c>
      <c r="AP47" s="50">
        <f t="shared" si="15"/>
        <v>8</v>
      </c>
      <c r="AQ47" s="74">
        <v>2</v>
      </c>
      <c r="AR47" s="41"/>
    </row>
    <row r="48" spans="1:44" ht="15.95" customHeight="1" x14ac:dyDescent="0.25">
      <c r="A48" s="47"/>
      <c r="B48" s="1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10</v>
      </c>
      <c r="AA48" s="74">
        <v>0</v>
      </c>
      <c r="AB48" s="74">
        <v>2</v>
      </c>
      <c r="AC48" s="50">
        <f t="shared" si="14"/>
        <v>2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10</v>
      </c>
      <c r="AN48" s="74">
        <v>1</v>
      </c>
      <c r="AO48" s="74">
        <v>5</v>
      </c>
      <c r="AP48" s="50">
        <f t="shared" si="15"/>
        <v>6</v>
      </c>
      <c r="AQ48" s="74">
        <v>0</v>
      </c>
      <c r="AR48" s="41"/>
    </row>
    <row r="49" spans="1:44" ht="15.95" customHeight="1" x14ac:dyDescent="0.25">
      <c r="A49" s="47"/>
      <c r="B49" s="18" t="s">
        <v>92</v>
      </c>
      <c r="H49" s="18" t="s">
        <v>100</v>
      </c>
      <c r="M49" s="18" t="s">
        <v>101</v>
      </c>
      <c r="O49" s="1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13</v>
      </c>
      <c r="AA49" s="74">
        <v>0</v>
      </c>
      <c r="AB49" s="74">
        <v>6</v>
      </c>
      <c r="AC49" s="50">
        <f t="shared" si="14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36" t="s">
        <v>484</v>
      </c>
      <c r="F50" s="36"/>
      <c r="H50" s="36" t="s">
        <v>149</v>
      </c>
      <c r="I50" s="36"/>
      <c r="J50" s="36"/>
      <c r="K50" s="36"/>
      <c r="L50" s="36"/>
      <c r="M50" s="36" t="s">
        <v>485</v>
      </c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12</v>
      </c>
      <c r="AA50" s="74">
        <v>0</v>
      </c>
      <c r="AB50" s="74">
        <v>4</v>
      </c>
      <c r="AC50" s="50">
        <f t="shared" si="14"/>
        <v>4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13</v>
      </c>
      <c r="AN50" s="74">
        <v>2</v>
      </c>
      <c r="AO50" s="74">
        <v>4</v>
      </c>
      <c r="AP50" s="50">
        <f t="shared" si="15"/>
        <v>6</v>
      </c>
      <c r="AQ50" s="74">
        <v>0</v>
      </c>
      <c r="AR50" s="41"/>
    </row>
    <row r="51" spans="1:44" ht="15.95" customHeight="1" x14ac:dyDescent="0.25">
      <c r="A51" s="47"/>
      <c r="B51" s="36"/>
      <c r="C51" s="36"/>
      <c r="F51" s="36"/>
      <c r="G51" s="16"/>
      <c r="H51" s="36"/>
      <c r="I51" s="36"/>
      <c r="J51" s="36"/>
      <c r="K51" s="36"/>
      <c r="L51" s="36"/>
      <c r="M51" s="36"/>
      <c r="O51" s="36"/>
      <c r="P51" s="3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7</v>
      </c>
      <c r="AA51" s="74">
        <v>0</v>
      </c>
      <c r="AB51" s="74">
        <v>5</v>
      </c>
      <c r="AC51" s="50">
        <f t="shared" si="14"/>
        <v>5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8</v>
      </c>
      <c r="AN51" s="74">
        <v>0</v>
      </c>
      <c r="AO51" s="74">
        <v>2</v>
      </c>
      <c r="AP51" s="50">
        <f t="shared" si="15"/>
        <v>2</v>
      </c>
      <c r="AQ51" s="74">
        <v>0</v>
      </c>
      <c r="AR51" s="41"/>
    </row>
    <row r="52" spans="1:44" ht="15.95" customHeight="1" x14ac:dyDescent="0.25">
      <c r="A52" s="47"/>
      <c r="B52" s="36"/>
      <c r="H52" s="36"/>
      <c r="M52" s="3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11</v>
      </c>
      <c r="AA52" s="74">
        <v>3</v>
      </c>
      <c r="AB52" s="74">
        <v>4</v>
      </c>
      <c r="AC52" s="50">
        <f t="shared" si="14"/>
        <v>7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9</v>
      </c>
      <c r="AN52" s="74">
        <v>1</v>
      </c>
      <c r="AO52" s="74">
        <v>3</v>
      </c>
      <c r="AP52" s="50">
        <f t="shared" si="15"/>
        <v>4</v>
      </c>
      <c r="AQ52" s="74">
        <v>2</v>
      </c>
      <c r="AR52" s="41"/>
    </row>
    <row r="53" spans="1:44" ht="15.95" customHeight="1" thickBot="1" x14ac:dyDescent="0.3">
      <c r="A53" s="47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140</v>
      </c>
      <c r="AA53" s="48">
        <f t="shared" ref="AA53" si="16">SUM(AA41:AA52)</f>
        <v>28</v>
      </c>
      <c r="AB53" s="48">
        <f>SUM(AB41:AB52)</f>
        <v>52</v>
      </c>
      <c r="AC53" s="48">
        <f>+AB53+AA53</f>
        <v>80</v>
      </c>
      <c r="AD53" s="48">
        <f>SUM(AD41:AD52)</f>
        <v>14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141</v>
      </c>
      <c r="AN53" s="48">
        <f t="shared" ref="AN53" si="17">SUM(AN41:AN52)</f>
        <v>39</v>
      </c>
      <c r="AO53" s="48">
        <f>SUM(AO41:AO52)</f>
        <v>53</v>
      </c>
      <c r="AP53" s="48">
        <f>+AO53+AN53</f>
        <v>92</v>
      </c>
      <c r="AQ53" s="48">
        <f>SUM(AQ41:AQ52)</f>
        <v>16</v>
      </c>
      <c r="AR53" s="41"/>
    </row>
    <row r="54" spans="1:44" ht="15.95" customHeight="1" x14ac:dyDescent="0.25">
      <c r="A54" s="47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11</v>
      </c>
      <c r="AA54" s="28">
        <v>3</v>
      </c>
      <c r="AB54" s="28">
        <v>4</v>
      </c>
      <c r="AC54" s="60">
        <f t="shared" ref="AC54:AC65" si="18">+AA54+AB54</f>
        <v>7</v>
      </c>
      <c r="AD54" s="28">
        <v>2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23</v>
      </c>
      <c r="AN54" s="28">
        <v>1</v>
      </c>
      <c r="AO54" s="28">
        <v>7</v>
      </c>
      <c r="AP54" s="60">
        <f t="shared" ref="AP54:AP65" si="19">+AN54+AO54</f>
        <v>8</v>
      </c>
      <c r="AQ54" s="28">
        <v>0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12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11</v>
      </c>
      <c r="AN55" s="74">
        <v>0</v>
      </c>
      <c r="AO55" s="74">
        <v>1</v>
      </c>
      <c r="AP55" s="50">
        <f t="shared" si="19"/>
        <v>1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11</v>
      </c>
      <c r="AA56" s="74">
        <v>15</v>
      </c>
      <c r="AB56" s="74">
        <v>8</v>
      </c>
      <c r="AC56" s="50">
        <f t="shared" si="18"/>
        <v>23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12</v>
      </c>
      <c r="AN56" s="74">
        <v>22</v>
      </c>
      <c r="AO56" s="74">
        <v>4</v>
      </c>
      <c r="AP56" s="50">
        <f t="shared" si="19"/>
        <v>26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11</v>
      </c>
      <c r="AA57" s="74">
        <v>4</v>
      </c>
      <c r="AB57" s="74">
        <v>13</v>
      </c>
      <c r="AC57" s="50">
        <f t="shared" si="18"/>
        <v>17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12</v>
      </c>
      <c r="AN57" s="74">
        <v>1</v>
      </c>
      <c r="AO57" s="74">
        <v>4</v>
      </c>
      <c r="AP57" s="50">
        <f t="shared" si="19"/>
        <v>5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11</v>
      </c>
      <c r="AA58" s="74">
        <v>5</v>
      </c>
      <c r="AB58" s="74">
        <v>4</v>
      </c>
      <c r="AC58" s="50">
        <f t="shared" si="18"/>
        <v>9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11</v>
      </c>
      <c r="AN58" s="74">
        <v>4</v>
      </c>
      <c r="AO58" s="74">
        <v>11</v>
      </c>
      <c r="AP58" s="50">
        <f t="shared" si="19"/>
        <v>15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13</v>
      </c>
      <c r="AA59" s="74">
        <v>2</v>
      </c>
      <c r="AB59" s="74">
        <v>3</v>
      </c>
      <c r="AC59" s="50">
        <f t="shared" si="18"/>
        <v>5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13</v>
      </c>
      <c r="AN59" s="74">
        <v>1</v>
      </c>
      <c r="AO59" s="74">
        <v>2</v>
      </c>
      <c r="AP59" s="50">
        <f t="shared" si="19"/>
        <v>3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10</v>
      </c>
      <c r="AA60" s="74">
        <v>0</v>
      </c>
      <c r="AB60" s="74">
        <v>6</v>
      </c>
      <c r="AC60" s="50">
        <f t="shared" si="18"/>
        <v>6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13</v>
      </c>
      <c r="AN60" s="74">
        <v>0</v>
      </c>
      <c r="AO60" s="74">
        <v>3</v>
      </c>
      <c r="AP60" s="50">
        <f t="shared" si="19"/>
        <v>3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12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10</v>
      </c>
      <c r="AN61" s="74">
        <v>0</v>
      </c>
      <c r="AO61" s="74">
        <v>3</v>
      </c>
      <c r="AP61" s="50">
        <f t="shared" si="19"/>
        <v>3</v>
      </c>
      <c r="AQ61" s="74">
        <v>0</v>
      </c>
      <c r="AR61" s="41"/>
    </row>
    <row r="62" spans="1:44" ht="15.95" customHeight="1" x14ac:dyDescent="0.25">
      <c r="A62" s="47"/>
      <c r="G62" s="16"/>
      <c r="H62" s="16"/>
      <c r="I62" s="16"/>
      <c r="J62" s="16"/>
      <c r="K62" s="16"/>
      <c r="L62" s="16"/>
      <c r="M62" s="1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13</v>
      </c>
      <c r="AA62" s="74">
        <v>0</v>
      </c>
      <c r="AB62" s="74">
        <v>2</v>
      </c>
      <c r="AC62" s="50">
        <f t="shared" si="18"/>
        <v>2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13</v>
      </c>
      <c r="AN62" s="74">
        <v>0</v>
      </c>
      <c r="AO62" s="74">
        <v>2</v>
      </c>
      <c r="AP62" s="50">
        <f t="shared" si="19"/>
        <v>2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13</v>
      </c>
      <c r="AA63" s="74">
        <v>1</v>
      </c>
      <c r="AB63" s="74">
        <v>5</v>
      </c>
      <c r="AC63" s="50">
        <f t="shared" si="18"/>
        <v>6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11</v>
      </c>
      <c r="AN63" s="74">
        <v>1</v>
      </c>
      <c r="AO63" s="74">
        <v>2</v>
      </c>
      <c r="AP63" s="50">
        <f t="shared" si="19"/>
        <v>3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13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13</v>
      </c>
      <c r="AN64" s="74">
        <v>0</v>
      </c>
      <c r="AO64" s="74">
        <v>9</v>
      </c>
      <c r="AP64" s="50">
        <f t="shared" si="19"/>
        <v>9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13</v>
      </c>
      <c r="AA65" s="74">
        <v>2</v>
      </c>
      <c r="AB65" s="74">
        <v>4</v>
      </c>
      <c r="AC65" s="50">
        <f t="shared" si="18"/>
        <v>6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143</v>
      </c>
      <c r="AA66" s="48">
        <f t="shared" ref="AA66" si="20">SUM(AA54:AA65)</f>
        <v>32</v>
      </c>
      <c r="AB66" s="48">
        <f>SUM(AB54:AB65)</f>
        <v>49</v>
      </c>
      <c r="AC66" s="48">
        <f>+AB66+AA66</f>
        <v>81</v>
      </c>
      <c r="AD66" s="48">
        <f>SUM(AD54:AD65)</f>
        <v>12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142</v>
      </c>
      <c r="AN66" s="48">
        <f t="shared" ref="AN66" si="21">SUM(AN54:AN65)</f>
        <v>30</v>
      </c>
      <c r="AO66" s="48">
        <f>SUM(AO54:AO65)</f>
        <v>48</v>
      </c>
      <c r="AP66" s="48">
        <f>+AO66+AN66</f>
        <v>78</v>
      </c>
      <c r="AQ66" s="48">
        <f>SUM(AQ54:AQ65)</f>
        <v>8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568</v>
      </c>
      <c r="AA67" s="82">
        <f t="shared" ref="AA67:AD67" si="22">+AA66+AA53+AA40+AA27</f>
        <v>113</v>
      </c>
      <c r="AB67" s="82">
        <f t="shared" si="22"/>
        <v>190</v>
      </c>
      <c r="AC67" s="82">
        <f t="shared" si="22"/>
        <v>303</v>
      </c>
      <c r="AD67" s="82">
        <f t="shared" si="22"/>
        <v>44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569</v>
      </c>
      <c r="AN67" s="82">
        <f t="shared" ref="AN67:AQ67" si="23">+AN66+AN53+AN40+AN27</f>
        <v>146</v>
      </c>
      <c r="AO67" s="82">
        <f t="shared" si="23"/>
        <v>226</v>
      </c>
      <c r="AP67" s="82">
        <f t="shared" si="23"/>
        <v>372</v>
      </c>
      <c r="AQ67" s="82">
        <f t="shared" si="23"/>
        <v>62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1137</v>
      </c>
      <c r="AN68" s="43">
        <f>AA67+AN67</f>
        <v>259</v>
      </c>
      <c r="AO68" s="43">
        <f>AB67+AO67</f>
        <v>416</v>
      </c>
      <c r="AP68" s="72">
        <f>AC67+AP67</f>
        <v>675</v>
      </c>
      <c r="AQ68" s="43">
        <f>AD67+AQ67</f>
        <v>106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13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 t="shared" ref="AP77" si="25"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6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12</v>
      </c>
      <c r="J79" s="74">
        <v>31</v>
      </c>
      <c r="K79" s="74">
        <v>6</v>
      </c>
      <c r="L79" s="83">
        <f t="shared" ref="L79:L101" si="26">+J79+K79</f>
        <v>37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38">
        <v>7.5</v>
      </c>
      <c r="AG79" s="36" t="s">
        <v>471</v>
      </c>
      <c r="AM79" s="38">
        <v>1</v>
      </c>
      <c r="AN79" s="38">
        <v>1</v>
      </c>
      <c r="AO79" s="38">
        <v>0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133</v>
      </c>
      <c r="E80" s="42"/>
      <c r="F80" s="42"/>
      <c r="G80" s="42" t="s">
        <v>158</v>
      </c>
      <c r="H80" s="43"/>
      <c r="I80" s="50">
        <v>12</v>
      </c>
      <c r="J80" s="74">
        <v>22</v>
      </c>
      <c r="K80" s="74">
        <v>4</v>
      </c>
      <c r="L80" s="83">
        <f t="shared" si="26"/>
        <v>26</v>
      </c>
      <c r="M80" s="74">
        <v>0</v>
      </c>
      <c r="O80" s="16"/>
      <c r="P80" s="16"/>
      <c r="Q80" s="41"/>
      <c r="R80" s="41"/>
      <c r="S80" s="58">
        <v>8</v>
      </c>
      <c r="T80" s="36" t="s">
        <v>402</v>
      </c>
      <c r="Z80" s="38">
        <v>5</v>
      </c>
      <c r="AA80" s="38">
        <v>1</v>
      </c>
      <c r="AB80" s="38">
        <v>1</v>
      </c>
      <c r="AC80" s="38">
        <f>+AA80+AB80</f>
        <v>2</v>
      </c>
      <c r="AD80" s="38">
        <v>0</v>
      </c>
      <c r="AF80" s="58">
        <v>9</v>
      </c>
      <c r="AG80" s="36" t="s">
        <v>238</v>
      </c>
      <c r="AM80" s="38">
        <v>2</v>
      </c>
      <c r="AN80" s="38">
        <v>0</v>
      </c>
      <c r="AO80" s="38">
        <v>1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H81" s="38"/>
      <c r="I81" s="50">
        <v>13</v>
      </c>
      <c r="J81" s="74">
        <v>19</v>
      </c>
      <c r="K81" s="74">
        <v>7</v>
      </c>
      <c r="L81" s="83">
        <f t="shared" si="26"/>
        <v>26</v>
      </c>
      <c r="M81" s="74">
        <v>2</v>
      </c>
      <c r="O81" s="16"/>
      <c r="P81" s="16"/>
      <c r="Q81" s="41"/>
      <c r="R81" s="41"/>
      <c r="S81" s="58">
        <v>7.5</v>
      </c>
      <c r="T81" s="36" t="s">
        <v>370</v>
      </c>
      <c r="Z81" s="38">
        <v>1</v>
      </c>
      <c r="AA81" s="38">
        <v>1</v>
      </c>
      <c r="AB81" s="38">
        <v>0</v>
      </c>
      <c r="AC81" s="38">
        <f t="shared" ref="AC81" si="27">+AA81+AB81</f>
        <v>1</v>
      </c>
      <c r="AD81" s="38">
        <v>0</v>
      </c>
      <c r="AF81" s="38">
        <v>8.5</v>
      </c>
      <c r="AG81" s="36" t="s">
        <v>254</v>
      </c>
      <c r="AM81" s="38">
        <v>3</v>
      </c>
      <c r="AN81" s="38">
        <v>3</v>
      </c>
      <c r="AO81" s="38">
        <v>2</v>
      </c>
      <c r="AP81" s="38">
        <f t="shared" ref="AP81:AP82" si="28">+AN81+AO81</f>
        <v>5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65</v>
      </c>
      <c r="E82" s="42"/>
      <c r="F82" s="42"/>
      <c r="G82" s="42" t="s">
        <v>17</v>
      </c>
      <c r="H82" s="43"/>
      <c r="I82" s="50">
        <v>11</v>
      </c>
      <c r="J82" s="74">
        <v>15</v>
      </c>
      <c r="K82" s="74">
        <v>8</v>
      </c>
      <c r="L82" s="83">
        <f t="shared" si="26"/>
        <v>23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7.5</v>
      </c>
      <c r="AG82" s="36" t="s">
        <v>430</v>
      </c>
      <c r="AM82" s="38">
        <v>1</v>
      </c>
      <c r="AN82" s="38">
        <v>0</v>
      </c>
      <c r="AO82" s="38">
        <v>0</v>
      </c>
      <c r="AP82" s="38">
        <f t="shared" si="28"/>
        <v>0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11</v>
      </c>
      <c r="J83" s="74">
        <v>9</v>
      </c>
      <c r="K83" s="74">
        <v>9</v>
      </c>
      <c r="L83" s="83">
        <f t="shared" si="26"/>
        <v>18</v>
      </c>
      <c r="M83" s="74">
        <v>4</v>
      </c>
      <c r="Q83" s="41"/>
      <c r="R83" s="41"/>
      <c r="S83" s="58">
        <v>6.5</v>
      </c>
      <c r="T83" s="36" t="s">
        <v>278</v>
      </c>
      <c r="Z83" s="38">
        <v>13</v>
      </c>
      <c r="AA83" s="38">
        <v>1</v>
      </c>
      <c r="AB83" s="38">
        <v>1</v>
      </c>
      <c r="AC83" s="38">
        <f>+AA83+AB83</f>
        <v>2</v>
      </c>
      <c r="AD83" s="38">
        <v>2</v>
      </c>
      <c r="AF83" s="58">
        <v>7</v>
      </c>
      <c r="AG83" s="36" t="s">
        <v>404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36" t="s">
        <v>111</v>
      </c>
      <c r="E84" s="36"/>
      <c r="F84" s="36"/>
      <c r="G84" s="42" t="s">
        <v>157</v>
      </c>
      <c r="H84" s="38"/>
      <c r="I84" s="50">
        <v>13</v>
      </c>
      <c r="J84" s="74">
        <v>5</v>
      </c>
      <c r="K84" s="74">
        <v>12</v>
      </c>
      <c r="L84" s="83">
        <f t="shared" si="26"/>
        <v>17</v>
      </c>
      <c r="M84" s="74">
        <v>2</v>
      </c>
      <c r="Q84" s="41"/>
      <c r="R84" s="41"/>
      <c r="S84" s="58">
        <v>7.5</v>
      </c>
      <c r="T84" s="36" t="s">
        <v>390</v>
      </c>
      <c r="Z84" s="38">
        <v>4</v>
      </c>
      <c r="AA84" s="38">
        <v>2</v>
      </c>
      <c r="AB84" s="38">
        <v>1</v>
      </c>
      <c r="AC84" s="38">
        <f>+AA84+AB84</f>
        <v>3</v>
      </c>
      <c r="AD84" s="38">
        <v>0</v>
      </c>
      <c r="AF84" s="58">
        <v>8.5</v>
      </c>
      <c r="AG84" s="36" t="s">
        <v>405</v>
      </c>
      <c r="AM84" s="38">
        <v>1</v>
      </c>
      <c r="AN84" s="38">
        <v>1</v>
      </c>
      <c r="AO84" s="38">
        <v>0</v>
      </c>
      <c r="AP84" s="38">
        <f>+AN84+AO84</f>
        <v>1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130</v>
      </c>
      <c r="E85" s="42"/>
      <c r="F85" s="42"/>
      <c r="G85" s="42" t="s">
        <v>160</v>
      </c>
      <c r="H85" s="43"/>
      <c r="I85" s="50">
        <v>11</v>
      </c>
      <c r="J85" s="74">
        <v>5</v>
      </c>
      <c r="K85" s="74">
        <v>12</v>
      </c>
      <c r="L85" s="83">
        <f t="shared" si="26"/>
        <v>17</v>
      </c>
      <c r="M85" s="74">
        <v>2</v>
      </c>
      <c r="Q85" s="41"/>
      <c r="R85" s="41"/>
      <c r="S85" s="58">
        <v>7</v>
      </c>
      <c r="T85" s="36" t="s">
        <v>237</v>
      </c>
      <c r="Z85" s="38">
        <v>3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9</v>
      </c>
      <c r="AG85" s="36" t="s">
        <v>344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39</v>
      </c>
      <c r="E86" s="42"/>
      <c r="F86" s="42"/>
      <c r="G86" s="42" t="s">
        <v>17</v>
      </c>
      <c r="H86" s="43"/>
      <c r="I86" s="50">
        <v>11</v>
      </c>
      <c r="J86" s="74">
        <v>4</v>
      </c>
      <c r="K86" s="74">
        <v>13</v>
      </c>
      <c r="L86" s="83">
        <f t="shared" si="26"/>
        <v>17</v>
      </c>
      <c r="M86" s="74">
        <v>6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29">+AA86+AB86</f>
        <v>0</v>
      </c>
      <c r="AD86" s="38">
        <v>0</v>
      </c>
      <c r="AF86" s="58">
        <v>8</v>
      </c>
      <c r="AG86" s="36" t="s">
        <v>312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132</v>
      </c>
      <c r="E87" s="42"/>
      <c r="F87" s="42"/>
      <c r="G87" s="42" t="s">
        <v>159</v>
      </c>
      <c r="H87" s="43"/>
      <c r="I87" s="50">
        <v>11</v>
      </c>
      <c r="J87" s="74">
        <v>10</v>
      </c>
      <c r="K87" s="74">
        <v>6</v>
      </c>
      <c r="L87" s="83">
        <f t="shared" si="26"/>
        <v>16</v>
      </c>
      <c r="M87" s="74">
        <v>2</v>
      </c>
      <c r="Q87" s="46"/>
      <c r="R87" s="46"/>
      <c r="S87" s="58">
        <v>8</v>
      </c>
      <c r="T87" s="36" t="s">
        <v>169</v>
      </c>
      <c r="Z87" s="38">
        <v>9</v>
      </c>
      <c r="AA87" s="38">
        <v>1</v>
      </c>
      <c r="AB87" s="38">
        <v>2</v>
      </c>
      <c r="AC87" s="38">
        <f>+AA87+AB87</f>
        <v>3</v>
      </c>
      <c r="AD87" s="38">
        <v>2</v>
      </c>
      <c r="AF87" s="58">
        <v>8.5</v>
      </c>
      <c r="AG87" s="36" t="s">
        <v>403</v>
      </c>
      <c r="AM87" s="38">
        <v>3</v>
      </c>
      <c r="AN87" s="38">
        <v>2</v>
      </c>
      <c r="AO87" s="38">
        <v>2</v>
      </c>
      <c r="AP87" s="38">
        <f>+AN87+AO87</f>
        <v>4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H88" s="43"/>
      <c r="I88" s="50">
        <v>11</v>
      </c>
      <c r="J88" s="74">
        <v>4</v>
      </c>
      <c r="K88" s="74">
        <v>11</v>
      </c>
      <c r="L88" s="83">
        <f t="shared" si="26"/>
        <v>15</v>
      </c>
      <c r="M88" s="74">
        <v>2</v>
      </c>
      <c r="Q88" s="46"/>
      <c r="R88" s="46"/>
      <c r="S88" s="58">
        <v>7.5</v>
      </c>
      <c r="T88" s="36" t="s">
        <v>274</v>
      </c>
      <c r="Z88" s="38">
        <v>4</v>
      </c>
      <c r="AA88" s="38">
        <v>2</v>
      </c>
      <c r="AB88" s="38">
        <v>2</v>
      </c>
      <c r="AC88" s="38">
        <f>+AA88+AB88</f>
        <v>4</v>
      </c>
      <c r="AD88" s="38">
        <v>0</v>
      </c>
      <c r="AF88" s="58">
        <v>8</v>
      </c>
      <c r="AG88" s="36" t="s">
        <v>424</v>
      </c>
      <c r="AM88" s="38">
        <v>3</v>
      </c>
      <c r="AN88" s="38">
        <v>1</v>
      </c>
      <c r="AO88" s="38">
        <v>2</v>
      </c>
      <c r="AP88" s="38">
        <f t="shared" ref="AP88" si="30">+AN88+AO88</f>
        <v>3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73</v>
      </c>
      <c r="E89" s="42"/>
      <c r="F89" s="42"/>
      <c r="G89" s="42" t="s">
        <v>160</v>
      </c>
      <c r="H89" s="43"/>
      <c r="I89" s="50">
        <v>12</v>
      </c>
      <c r="J89" s="74">
        <v>2</v>
      </c>
      <c r="K89" s="74">
        <v>13</v>
      </c>
      <c r="L89" s="83">
        <f t="shared" si="26"/>
        <v>15</v>
      </c>
      <c r="M89" s="74">
        <v>0</v>
      </c>
      <c r="Q89" s="47"/>
      <c r="R89" s="47"/>
      <c r="S89" s="58">
        <v>8</v>
      </c>
      <c r="T89" s="36" t="s">
        <v>343</v>
      </c>
      <c r="Z89" s="38">
        <v>4</v>
      </c>
      <c r="AA89" s="38">
        <v>1</v>
      </c>
      <c r="AB89" s="38">
        <v>3</v>
      </c>
      <c r="AC89" s="38">
        <f t="shared" ref="AC89" si="31">+AA89+AB89</f>
        <v>4</v>
      </c>
      <c r="AD89" s="38">
        <v>0</v>
      </c>
      <c r="AF89" s="58">
        <v>8.5</v>
      </c>
      <c r="AG89" s="36" t="s">
        <v>447</v>
      </c>
      <c r="AM89" s="38">
        <v>1</v>
      </c>
      <c r="AN89" s="38">
        <v>0</v>
      </c>
      <c r="AO89" s="38">
        <v>0</v>
      </c>
      <c r="AP89" s="38">
        <f>+AN89+AO89</f>
        <v>0</v>
      </c>
      <c r="AQ89" s="38">
        <v>2</v>
      </c>
      <c r="AR89" s="47"/>
    </row>
    <row r="90" spans="1:44" ht="15.75" customHeight="1" x14ac:dyDescent="0.25">
      <c r="A90" s="41"/>
      <c r="C90" s="16"/>
      <c r="D90" s="42" t="s">
        <v>86</v>
      </c>
      <c r="G90" s="42" t="s">
        <v>159</v>
      </c>
      <c r="H90" s="43"/>
      <c r="I90" s="50">
        <v>13</v>
      </c>
      <c r="J90" s="74">
        <v>4</v>
      </c>
      <c r="K90" s="74">
        <v>9</v>
      </c>
      <c r="L90" s="83">
        <f t="shared" si="26"/>
        <v>13</v>
      </c>
      <c r="M90" s="74">
        <v>0</v>
      </c>
      <c r="O90" s="16"/>
      <c r="Q90" s="47"/>
      <c r="R90" s="47"/>
      <c r="S90" s="58">
        <v>8.5</v>
      </c>
      <c r="T90" s="36" t="s">
        <v>173</v>
      </c>
      <c r="Z90" s="38">
        <v>3</v>
      </c>
      <c r="AA90" s="38">
        <v>3</v>
      </c>
      <c r="AB90" s="38">
        <v>0</v>
      </c>
      <c r="AC90" s="38">
        <f>+AA90+AB90</f>
        <v>3</v>
      </c>
      <c r="AD90" s="38">
        <v>0</v>
      </c>
      <c r="AF90" s="58">
        <v>7</v>
      </c>
      <c r="AG90" s="36" t="s">
        <v>168</v>
      </c>
      <c r="AM90" s="38">
        <v>1</v>
      </c>
      <c r="AN90" s="38">
        <v>0</v>
      </c>
      <c r="AO90" s="38">
        <v>0</v>
      </c>
      <c r="AP90" s="38">
        <f>+AN90+AO90</f>
        <v>0</v>
      </c>
      <c r="AQ90" s="38">
        <v>0</v>
      </c>
      <c r="AR90" s="47"/>
    </row>
    <row r="91" spans="1:44" ht="15.75" customHeight="1" x14ac:dyDescent="0.25">
      <c r="A91" s="41"/>
      <c r="C91" s="16"/>
      <c r="D91" s="36" t="s">
        <v>154</v>
      </c>
      <c r="E91" s="36"/>
      <c r="F91" s="36"/>
      <c r="G91" s="36" t="s">
        <v>144</v>
      </c>
      <c r="H91" s="38"/>
      <c r="I91" s="50">
        <v>12</v>
      </c>
      <c r="J91" s="74">
        <v>4</v>
      </c>
      <c r="K91" s="74">
        <v>8</v>
      </c>
      <c r="L91" s="83">
        <f t="shared" si="26"/>
        <v>12</v>
      </c>
      <c r="M91" s="74">
        <v>0</v>
      </c>
      <c r="O91" s="16"/>
      <c r="Q91" s="47"/>
      <c r="R91" s="47"/>
      <c r="S91" s="58">
        <v>7</v>
      </c>
      <c r="T91" s="36" t="s">
        <v>280</v>
      </c>
      <c r="Z91" s="38">
        <v>4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7</v>
      </c>
      <c r="AG91" s="36" t="s">
        <v>236</v>
      </c>
      <c r="AM91" s="38">
        <v>14</v>
      </c>
      <c r="AN91" s="38">
        <v>3</v>
      </c>
      <c r="AO91" s="38">
        <v>3</v>
      </c>
      <c r="AP91" s="38">
        <f>+AN91+AO91</f>
        <v>6</v>
      </c>
      <c r="AQ91" s="38">
        <v>2</v>
      </c>
      <c r="AR91" s="47"/>
    </row>
    <row r="92" spans="1:44" ht="15.75" customHeight="1" x14ac:dyDescent="0.25">
      <c r="A92" s="41"/>
      <c r="C92" s="16"/>
      <c r="D92" s="42" t="s">
        <v>98</v>
      </c>
      <c r="E92" s="42"/>
      <c r="F92" s="42"/>
      <c r="G92" s="36" t="s">
        <v>21</v>
      </c>
      <c r="H92" s="43"/>
      <c r="I92" s="50">
        <v>10</v>
      </c>
      <c r="J92" s="74">
        <v>5</v>
      </c>
      <c r="K92" s="74">
        <v>6</v>
      </c>
      <c r="L92" s="83">
        <f t="shared" si="26"/>
        <v>11</v>
      </c>
      <c r="M92" s="74">
        <v>0</v>
      </c>
      <c r="O92" s="16"/>
      <c r="Q92" s="47"/>
      <c r="R92" s="47"/>
      <c r="S92" s="58">
        <v>7.5</v>
      </c>
      <c r="T92" s="36" t="s">
        <v>155</v>
      </c>
      <c r="Z92" s="38">
        <v>3</v>
      </c>
      <c r="AA92" s="38">
        <v>0</v>
      </c>
      <c r="AB92" s="38">
        <v>0</v>
      </c>
      <c r="AC92" s="38">
        <f t="shared" ref="AC92" si="32">+AA92+AB92</f>
        <v>0</v>
      </c>
      <c r="AD92" s="38">
        <v>2</v>
      </c>
      <c r="AF92" s="58">
        <v>8</v>
      </c>
      <c r="AG92" s="36" t="s">
        <v>383</v>
      </c>
      <c r="AM92" s="38">
        <v>3</v>
      </c>
      <c r="AN92" s="38">
        <v>0</v>
      </c>
      <c r="AO92" s="38">
        <v>3</v>
      </c>
      <c r="AP92" s="38">
        <f>+AN92+AO92</f>
        <v>3</v>
      </c>
      <c r="AQ92" s="38">
        <v>2</v>
      </c>
      <c r="AR92" s="47"/>
    </row>
    <row r="93" spans="1:44" ht="15.75" customHeight="1" x14ac:dyDescent="0.25">
      <c r="A93" s="41"/>
      <c r="C93" s="16"/>
      <c r="D93" s="42" t="s">
        <v>110</v>
      </c>
      <c r="E93" s="42"/>
      <c r="F93" s="42"/>
      <c r="G93" s="29" t="s">
        <v>146</v>
      </c>
      <c r="H93" s="43"/>
      <c r="I93" s="50">
        <v>12</v>
      </c>
      <c r="J93" s="74">
        <v>3</v>
      </c>
      <c r="K93" s="74">
        <v>8</v>
      </c>
      <c r="L93" s="83">
        <f t="shared" si="26"/>
        <v>11</v>
      </c>
      <c r="M93" s="74">
        <v>0</v>
      </c>
      <c r="O93" s="16"/>
      <c r="Q93" s="47"/>
      <c r="R93" s="47"/>
      <c r="S93" s="58">
        <v>8.5</v>
      </c>
      <c r="T93" s="36" t="s">
        <v>235</v>
      </c>
      <c r="Z93" s="38">
        <v>5</v>
      </c>
      <c r="AA93" s="38">
        <v>6</v>
      </c>
      <c r="AB93" s="38">
        <v>3</v>
      </c>
      <c r="AC93" s="38">
        <f>+AA93+AB93</f>
        <v>9</v>
      </c>
      <c r="AD93" s="38">
        <v>2</v>
      </c>
      <c r="AF93" s="58">
        <v>7</v>
      </c>
      <c r="AG93" s="36" t="s">
        <v>428</v>
      </c>
      <c r="AM93" s="38">
        <v>1</v>
      </c>
      <c r="AN93" s="38">
        <v>0</v>
      </c>
      <c r="AO93" s="38">
        <v>0</v>
      </c>
      <c r="AP93" s="38">
        <f t="shared" ref="AP93:AP94" si="33">+AN93+AO93</f>
        <v>0</v>
      </c>
      <c r="AQ93" s="38">
        <v>0</v>
      </c>
      <c r="AR93" s="47"/>
    </row>
    <row r="94" spans="1:44" ht="15.75" customHeight="1" thickBot="1" x14ac:dyDescent="0.3">
      <c r="A94" s="41"/>
      <c r="C94" s="16"/>
      <c r="D94" s="42" t="s">
        <v>66</v>
      </c>
      <c r="E94" s="42"/>
      <c r="F94" s="42"/>
      <c r="G94" s="36" t="s">
        <v>21</v>
      </c>
      <c r="H94" s="43"/>
      <c r="I94" s="50">
        <v>9</v>
      </c>
      <c r="J94" s="74">
        <v>8</v>
      </c>
      <c r="K94" s="74">
        <v>2</v>
      </c>
      <c r="L94" s="83">
        <f t="shared" si="26"/>
        <v>10</v>
      </c>
      <c r="M94" s="74">
        <v>2</v>
      </c>
      <c r="O94" s="16"/>
      <c r="Q94" s="47"/>
      <c r="R94" s="47"/>
      <c r="S94" s="58">
        <v>8</v>
      </c>
      <c r="T94" s="36" t="s">
        <v>429</v>
      </c>
      <c r="Z94" s="38">
        <v>1</v>
      </c>
      <c r="AA94" s="38">
        <v>0</v>
      </c>
      <c r="AB94" s="38">
        <v>1</v>
      </c>
      <c r="AC94" s="38">
        <f t="shared" ref="AC94" si="34">+AA94+AB94</f>
        <v>1</v>
      </c>
      <c r="AD94" s="38">
        <v>0</v>
      </c>
      <c r="AF94" s="58">
        <v>7.5</v>
      </c>
      <c r="AG94" s="36" t="s">
        <v>426</v>
      </c>
      <c r="AM94" s="38">
        <v>1</v>
      </c>
      <c r="AN94" s="38">
        <v>0</v>
      </c>
      <c r="AO94" s="38">
        <v>0</v>
      </c>
      <c r="AP94" s="38">
        <f t="shared" si="33"/>
        <v>0</v>
      </c>
      <c r="AQ94" s="38">
        <v>0</v>
      </c>
      <c r="AR94" s="47"/>
    </row>
    <row r="95" spans="1:44" ht="15.75" customHeight="1" x14ac:dyDescent="0.25">
      <c r="A95" s="41"/>
      <c r="C95" s="16"/>
      <c r="D95" s="42" t="s">
        <v>67</v>
      </c>
      <c r="E95" s="42"/>
      <c r="F95" s="42"/>
      <c r="G95" s="42" t="s">
        <v>159</v>
      </c>
      <c r="H95" s="43"/>
      <c r="I95" s="50">
        <v>7</v>
      </c>
      <c r="J95" s="74">
        <v>8</v>
      </c>
      <c r="K95" s="74">
        <v>2</v>
      </c>
      <c r="L95" s="83">
        <f t="shared" si="26"/>
        <v>10</v>
      </c>
      <c r="M95" s="74">
        <v>0</v>
      </c>
      <c r="O95" s="16"/>
      <c r="Q95" s="47"/>
      <c r="R95" s="47"/>
      <c r="S95" s="67"/>
      <c r="T95" s="68" t="s">
        <v>131</v>
      </c>
      <c r="U95" s="20"/>
      <c r="V95" s="20"/>
      <c r="W95" s="20"/>
      <c r="X95" s="20"/>
      <c r="Y95" s="20"/>
      <c r="Z95" s="60">
        <f>SUM(Z77:Z94)</f>
        <v>71</v>
      </c>
      <c r="AA95" s="60">
        <f t="shared" ref="AA95:AD95" si="35">SUM(AA77:AA94)</f>
        <v>19</v>
      </c>
      <c r="AB95" s="60">
        <f t="shared" si="35"/>
        <v>17</v>
      </c>
      <c r="AC95" s="60">
        <f t="shared" si="35"/>
        <v>36</v>
      </c>
      <c r="AD95" s="60">
        <f t="shared" si="35"/>
        <v>8</v>
      </c>
      <c r="AF95" s="58">
        <v>9</v>
      </c>
      <c r="AG95" s="36" t="s">
        <v>342</v>
      </c>
      <c r="AM95" s="38">
        <v>3</v>
      </c>
      <c r="AN95" s="38">
        <v>1</v>
      </c>
      <c r="AO95" s="38">
        <v>3</v>
      </c>
      <c r="AP95" s="38">
        <f>+AN95+AO95</f>
        <v>4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184</v>
      </c>
      <c r="G96" s="42" t="s">
        <v>17</v>
      </c>
      <c r="H96" s="43"/>
      <c r="I96" s="50">
        <v>11</v>
      </c>
      <c r="J96" s="74">
        <v>5</v>
      </c>
      <c r="K96" s="74">
        <v>4</v>
      </c>
      <c r="L96" s="83">
        <f t="shared" si="26"/>
        <v>9</v>
      </c>
      <c r="M96" s="74">
        <v>2</v>
      </c>
      <c r="O96" s="16"/>
      <c r="Q96" s="47"/>
      <c r="R96" s="47"/>
      <c r="T96" s="65" t="s">
        <v>127</v>
      </c>
      <c r="Z96" s="50">
        <f>+Z95+AM98</f>
        <v>120</v>
      </c>
      <c r="AA96" s="50">
        <f>+AA95+AN98</f>
        <v>34</v>
      </c>
      <c r="AB96" s="50">
        <f>+AB95+AO98</f>
        <v>37</v>
      </c>
      <c r="AC96" s="50">
        <f>+AC95+AP98</f>
        <v>71</v>
      </c>
      <c r="AD96" s="50">
        <f>+AD95+AQ98</f>
        <v>16</v>
      </c>
      <c r="AF96" s="58">
        <v>6</v>
      </c>
      <c r="AG96" s="36" t="s">
        <v>427</v>
      </c>
      <c r="AM96" s="38">
        <v>4</v>
      </c>
      <c r="AN96" s="38">
        <v>1</v>
      </c>
      <c r="AO96" s="38">
        <v>1</v>
      </c>
      <c r="AP96" s="38">
        <f>+AN96+AO96</f>
        <v>2</v>
      </c>
      <c r="AQ96" s="38">
        <v>0</v>
      </c>
      <c r="AR96" s="47"/>
    </row>
    <row r="97" spans="1:44" ht="15.75" customHeight="1" thickBot="1" x14ac:dyDescent="0.3">
      <c r="A97" s="41"/>
      <c r="C97" s="16"/>
      <c r="D97" s="42" t="s">
        <v>52</v>
      </c>
      <c r="E97" s="42"/>
      <c r="F97" s="42"/>
      <c r="G97" s="57" t="s">
        <v>21</v>
      </c>
      <c r="H97" s="43"/>
      <c r="I97" s="50">
        <v>12</v>
      </c>
      <c r="J97" s="74">
        <v>5</v>
      </c>
      <c r="K97" s="74">
        <v>4</v>
      </c>
      <c r="L97" s="83">
        <f t="shared" si="26"/>
        <v>9</v>
      </c>
      <c r="M97" s="74">
        <v>0</v>
      </c>
      <c r="O97" s="16"/>
      <c r="Q97" s="47"/>
      <c r="R97" s="47"/>
      <c r="AF97" s="58">
        <v>7</v>
      </c>
      <c r="AG97" s="36" t="s">
        <v>275</v>
      </c>
      <c r="AM97" s="38">
        <v>2</v>
      </c>
      <c r="AN97" s="38">
        <v>0</v>
      </c>
      <c r="AO97" s="38">
        <v>1</v>
      </c>
      <c r="AP97" s="38">
        <f>+AN97+AO97</f>
        <v>1</v>
      </c>
      <c r="AQ97" s="38">
        <v>2</v>
      </c>
      <c r="AR97" s="47"/>
    </row>
    <row r="98" spans="1:44" ht="15.75" customHeight="1" x14ac:dyDescent="0.25">
      <c r="A98" s="41"/>
      <c r="C98" s="16"/>
      <c r="D98" s="36" t="s">
        <v>113</v>
      </c>
      <c r="E98" s="36"/>
      <c r="F98" s="36"/>
      <c r="G98" s="42" t="s">
        <v>157</v>
      </c>
      <c r="H98" s="38"/>
      <c r="I98" s="50">
        <v>11</v>
      </c>
      <c r="J98" s="74">
        <v>2</v>
      </c>
      <c r="K98" s="74">
        <v>7</v>
      </c>
      <c r="L98" s="83">
        <f t="shared" si="26"/>
        <v>9</v>
      </c>
      <c r="M98" s="74">
        <v>0</v>
      </c>
      <c r="O98" s="16"/>
      <c r="Q98" s="47"/>
      <c r="R98" s="47"/>
      <c r="AF98" s="67"/>
      <c r="AG98" s="68" t="s">
        <v>131</v>
      </c>
      <c r="AH98" s="20"/>
      <c r="AI98" s="20"/>
      <c r="AJ98" s="20"/>
      <c r="AK98" s="20"/>
      <c r="AL98" s="20"/>
      <c r="AM98" s="60">
        <f>SUM(AM77:AM97)</f>
        <v>49</v>
      </c>
      <c r="AN98" s="60">
        <f>SUM(AN77:AN97)</f>
        <v>15</v>
      </c>
      <c r="AO98" s="60">
        <f>SUM(AO77:AO97)</f>
        <v>20</v>
      </c>
      <c r="AP98" s="60">
        <f>SUM(AP77:AP97)</f>
        <v>35</v>
      </c>
      <c r="AQ98" s="60">
        <f>SUM(AQ77:AQ97)</f>
        <v>8</v>
      </c>
      <c r="AR98" s="47"/>
    </row>
    <row r="99" spans="1:44" ht="15.75" customHeight="1" x14ac:dyDescent="0.25">
      <c r="A99" s="41"/>
      <c r="C99" s="16"/>
      <c r="D99" s="42" t="s">
        <v>96</v>
      </c>
      <c r="E99" s="42"/>
      <c r="F99" s="42"/>
      <c r="G99" s="36" t="s">
        <v>21</v>
      </c>
      <c r="H99" s="43"/>
      <c r="I99" s="50">
        <v>13</v>
      </c>
      <c r="J99" s="74">
        <v>1</v>
      </c>
      <c r="K99" s="74">
        <v>8</v>
      </c>
      <c r="L99" s="83">
        <f t="shared" si="26"/>
        <v>9</v>
      </c>
      <c r="M99" s="74">
        <v>2</v>
      </c>
      <c r="O99" s="16"/>
      <c r="Q99" s="47"/>
      <c r="R99" s="47"/>
      <c r="AR99" s="47"/>
    </row>
    <row r="100" spans="1:44" ht="15.75" customHeight="1" thickBot="1" x14ac:dyDescent="0.3">
      <c r="A100" s="41"/>
      <c r="C100" s="16"/>
      <c r="D100" s="42" t="s">
        <v>38</v>
      </c>
      <c r="E100" s="42"/>
      <c r="F100" s="42"/>
      <c r="G100" s="42" t="s">
        <v>160</v>
      </c>
      <c r="H100" s="43"/>
      <c r="I100" s="50">
        <v>11</v>
      </c>
      <c r="J100" s="74">
        <v>1</v>
      </c>
      <c r="K100" s="74">
        <v>8</v>
      </c>
      <c r="L100" s="83">
        <f t="shared" si="26"/>
        <v>9</v>
      </c>
      <c r="M100" s="74">
        <v>0</v>
      </c>
      <c r="Q100" s="47"/>
      <c r="R100" s="47"/>
      <c r="S100" s="59" t="s">
        <v>161</v>
      </c>
      <c r="T100" s="59" t="s">
        <v>164</v>
      </c>
      <c r="U100" s="59"/>
      <c r="V100" s="88"/>
      <c r="W100" s="88"/>
      <c r="X100" s="88"/>
      <c r="Y100" s="88"/>
      <c r="Z100" s="88" t="s">
        <v>4</v>
      </c>
      <c r="AA100" s="88" t="s">
        <v>29</v>
      </c>
      <c r="AB100" s="88" t="s">
        <v>30</v>
      </c>
      <c r="AC100" s="88" t="s">
        <v>31</v>
      </c>
      <c r="AD100" s="88" t="s">
        <v>3</v>
      </c>
      <c r="AF100" s="59" t="s">
        <v>161</v>
      </c>
      <c r="AG100" s="59" t="s">
        <v>164</v>
      </c>
      <c r="AH100" s="59"/>
      <c r="AI100" s="88"/>
      <c r="AJ100" s="88"/>
      <c r="AK100" s="88"/>
      <c r="AL100" s="88"/>
      <c r="AM100" s="88" t="s">
        <v>4</v>
      </c>
      <c r="AN100" s="88" t="s">
        <v>29</v>
      </c>
      <c r="AO100" s="88" t="s">
        <v>30</v>
      </c>
      <c r="AP100" s="88" t="s">
        <v>31</v>
      </c>
      <c r="AQ100" s="88" t="s">
        <v>3</v>
      </c>
      <c r="AR100" s="47"/>
    </row>
    <row r="101" spans="1:44" ht="15.75" customHeight="1" x14ac:dyDescent="0.25">
      <c r="A101" s="41"/>
      <c r="D101" s="42" t="s">
        <v>60</v>
      </c>
      <c r="E101" s="42"/>
      <c r="F101" s="42"/>
      <c r="G101" s="42" t="s">
        <v>158</v>
      </c>
      <c r="H101" s="43"/>
      <c r="I101" s="50">
        <v>13</v>
      </c>
      <c r="J101" s="74">
        <v>0</v>
      </c>
      <c r="K101" s="74">
        <v>9</v>
      </c>
      <c r="L101" s="83">
        <f t="shared" si="26"/>
        <v>9</v>
      </c>
      <c r="M101" s="74">
        <v>0</v>
      </c>
      <c r="Q101" s="47"/>
      <c r="R101" s="47"/>
      <c r="S101" s="58">
        <v>7</v>
      </c>
      <c r="T101" s="65" t="s">
        <v>99</v>
      </c>
      <c r="Z101" s="38">
        <v>2</v>
      </c>
      <c r="AA101" s="38">
        <v>0</v>
      </c>
      <c r="AB101" s="38">
        <v>0</v>
      </c>
      <c r="AC101" s="38">
        <f t="shared" ref="AC101:AC103" si="36">+AA101+AB101</f>
        <v>0</v>
      </c>
      <c r="AD101" s="38">
        <v>0</v>
      </c>
      <c r="AF101" s="58">
        <v>6</v>
      </c>
      <c r="AG101" s="65" t="s">
        <v>89</v>
      </c>
      <c r="AM101" s="38">
        <v>1</v>
      </c>
      <c r="AN101" s="38">
        <v>0</v>
      </c>
      <c r="AO101" s="38">
        <v>0</v>
      </c>
      <c r="AP101" s="38">
        <f t="shared" ref="AP101:AP108" si="37">+AN101+AO101</f>
        <v>0</v>
      </c>
      <c r="AQ101" s="38">
        <v>2</v>
      </c>
      <c r="AR101" s="47"/>
    </row>
    <row r="102" spans="1:44" ht="15.75" customHeight="1" x14ac:dyDescent="0.25">
      <c r="A102" s="41"/>
      <c r="D102" s="42"/>
      <c r="E102" s="42"/>
      <c r="F102" s="42"/>
      <c r="G102" s="42"/>
      <c r="H102" s="43"/>
      <c r="I102" s="50"/>
      <c r="J102" s="74"/>
      <c r="K102" s="74"/>
      <c r="M102" s="74"/>
      <c r="O102" s="16"/>
      <c r="Q102" s="47"/>
      <c r="R102" s="47"/>
      <c r="S102" s="58">
        <v>6.5</v>
      </c>
      <c r="T102" s="65" t="s">
        <v>88</v>
      </c>
      <c r="Z102" s="38">
        <v>1</v>
      </c>
      <c r="AA102" s="38">
        <v>0</v>
      </c>
      <c r="AB102" s="38">
        <v>0</v>
      </c>
      <c r="AC102" s="38">
        <f t="shared" si="36"/>
        <v>0</v>
      </c>
      <c r="AD102" s="38">
        <v>0</v>
      </c>
      <c r="AF102" s="58">
        <v>9.5</v>
      </c>
      <c r="AG102" s="65" t="s">
        <v>133</v>
      </c>
      <c r="AM102" s="38">
        <v>1</v>
      </c>
      <c r="AN102" s="38">
        <v>1</v>
      </c>
      <c r="AO102" s="38">
        <v>0</v>
      </c>
      <c r="AP102" s="38">
        <f t="shared" si="37"/>
        <v>1</v>
      </c>
      <c r="AQ102" s="38">
        <v>0</v>
      </c>
      <c r="AR102" s="47"/>
    </row>
    <row r="103" spans="1:44" ht="15.75" customHeight="1" x14ac:dyDescent="0.25">
      <c r="A103" s="41"/>
      <c r="O103" s="16"/>
      <c r="Q103" s="47"/>
      <c r="R103" s="47"/>
      <c r="S103" s="58">
        <v>7.5</v>
      </c>
      <c r="T103" s="65" t="s">
        <v>167</v>
      </c>
      <c r="Z103" s="38">
        <v>1</v>
      </c>
      <c r="AA103" s="38">
        <v>0</v>
      </c>
      <c r="AB103" s="38">
        <v>0</v>
      </c>
      <c r="AC103" s="38">
        <f t="shared" si="36"/>
        <v>0</v>
      </c>
      <c r="AD103" s="38">
        <v>2</v>
      </c>
      <c r="AF103" s="58">
        <v>7.5</v>
      </c>
      <c r="AG103" s="65" t="s">
        <v>125</v>
      </c>
      <c r="AM103" s="38">
        <v>2</v>
      </c>
      <c r="AN103" s="38">
        <v>0</v>
      </c>
      <c r="AO103" s="38">
        <v>1</v>
      </c>
      <c r="AP103" s="38">
        <f t="shared" si="37"/>
        <v>1</v>
      </c>
      <c r="AQ103" s="38">
        <v>0</v>
      </c>
      <c r="AR103" s="47"/>
    </row>
    <row r="104" spans="1:44" ht="15.75" customHeight="1" thickBot="1" x14ac:dyDescent="0.3">
      <c r="A104" s="41"/>
      <c r="D104" s="13" t="s">
        <v>116</v>
      </c>
      <c r="E104" s="13"/>
      <c r="F104" s="13"/>
      <c r="G104" s="15" t="s">
        <v>2</v>
      </c>
      <c r="H104" s="15"/>
      <c r="I104" s="15" t="s">
        <v>4</v>
      </c>
      <c r="J104" s="15" t="s">
        <v>29</v>
      </c>
      <c r="K104" s="15" t="s">
        <v>30</v>
      </c>
      <c r="L104" s="15" t="s">
        <v>31</v>
      </c>
      <c r="M104" s="84" t="s">
        <v>3</v>
      </c>
      <c r="O104" s="16"/>
      <c r="Q104" s="47"/>
      <c r="R104" s="47"/>
      <c r="S104" s="58">
        <v>7.5</v>
      </c>
      <c r="T104" s="65" t="s">
        <v>165</v>
      </c>
      <c r="Z104" s="38">
        <v>2</v>
      </c>
      <c r="AA104" s="38">
        <v>0</v>
      </c>
      <c r="AB104" s="38">
        <v>1</v>
      </c>
      <c r="AC104" s="38">
        <f>+AA104+AB104</f>
        <v>1</v>
      </c>
      <c r="AD104" s="38">
        <v>2</v>
      </c>
      <c r="AF104" s="58">
        <v>6.5</v>
      </c>
      <c r="AG104" s="36" t="s">
        <v>76</v>
      </c>
      <c r="AM104" s="38">
        <v>6</v>
      </c>
      <c r="AN104" s="38">
        <v>0</v>
      </c>
      <c r="AO104" s="38">
        <v>3</v>
      </c>
      <c r="AP104" s="38">
        <f t="shared" si="37"/>
        <v>3</v>
      </c>
      <c r="AQ104" s="38">
        <v>0</v>
      </c>
      <c r="AR104" s="47"/>
    </row>
    <row r="105" spans="1:44" ht="15.75" customHeight="1" x14ac:dyDescent="0.25">
      <c r="A105" s="41"/>
      <c r="D105" s="42" t="s">
        <v>39</v>
      </c>
      <c r="E105" s="42"/>
      <c r="F105" s="42"/>
      <c r="G105" s="42" t="s">
        <v>17</v>
      </c>
      <c r="H105" s="43"/>
      <c r="I105" s="50">
        <v>11</v>
      </c>
      <c r="J105" s="74">
        <v>4</v>
      </c>
      <c r="K105" s="74">
        <v>13</v>
      </c>
      <c r="L105" s="50">
        <f t="shared" ref="L105:L112" si="38">+J105+K105</f>
        <v>17</v>
      </c>
      <c r="M105" s="134">
        <v>6</v>
      </c>
      <c r="O105" s="16"/>
      <c r="Q105" s="47"/>
      <c r="R105" s="47"/>
      <c r="S105" s="58">
        <v>6.5</v>
      </c>
      <c r="T105" s="65" t="s">
        <v>152</v>
      </c>
      <c r="Z105" s="38">
        <v>1</v>
      </c>
      <c r="AA105" s="38">
        <v>0</v>
      </c>
      <c r="AB105" s="38">
        <v>2</v>
      </c>
      <c r="AC105" s="38">
        <f>+AA105+AB105</f>
        <v>2</v>
      </c>
      <c r="AD105" s="38">
        <v>0</v>
      </c>
      <c r="AF105" s="58">
        <v>7.5</v>
      </c>
      <c r="AG105" s="65" t="s">
        <v>56</v>
      </c>
      <c r="AM105" s="38">
        <v>1</v>
      </c>
      <c r="AN105" s="38">
        <v>0</v>
      </c>
      <c r="AO105" s="38">
        <v>0</v>
      </c>
      <c r="AP105" s="38">
        <f t="shared" si="37"/>
        <v>0</v>
      </c>
      <c r="AQ105" s="38">
        <v>0</v>
      </c>
      <c r="AR105" s="47"/>
    </row>
    <row r="106" spans="1:44" ht="15.75" customHeight="1" x14ac:dyDescent="0.25">
      <c r="A106" s="41"/>
      <c r="D106" s="36" t="s">
        <v>44</v>
      </c>
      <c r="E106" s="36"/>
      <c r="F106" s="36"/>
      <c r="G106" s="36" t="s">
        <v>144</v>
      </c>
      <c r="H106" s="38"/>
      <c r="I106" s="50">
        <v>12</v>
      </c>
      <c r="J106" s="74">
        <v>3</v>
      </c>
      <c r="K106" s="74">
        <v>2</v>
      </c>
      <c r="L106" s="50">
        <f t="shared" si="38"/>
        <v>5</v>
      </c>
      <c r="M106" s="134">
        <v>6</v>
      </c>
      <c r="O106" s="16"/>
      <c r="Q106" s="47"/>
      <c r="R106" s="47"/>
      <c r="S106" s="58">
        <v>6.5</v>
      </c>
      <c r="T106" s="65" t="s">
        <v>59</v>
      </c>
      <c r="Z106" s="38">
        <v>2</v>
      </c>
      <c r="AA106" s="38">
        <v>0</v>
      </c>
      <c r="AB106" s="38">
        <v>2</v>
      </c>
      <c r="AC106" s="38">
        <f>+AA106+AB106</f>
        <v>2</v>
      </c>
      <c r="AD106" s="38">
        <v>0</v>
      </c>
      <c r="AF106" s="58">
        <v>7</v>
      </c>
      <c r="AG106" s="65" t="s">
        <v>40</v>
      </c>
      <c r="AM106" s="38">
        <v>1</v>
      </c>
      <c r="AN106" s="38">
        <v>0</v>
      </c>
      <c r="AO106" s="38">
        <v>0</v>
      </c>
      <c r="AP106" s="38">
        <f t="shared" si="37"/>
        <v>0</v>
      </c>
      <c r="AQ106" s="38">
        <v>0</v>
      </c>
      <c r="AR106" s="47"/>
    </row>
    <row r="107" spans="1:44" ht="15.75" customHeight="1" thickBot="1" x14ac:dyDescent="0.3">
      <c r="A107" s="41"/>
      <c r="D107" s="42" t="s">
        <v>40</v>
      </c>
      <c r="E107" s="42"/>
      <c r="F107" s="42"/>
      <c r="G107" s="36" t="s">
        <v>21</v>
      </c>
      <c r="H107" s="43"/>
      <c r="I107" s="50">
        <v>13</v>
      </c>
      <c r="J107" s="74">
        <v>0</v>
      </c>
      <c r="K107" s="74">
        <v>6</v>
      </c>
      <c r="L107" s="50">
        <f t="shared" si="38"/>
        <v>6</v>
      </c>
      <c r="M107" s="134">
        <v>6</v>
      </c>
      <c r="O107" s="16"/>
      <c r="Q107" s="47"/>
      <c r="R107" s="47"/>
      <c r="S107" s="58">
        <v>6.5</v>
      </c>
      <c r="T107" s="65" t="s">
        <v>75</v>
      </c>
      <c r="Z107" s="38">
        <v>1</v>
      </c>
      <c r="AA107" s="38">
        <v>0</v>
      </c>
      <c r="AB107" s="38">
        <v>1</v>
      </c>
      <c r="AC107" s="38">
        <f>+AA107+AB107</f>
        <v>1</v>
      </c>
      <c r="AD107" s="38">
        <v>0</v>
      </c>
      <c r="AF107" s="58">
        <v>6.5</v>
      </c>
      <c r="AG107" s="65" t="s">
        <v>138</v>
      </c>
      <c r="AM107" s="38">
        <v>4</v>
      </c>
      <c r="AN107" s="38">
        <v>0</v>
      </c>
      <c r="AO107" s="38">
        <v>0</v>
      </c>
      <c r="AP107" s="38">
        <f t="shared" si="37"/>
        <v>0</v>
      </c>
      <c r="AQ107" s="38">
        <v>0</v>
      </c>
      <c r="AR107" s="47"/>
    </row>
    <row r="108" spans="1:44" ht="15.75" customHeight="1" thickBot="1" x14ac:dyDescent="0.3">
      <c r="A108" s="41"/>
      <c r="D108" s="36" t="s">
        <v>112</v>
      </c>
      <c r="E108" s="36"/>
      <c r="F108" s="36"/>
      <c r="G108" s="36" t="s">
        <v>144</v>
      </c>
      <c r="H108" s="38"/>
      <c r="I108" s="50">
        <v>9</v>
      </c>
      <c r="J108" s="74">
        <v>0</v>
      </c>
      <c r="K108" s="74">
        <v>3</v>
      </c>
      <c r="L108" s="50">
        <f t="shared" si="38"/>
        <v>3</v>
      </c>
      <c r="M108" s="134">
        <v>4</v>
      </c>
      <c r="O108" s="16"/>
      <c r="Q108" s="47"/>
      <c r="R108" s="47"/>
      <c r="S108" s="67"/>
      <c r="T108" s="68" t="s">
        <v>131</v>
      </c>
      <c r="U108" s="20"/>
      <c r="V108" s="20"/>
      <c r="W108" s="20"/>
      <c r="X108" s="20"/>
      <c r="Y108" s="20"/>
      <c r="Z108" s="60">
        <f>SUM(Z101:Z107)</f>
        <v>10</v>
      </c>
      <c r="AA108" s="60">
        <f>SUM(AA101:AA107)</f>
        <v>0</v>
      </c>
      <c r="AB108" s="60">
        <f>SUM(AB101:AB107)</f>
        <v>6</v>
      </c>
      <c r="AC108" s="60">
        <f>SUM(AC101:AC107)</f>
        <v>6</v>
      </c>
      <c r="AD108" s="60">
        <f>SUM(AD101:AD107)</f>
        <v>4</v>
      </c>
      <c r="AF108" s="58">
        <v>9.5</v>
      </c>
      <c r="AG108" s="65" t="s">
        <v>82</v>
      </c>
      <c r="AM108" s="38">
        <v>1</v>
      </c>
      <c r="AN108" s="38">
        <v>1</v>
      </c>
      <c r="AO108" s="38">
        <v>0</v>
      </c>
      <c r="AP108" s="38">
        <f t="shared" si="37"/>
        <v>1</v>
      </c>
      <c r="AQ108" s="38">
        <v>0</v>
      </c>
      <c r="AR108" s="47"/>
    </row>
    <row r="109" spans="1:44" ht="15.75" customHeight="1" x14ac:dyDescent="0.25">
      <c r="A109" s="41"/>
      <c r="D109" s="36" t="s">
        <v>119</v>
      </c>
      <c r="E109" s="36"/>
      <c r="F109" s="36"/>
      <c r="G109" s="36" t="s">
        <v>144</v>
      </c>
      <c r="H109" s="38"/>
      <c r="I109" s="50">
        <v>11</v>
      </c>
      <c r="J109" s="74">
        <v>9</v>
      </c>
      <c r="K109" s="74">
        <v>9</v>
      </c>
      <c r="L109" s="50">
        <f t="shared" si="38"/>
        <v>18</v>
      </c>
      <c r="M109" s="134">
        <v>4</v>
      </c>
      <c r="O109" s="16"/>
      <c r="Q109" s="47"/>
      <c r="R109" s="47"/>
      <c r="T109" s="65" t="s">
        <v>128</v>
      </c>
      <c r="U109" s="71"/>
      <c r="V109" s="71"/>
      <c r="W109" s="71"/>
      <c r="X109" s="71"/>
      <c r="Y109" s="71"/>
      <c r="Z109" s="50">
        <f>+Z108+AM109</f>
        <v>27</v>
      </c>
      <c r="AA109" s="50">
        <f>+AA108+AN109</f>
        <v>2</v>
      </c>
      <c r="AB109" s="50">
        <f>+AB108+AO109</f>
        <v>10</v>
      </c>
      <c r="AC109" s="50">
        <f>+AC108+AP109</f>
        <v>12</v>
      </c>
      <c r="AD109" s="50">
        <f>+AD108+AQ109</f>
        <v>6</v>
      </c>
      <c r="AF109" s="67"/>
      <c r="AG109" s="68" t="s">
        <v>131</v>
      </c>
      <c r="AH109" s="20"/>
      <c r="AI109" s="20"/>
      <c r="AJ109" s="20"/>
      <c r="AK109" s="20"/>
      <c r="AL109" s="20"/>
      <c r="AM109" s="60">
        <f>SUM(AM101:AM108)</f>
        <v>17</v>
      </c>
      <c r="AN109" s="60">
        <f>SUM(AN101:AN108)</f>
        <v>2</v>
      </c>
      <c r="AO109" s="60">
        <f>SUM(AO101:AO108)</f>
        <v>4</v>
      </c>
      <c r="AP109" s="60">
        <f>SUM(AP101:AP108)</f>
        <v>6</v>
      </c>
      <c r="AQ109" s="60">
        <f>SUM(AQ101:AQ108)</f>
        <v>2</v>
      </c>
      <c r="AR109" s="47"/>
    </row>
    <row r="110" spans="1:44" ht="15.75" customHeight="1" x14ac:dyDescent="0.25">
      <c r="A110" s="41"/>
      <c r="C110" s="16"/>
      <c r="D110" s="42" t="s">
        <v>82</v>
      </c>
      <c r="E110" s="42"/>
      <c r="F110" s="42"/>
      <c r="G110" s="42" t="s">
        <v>160</v>
      </c>
      <c r="H110" s="43"/>
      <c r="I110" s="50">
        <v>12</v>
      </c>
      <c r="J110" s="74">
        <v>31</v>
      </c>
      <c r="K110" s="74">
        <v>6</v>
      </c>
      <c r="L110" s="50">
        <f t="shared" si="38"/>
        <v>37</v>
      </c>
      <c r="M110" s="134">
        <v>4</v>
      </c>
      <c r="O110" s="16"/>
      <c r="Q110" s="47"/>
      <c r="R110" s="47"/>
      <c r="S110" s="58"/>
      <c r="T110" s="36"/>
      <c r="Z110" s="38"/>
      <c r="AA110" s="38"/>
      <c r="AB110" s="38"/>
      <c r="AC110" s="38"/>
      <c r="AD110" s="38"/>
      <c r="AR110" s="47"/>
    </row>
    <row r="111" spans="1:44" ht="15.75" customHeight="1" x14ac:dyDescent="0.25">
      <c r="A111" s="41"/>
      <c r="C111" s="16"/>
      <c r="D111" s="36" t="s">
        <v>148</v>
      </c>
      <c r="E111" s="36"/>
      <c r="F111" s="36"/>
      <c r="G111" s="36" t="s">
        <v>144</v>
      </c>
      <c r="H111" s="38"/>
      <c r="I111" s="50">
        <v>12</v>
      </c>
      <c r="J111" s="74">
        <v>4</v>
      </c>
      <c r="K111" s="74">
        <v>3</v>
      </c>
      <c r="L111" s="50">
        <f t="shared" si="38"/>
        <v>7</v>
      </c>
      <c r="M111" s="134">
        <v>4</v>
      </c>
      <c r="Q111" s="47"/>
      <c r="R111" s="47"/>
      <c r="S111" s="58"/>
      <c r="T111" s="36" t="s">
        <v>127</v>
      </c>
      <c r="U111" s="16"/>
      <c r="V111" s="16"/>
      <c r="W111" s="16"/>
      <c r="X111" s="16"/>
      <c r="Y111" s="16"/>
      <c r="Z111" s="38">
        <f>+Z96+Z109+AC126</f>
        <v>163</v>
      </c>
      <c r="AA111" s="38">
        <f>+AA96+AA109</f>
        <v>36</v>
      </c>
      <c r="AB111" s="38">
        <f>+AB96+AB109</f>
        <v>47</v>
      </c>
      <c r="AC111" s="38">
        <f>AB111+AA111</f>
        <v>83</v>
      </c>
      <c r="AD111" s="38">
        <f>+AD96+AD109</f>
        <v>22</v>
      </c>
      <c r="AR111" s="47"/>
    </row>
    <row r="112" spans="1:44" ht="15.75" customHeight="1" x14ac:dyDescent="0.25">
      <c r="A112" s="41"/>
      <c r="D112" s="42" t="s">
        <v>138</v>
      </c>
      <c r="G112" s="42" t="s">
        <v>160</v>
      </c>
      <c r="H112" s="43"/>
      <c r="I112" s="50">
        <v>13</v>
      </c>
      <c r="J112" s="74">
        <v>0</v>
      </c>
      <c r="K112" s="74">
        <v>5</v>
      </c>
      <c r="L112" s="50">
        <f t="shared" si="38"/>
        <v>5</v>
      </c>
      <c r="M112" s="134">
        <v>4</v>
      </c>
      <c r="Q112" s="47"/>
      <c r="R112" s="47"/>
      <c r="S112" s="58"/>
      <c r="T112" s="36" t="s">
        <v>114</v>
      </c>
      <c r="U112" s="16"/>
      <c r="V112" s="16"/>
      <c r="W112" s="16"/>
      <c r="X112" s="16"/>
      <c r="Y112" s="16"/>
      <c r="Z112" s="38">
        <f>+Z15+Z28+Z41+Z54+AM15+AM28+AM41+AM54</f>
        <v>163</v>
      </c>
      <c r="AA112" s="38">
        <f>+AA15+AA28+AA41+AA54+AN15+AN28+AN41+AN54</f>
        <v>36</v>
      </c>
      <c r="AB112" s="38">
        <f>+AB15+AB28+AB41+AB54+AO15+AO28+AO41+AO54</f>
        <v>47</v>
      </c>
      <c r="AC112" s="38">
        <f>+AC15+AC28+AC41+AC54+AP15+AP28+AP41+AP54</f>
        <v>83</v>
      </c>
      <c r="AD112" s="38">
        <f>+AD15+AD28+AD41+AD54+AQ15+AQ28+AQ41+AQ54</f>
        <v>22</v>
      </c>
      <c r="AP112" s="38"/>
      <c r="AQ112" s="38"/>
      <c r="AR112" s="47"/>
    </row>
    <row r="113" spans="1:44" ht="15.75" customHeight="1" x14ac:dyDescent="0.25">
      <c r="A113" s="41"/>
      <c r="Q113" s="47"/>
      <c r="R113" s="47"/>
      <c r="AR113" s="47"/>
    </row>
    <row r="114" spans="1:44" ht="15.75" customHeight="1" thickBot="1" x14ac:dyDescent="0.3">
      <c r="A114" s="41"/>
      <c r="N114" s="16"/>
      <c r="Q114" s="47"/>
      <c r="R114" s="47"/>
      <c r="U114" s="131" t="s">
        <v>161</v>
      </c>
      <c r="V114" s="22" t="s">
        <v>194</v>
      </c>
      <c r="W114" s="22"/>
      <c r="X114" s="22"/>
      <c r="Y114" s="22"/>
      <c r="Z114" s="22"/>
      <c r="AA114" s="22"/>
      <c r="AB114" s="22"/>
      <c r="AC114" s="131" t="s">
        <v>4</v>
      </c>
      <c r="AD114" s="131" t="s">
        <v>8</v>
      </c>
      <c r="AE114" s="131" t="s">
        <v>9</v>
      </c>
      <c r="AF114" s="131" t="s">
        <v>10</v>
      </c>
      <c r="AG114" s="131" t="s">
        <v>107</v>
      </c>
      <c r="AH114" s="131"/>
      <c r="AI114" s="131" t="s">
        <v>5</v>
      </c>
      <c r="AJ114" s="131" t="s">
        <v>7</v>
      </c>
      <c r="AK114" s="131" t="s">
        <v>6</v>
      </c>
      <c r="AL114" s="131" t="s">
        <v>108</v>
      </c>
      <c r="AR114" s="47"/>
    </row>
    <row r="115" spans="1:44" ht="15.75" customHeight="1" x14ac:dyDescent="0.25">
      <c r="A115" s="41"/>
      <c r="N115" s="16"/>
      <c r="Q115" s="47"/>
      <c r="R115" s="47"/>
      <c r="U115" s="79">
        <v>8</v>
      </c>
      <c r="V115" s="65" t="s">
        <v>18</v>
      </c>
      <c r="W115" s="65"/>
      <c r="X115" s="65"/>
      <c r="Y115" s="65"/>
      <c r="Z115" s="50"/>
      <c r="AC115" s="50">
        <v>1</v>
      </c>
      <c r="AD115" s="50">
        <v>0</v>
      </c>
      <c r="AE115" s="50">
        <v>0</v>
      </c>
      <c r="AF115" s="50">
        <v>1</v>
      </c>
      <c r="AG115" s="264">
        <f t="shared" ref="AG115:AG125" si="39">(2*AD115+AF115)/(2*AC115)</f>
        <v>0.5</v>
      </c>
      <c r="AH115" s="264"/>
      <c r="AI115" s="50">
        <v>1</v>
      </c>
      <c r="AJ115" s="50">
        <v>0</v>
      </c>
      <c r="AK115" s="50">
        <v>0</v>
      </c>
      <c r="AL115" s="81">
        <f t="shared" ref="AL115:AL125" si="40">+AI115/AC115</f>
        <v>1</v>
      </c>
      <c r="AR115" s="47"/>
    </row>
    <row r="116" spans="1:44" ht="15.75" customHeight="1" x14ac:dyDescent="0.25">
      <c r="A116" s="41"/>
      <c r="N116" s="16"/>
      <c r="Q116" s="47"/>
      <c r="R116" s="47"/>
      <c r="U116" s="79">
        <v>7</v>
      </c>
      <c r="V116" s="65" t="s">
        <v>22</v>
      </c>
      <c r="W116" s="65"/>
      <c r="X116" s="65"/>
      <c r="Y116" s="65"/>
      <c r="Z116" s="50"/>
      <c r="AC116" s="50">
        <v>1</v>
      </c>
      <c r="AD116" s="50">
        <v>1</v>
      </c>
      <c r="AE116" s="50">
        <v>0</v>
      </c>
      <c r="AF116" s="50">
        <v>0</v>
      </c>
      <c r="AG116" s="264">
        <f t="shared" si="39"/>
        <v>1</v>
      </c>
      <c r="AH116" s="264"/>
      <c r="AI116" s="50">
        <v>0</v>
      </c>
      <c r="AJ116" s="50">
        <v>0</v>
      </c>
      <c r="AK116" s="50">
        <v>1</v>
      </c>
      <c r="AL116" s="81">
        <f t="shared" si="40"/>
        <v>0</v>
      </c>
      <c r="AR116" s="47"/>
    </row>
    <row r="117" spans="1:44" ht="15.75" customHeight="1" x14ac:dyDescent="0.25">
      <c r="A117" s="41"/>
      <c r="N117" s="16"/>
      <c r="Q117" s="47"/>
      <c r="R117" s="47"/>
      <c r="U117" s="79">
        <v>7.5</v>
      </c>
      <c r="V117" s="65" t="s">
        <v>272</v>
      </c>
      <c r="W117" s="65"/>
      <c r="X117" s="65"/>
      <c r="Y117" s="65"/>
      <c r="Z117" s="50"/>
      <c r="AC117" s="50">
        <v>4.3</v>
      </c>
      <c r="AD117" s="50">
        <v>4</v>
      </c>
      <c r="AE117" s="50">
        <v>0</v>
      </c>
      <c r="AF117" s="50">
        <v>1</v>
      </c>
      <c r="AG117" s="264">
        <f t="shared" si="39"/>
        <v>1.0465116279069768</v>
      </c>
      <c r="AH117" s="264"/>
      <c r="AI117" s="50">
        <v>5</v>
      </c>
      <c r="AJ117" s="50">
        <v>0</v>
      </c>
      <c r="AK117" s="50">
        <v>1</v>
      </c>
      <c r="AL117" s="81">
        <f t="shared" si="40"/>
        <v>1.1627906976744187</v>
      </c>
      <c r="AR117" s="47"/>
    </row>
    <row r="118" spans="1:44" ht="15.75" customHeight="1" x14ac:dyDescent="0.25">
      <c r="A118" s="41"/>
      <c r="Q118" s="47"/>
      <c r="R118" s="47"/>
      <c r="U118" s="79">
        <v>7.5</v>
      </c>
      <c r="V118" s="65" t="s">
        <v>16</v>
      </c>
      <c r="W118" s="65"/>
      <c r="X118" s="65"/>
      <c r="Y118" s="65"/>
      <c r="Z118" s="50"/>
      <c r="AC118" s="50">
        <v>3</v>
      </c>
      <c r="AD118" s="50">
        <v>2</v>
      </c>
      <c r="AE118" s="50">
        <v>0</v>
      </c>
      <c r="AF118" s="50">
        <v>1</v>
      </c>
      <c r="AG118" s="264">
        <f t="shared" si="39"/>
        <v>0.83333333333333337</v>
      </c>
      <c r="AH118" s="264"/>
      <c r="AI118" s="50">
        <v>4</v>
      </c>
      <c r="AJ118" s="50">
        <v>0</v>
      </c>
      <c r="AK118" s="50">
        <v>1</v>
      </c>
      <c r="AL118" s="81">
        <f t="shared" si="40"/>
        <v>1.3333333333333333</v>
      </c>
      <c r="AR118" s="47"/>
    </row>
    <row r="119" spans="1:44" ht="15.75" customHeight="1" x14ac:dyDescent="0.25">
      <c r="A119" s="41"/>
      <c r="Q119" s="47"/>
      <c r="R119" s="47"/>
      <c r="U119" s="79">
        <v>7.5</v>
      </c>
      <c r="V119" s="65" t="s">
        <v>118</v>
      </c>
      <c r="W119" s="65"/>
      <c r="X119" s="65"/>
      <c r="Y119" s="65"/>
      <c r="Z119" s="50"/>
      <c r="AC119" s="50">
        <v>1</v>
      </c>
      <c r="AD119" s="50">
        <v>1</v>
      </c>
      <c r="AE119" s="50">
        <v>0</v>
      </c>
      <c r="AF119" s="50">
        <v>0</v>
      </c>
      <c r="AG119" s="264">
        <f t="shared" si="39"/>
        <v>1</v>
      </c>
      <c r="AH119" s="264"/>
      <c r="AI119" s="50">
        <v>0</v>
      </c>
      <c r="AJ119" s="50">
        <v>0</v>
      </c>
      <c r="AK119" s="50">
        <v>1</v>
      </c>
      <c r="AL119" s="81">
        <f t="shared" si="40"/>
        <v>0</v>
      </c>
      <c r="AR119" s="47"/>
    </row>
    <row r="120" spans="1:44" ht="15.75" customHeight="1" x14ac:dyDescent="0.25">
      <c r="A120" s="41"/>
      <c r="Q120" s="47"/>
      <c r="R120" s="47"/>
      <c r="U120" s="75">
        <v>8</v>
      </c>
      <c r="V120" s="65" t="s">
        <v>147</v>
      </c>
      <c r="AC120" s="50">
        <v>1</v>
      </c>
      <c r="AD120" s="50">
        <v>1</v>
      </c>
      <c r="AE120" s="50">
        <v>0</v>
      </c>
      <c r="AF120" s="50">
        <v>0</v>
      </c>
      <c r="AG120" s="264">
        <f t="shared" si="39"/>
        <v>1</v>
      </c>
      <c r="AH120" s="264"/>
      <c r="AI120" s="50">
        <v>2</v>
      </c>
      <c r="AJ120" s="50">
        <v>0</v>
      </c>
      <c r="AK120" s="50">
        <v>0</v>
      </c>
      <c r="AL120" s="81">
        <f t="shared" si="40"/>
        <v>2</v>
      </c>
      <c r="AR120" s="47"/>
    </row>
    <row r="121" spans="1:44" ht="15.75" customHeight="1" x14ac:dyDescent="0.25">
      <c r="A121" s="41"/>
      <c r="Q121" s="47"/>
      <c r="R121" s="47"/>
      <c r="S121" s="79"/>
      <c r="T121" s="65"/>
      <c r="U121" s="79"/>
      <c r="V121" s="65" t="s">
        <v>41</v>
      </c>
      <c r="W121" s="65"/>
      <c r="X121" s="65"/>
      <c r="Y121" s="65"/>
      <c r="Z121" s="50"/>
      <c r="AC121" s="50">
        <v>0.2</v>
      </c>
      <c r="AD121" s="50">
        <v>0</v>
      </c>
      <c r="AE121" s="50">
        <v>0</v>
      </c>
      <c r="AF121" s="50">
        <v>0</v>
      </c>
      <c r="AG121" s="264">
        <f t="shared" si="39"/>
        <v>0</v>
      </c>
      <c r="AH121" s="264"/>
      <c r="AI121" s="50">
        <v>0</v>
      </c>
      <c r="AJ121" s="50">
        <v>0</v>
      </c>
      <c r="AK121" s="50">
        <v>0</v>
      </c>
      <c r="AL121" s="81">
        <f t="shared" si="40"/>
        <v>0</v>
      </c>
      <c r="AR121" s="47"/>
    </row>
    <row r="122" spans="1:44" ht="15.75" customHeight="1" x14ac:dyDescent="0.25">
      <c r="A122" s="41"/>
      <c r="Q122" s="47"/>
      <c r="R122" s="47"/>
      <c r="S122" s="79"/>
      <c r="T122" s="65"/>
      <c r="U122" s="79"/>
      <c r="V122" s="65" t="s">
        <v>273</v>
      </c>
      <c r="W122" s="65"/>
      <c r="X122" s="65"/>
      <c r="Y122" s="65"/>
      <c r="Z122" s="50"/>
      <c r="AC122" s="50">
        <v>0.5</v>
      </c>
      <c r="AD122" s="50">
        <v>0</v>
      </c>
      <c r="AE122" s="50">
        <v>0</v>
      </c>
      <c r="AF122" s="50">
        <v>0</v>
      </c>
      <c r="AG122" s="264">
        <f t="shared" si="39"/>
        <v>0</v>
      </c>
      <c r="AH122" s="264"/>
      <c r="AI122" s="50">
        <v>2</v>
      </c>
      <c r="AJ122" s="50">
        <v>1</v>
      </c>
      <c r="AK122" s="50">
        <v>0</v>
      </c>
      <c r="AL122" s="81">
        <f t="shared" si="40"/>
        <v>4</v>
      </c>
      <c r="AR122" s="47"/>
    </row>
    <row r="123" spans="1:44" ht="15.75" customHeight="1" x14ac:dyDescent="0.25">
      <c r="A123" s="41"/>
      <c r="Q123" s="47"/>
      <c r="R123" s="47"/>
      <c r="S123" s="79"/>
      <c r="T123" s="65"/>
      <c r="U123" s="79">
        <v>8</v>
      </c>
      <c r="V123" s="65" t="s">
        <v>104</v>
      </c>
      <c r="W123" s="65"/>
      <c r="X123" s="65"/>
      <c r="Y123" s="65"/>
      <c r="Z123" s="50"/>
      <c r="AC123" s="50">
        <v>2</v>
      </c>
      <c r="AD123" s="50">
        <v>0</v>
      </c>
      <c r="AE123" s="50">
        <v>2</v>
      </c>
      <c r="AF123" s="50">
        <v>0</v>
      </c>
      <c r="AG123" s="264">
        <f t="shared" si="39"/>
        <v>0</v>
      </c>
      <c r="AH123" s="264"/>
      <c r="AI123" s="50">
        <v>7</v>
      </c>
      <c r="AJ123" s="50">
        <v>0</v>
      </c>
      <c r="AK123" s="50">
        <v>0</v>
      </c>
      <c r="AL123" s="81">
        <f t="shared" si="40"/>
        <v>3.5</v>
      </c>
      <c r="AR123" s="47"/>
    </row>
    <row r="124" spans="1:44" ht="15.75" customHeight="1" x14ac:dyDescent="0.25">
      <c r="A124" s="41"/>
      <c r="Q124" s="47"/>
      <c r="R124" s="47"/>
      <c r="S124" s="79"/>
      <c r="T124" s="65"/>
      <c r="U124" s="79">
        <v>8</v>
      </c>
      <c r="V124" s="65" t="s">
        <v>381</v>
      </c>
      <c r="W124" s="65"/>
      <c r="X124" s="65"/>
      <c r="Y124" s="65"/>
      <c r="Z124" s="50"/>
      <c r="AC124" s="50">
        <v>1</v>
      </c>
      <c r="AD124" s="50">
        <v>0</v>
      </c>
      <c r="AE124" s="50">
        <v>1</v>
      </c>
      <c r="AF124" s="50">
        <v>0</v>
      </c>
      <c r="AG124" s="264">
        <f t="shared" si="39"/>
        <v>0</v>
      </c>
      <c r="AH124" s="264"/>
      <c r="AI124" s="50">
        <v>2</v>
      </c>
      <c r="AJ124" s="50">
        <v>0</v>
      </c>
      <c r="AK124" s="50">
        <v>0</v>
      </c>
      <c r="AL124" s="81">
        <f t="shared" si="40"/>
        <v>2</v>
      </c>
      <c r="AR124" s="47"/>
    </row>
    <row r="125" spans="1:44" ht="15.75" customHeight="1" thickBot="1" x14ac:dyDescent="0.3">
      <c r="A125" s="41"/>
      <c r="Q125" s="47"/>
      <c r="R125" s="47"/>
      <c r="S125" s="79"/>
      <c r="T125" s="65"/>
      <c r="U125" s="75">
        <v>7</v>
      </c>
      <c r="V125" s="65" t="s">
        <v>448</v>
      </c>
      <c r="AC125" s="50">
        <v>1</v>
      </c>
      <c r="AD125" s="50">
        <v>0</v>
      </c>
      <c r="AE125" s="50">
        <v>1</v>
      </c>
      <c r="AF125" s="50">
        <v>0</v>
      </c>
      <c r="AG125" s="264">
        <f t="shared" si="39"/>
        <v>0</v>
      </c>
      <c r="AH125" s="264"/>
      <c r="AI125" s="50">
        <v>3</v>
      </c>
      <c r="AJ125" s="50">
        <v>0</v>
      </c>
      <c r="AK125" s="50">
        <v>0</v>
      </c>
      <c r="AL125" s="81">
        <f t="shared" si="40"/>
        <v>3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67"/>
      <c r="V126" s="69"/>
      <c r="W126" s="68" t="s">
        <v>27</v>
      </c>
      <c r="X126" s="69"/>
      <c r="Y126" s="69"/>
      <c r="Z126" s="60"/>
      <c r="AA126" s="67"/>
      <c r="AB126" s="67"/>
      <c r="AC126" s="60">
        <f>SUM(AC115:AC125)</f>
        <v>16</v>
      </c>
      <c r="AD126" s="60">
        <f t="shared" ref="AD126:AF126" si="41">SUM(AD115:AD125)</f>
        <v>9</v>
      </c>
      <c r="AE126" s="60">
        <f t="shared" si="41"/>
        <v>4</v>
      </c>
      <c r="AF126" s="60">
        <f t="shared" si="41"/>
        <v>3</v>
      </c>
      <c r="AG126" s="265">
        <f>(2*AD126+AF126)/(2*AC126)</f>
        <v>0.65625</v>
      </c>
      <c r="AH126" s="265"/>
      <c r="AI126" s="60">
        <f t="shared" ref="AI126" si="42">SUM(AI115:AI125)</f>
        <v>26</v>
      </c>
      <c r="AJ126" s="60">
        <f t="shared" ref="AJ126:AK126" si="43">SUM(AJ115:AJ125)</f>
        <v>1</v>
      </c>
      <c r="AK126" s="60">
        <f t="shared" si="43"/>
        <v>4</v>
      </c>
      <c r="AL126" s="70">
        <f>+AI126/AC126</f>
        <v>1.625</v>
      </c>
      <c r="AR126" s="47"/>
    </row>
    <row r="127" spans="1:44" ht="15.75" customHeight="1" x14ac:dyDescent="0.25">
      <c r="A127" s="41"/>
      <c r="N127" s="16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sortState xmlns:xlrd2="http://schemas.microsoft.com/office/spreadsheetml/2017/richdata2" ref="U7:AL8">
    <sortCondition ref="AL7:AL8"/>
  </sortState>
  <mergeCells count="30">
    <mergeCell ref="AG126:AH126"/>
    <mergeCell ref="AG115:AH115"/>
    <mergeCell ref="AG116:AH116"/>
    <mergeCell ref="AG117:AH117"/>
    <mergeCell ref="AG118:AH118"/>
    <mergeCell ref="AG119:AH119"/>
    <mergeCell ref="AG120:AH120"/>
    <mergeCell ref="AG121:AH121"/>
    <mergeCell ref="AG122:AH122"/>
    <mergeCell ref="AG123:AH123"/>
    <mergeCell ref="AG124:AH124"/>
    <mergeCell ref="AG125:AH125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6729F-7524-4D70-A0ED-6F5A08F3F243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12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30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30" t="s">
        <v>4</v>
      </c>
      <c r="AD2" s="130" t="s">
        <v>8</v>
      </c>
      <c r="AE2" s="130" t="s">
        <v>9</v>
      </c>
      <c r="AF2" s="130" t="s">
        <v>10</v>
      </c>
      <c r="AG2" s="263" t="s">
        <v>107</v>
      </c>
      <c r="AH2" s="263"/>
      <c r="AI2" s="130" t="s">
        <v>5</v>
      </c>
      <c r="AJ2" s="130" t="s">
        <v>7</v>
      </c>
      <c r="AK2" s="130" t="s">
        <v>6</v>
      </c>
      <c r="AL2" s="130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11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11</v>
      </c>
      <c r="AD3" s="50">
        <v>7</v>
      </c>
      <c r="AE3" s="50">
        <v>3</v>
      </c>
      <c r="AF3" s="50">
        <v>1</v>
      </c>
      <c r="AG3" s="265">
        <f t="shared" ref="AG3:AG4" si="0">+(AD3*2+AF3)/(2*AC3)</f>
        <v>0.68181818181818177</v>
      </c>
      <c r="AH3" s="265"/>
      <c r="AI3" s="50">
        <v>18</v>
      </c>
      <c r="AJ3" s="50">
        <v>0</v>
      </c>
      <c r="AK3" s="50">
        <v>2</v>
      </c>
      <c r="AL3" s="66">
        <f t="shared" ref="AL3:AL4" si="1">+AI3/AC3</f>
        <v>1.6363636363636365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10</v>
      </c>
      <c r="H4" s="90">
        <v>2</v>
      </c>
      <c r="I4" s="90">
        <v>0</v>
      </c>
      <c r="J4" s="90">
        <f t="shared" ref="J4:J11" si="2">2*G4+I4</f>
        <v>20</v>
      </c>
      <c r="K4" s="73">
        <f t="shared" ref="K4:K11" si="3">+J4/((G4+H4+I4)*2)</f>
        <v>0.83333333333333337</v>
      </c>
      <c r="L4" s="90">
        <f>+$AN$40</f>
        <v>46</v>
      </c>
      <c r="M4" s="90">
        <v>24</v>
      </c>
      <c r="N4" s="90">
        <f>+$AO$40</f>
        <v>70</v>
      </c>
      <c r="O4" s="90">
        <f>+$AQ$40</f>
        <v>16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B4" s="50"/>
      <c r="AC4" s="50">
        <v>11</v>
      </c>
      <c r="AD4" s="50">
        <v>5</v>
      </c>
      <c r="AE4" s="50">
        <v>5</v>
      </c>
      <c r="AF4" s="50">
        <v>1</v>
      </c>
      <c r="AG4" s="264">
        <f t="shared" si="0"/>
        <v>0.5</v>
      </c>
      <c r="AH4" s="264"/>
      <c r="AI4" s="50">
        <v>23</v>
      </c>
      <c r="AJ4" s="50">
        <v>2</v>
      </c>
      <c r="AK4" s="50">
        <v>1</v>
      </c>
      <c r="AL4" s="66">
        <f t="shared" si="1"/>
        <v>2.0909090909090908</v>
      </c>
      <c r="AM4" s="16"/>
      <c r="AN4" s="16"/>
      <c r="AQ4" s="38"/>
      <c r="AR4" s="40"/>
    </row>
    <row r="5" spans="1:44" ht="18" x14ac:dyDescent="0.25">
      <c r="A5" s="41"/>
      <c r="B5" s="90">
        <v>1</v>
      </c>
      <c r="C5" s="18" t="s">
        <v>176</v>
      </c>
      <c r="D5" s="37"/>
      <c r="E5" s="37"/>
      <c r="F5" s="37"/>
      <c r="G5" s="90">
        <v>8</v>
      </c>
      <c r="H5" s="90">
        <v>3</v>
      </c>
      <c r="I5" s="90">
        <v>1</v>
      </c>
      <c r="J5" s="90">
        <f t="shared" si="2"/>
        <v>17</v>
      </c>
      <c r="K5" s="73">
        <f t="shared" si="3"/>
        <v>0.70833333333333337</v>
      </c>
      <c r="L5" s="90">
        <f>+$AA$27</f>
        <v>32</v>
      </c>
      <c r="M5" s="90">
        <v>21</v>
      </c>
      <c r="N5" s="90">
        <f>+$AB$27</f>
        <v>55</v>
      </c>
      <c r="O5" s="90">
        <f>+$AD$27</f>
        <v>10</v>
      </c>
      <c r="P5" s="90">
        <v>2</v>
      </c>
      <c r="Q5" s="46"/>
      <c r="R5" s="41"/>
      <c r="U5" s="75">
        <v>7.5</v>
      </c>
      <c r="V5" s="77" t="s">
        <v>118</v>
      </c>
      <c r="W5" s="78"/>
      <c r="X5" s="77"/>
      <c r="Y5" s="77"/>
      <c r="Z5" s="77" t="s">
        <v>23</v>
      </c>
      <c r="AB5" s="50"/>
      <c r="AC5" s="50">
        <v>9</v>
      </c>
      <c r="AD5" s="50">
        <v>7</v>
      </c>
      <c r="AE5" s="50">
        <v>2</v>
      </c>
      <c r="AF5" s="50">
        <v>0</v>
      </c>
      <c r="AG5" s="264">
        <f t="shared" ref="AG5:AG10" si="4">+(AD5*2+AF5)/(2*AC5)</f>
        <v>0.77777777777777779</v>
      </c>
      <c r="AH5" s="264"/>
      <c r="AI5" s="50">
        <v>21</v>
      </c>
      <c r="AJ5" s="50">
        <v>0</v>
      </c>
      <c r="AK5" s="50">
        <v>1</v>
      </c>
      <c r="AL5" s="66">
        <f t="shared" ref="AL5:AL10" si="5">+AI5/AC5</f>
        <v>2.3333333333333335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6</v>
      </c>
      <c r="H6" s="90">
        <v>4</v>
      </c>
      <c r="I6" s="90">
        <v>2</v>
      </c>
      <c r="J6" s="90">
        <f t="shared" si="2"/>
        <v>14</v>
      </c>
      <c r="K6" s="73">
        <f t="shared" si="3"/>
        <v>0.58333333333333337</v>
      </c>
      <c r="L6" s="90">
        <f>+$AN$27</f>
        <v>29</v>
      </c>
      <c r="M6" s="90">
        <v>27</v>
      </c>
      <c r="N6" s="90">
        <f>+$AO$27</f>
        <v>51</v>
      </c>
      <c r="O6" s="90">
        <f>+$AQ$27</f>
        <v>22</v>
      </c>
      <c r="P6" s="90">
        <v>3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B6" s="50"/>
      <c r="AC6" s="50">
        <v>11</v>
      </c>
      <c r="AD6" s="50">
        <v>4</v>
      </c>
      <c r="AE6" s="50">
        <v>6</v>
      </c>
      <c r="AF6" s="50">
        <v>1</v>
      </c>
      <c r="AG6" s="264">
        <f t="shared" si="4"/>
        <v>0.40909090909090912</v>
      </c>
      <c r="AH6" s="264"/>
      <c r="AI6" s="50">
        <v>28</v>
      </c>
      <c r="AJ6" s="50">
        <v>0</v>
      </c>
      <c r="AK6" s="50">
        <v>0</v>
      </c>
      <c r="AL6" s="66">
        <f t="shared" si="5"/>
        <v>2.5454545454545454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5</v>
      </c>
      <c r="H7" s="90">
        <v>5</v>
      </c>
      <c r="I7" s="90">
        <v>2</v>
      </c>
      <c r="J7" s="90">
        <f t="shared" si="2"/>
        <v>12</v>
      </c>
      <c r="K7" s="73">
        <f t="shared" si="3"/>
        <v>0.5</v>
      </c>
      <c r="L7" s="90">
        <f>+$AA$53</f>
        <v>24</v>
      </c>
      <c r="M7" s="90">
        <v>28</v>
      </c>
      <c r="N7" s="90">
        <f>+$AB$53</f>
        <v>44</v>
      </c>
      <c r="O7" s="90">
        <f>+$AD$53</f>
        <v>14</v>
      </c>
      <c r="P7" s="90">
        <v>4</v>
      </c>
      <c r="Q7" s="46"/>
      <c r="R7" s="41"/>
      <c r="U7" s="75">
        <v>8</v>
      </c>
      <c r="V7" s="77" t="s">
        <v>104</v>
      </c>
      <c r="W7" s="78"/>
      <c r="X7" s="77"/>
      <c r="Y7" s="77"/>
      <c r="Z7" s="77" t="s">
        <v>144</v>
      </c>
      <c r="AB7" s="50"/>
      <c r="AC7" s="50">
        <v>9</v>
      </c>
      <c r="AD7" s="50">
        <v>4</v>
      </c>
      <c r="AE7" s="50">
        <v>4</v>
      </c>
      <c r="AF7" s="50">
        <v>1</v>
      </c>
      <c r="AG7" s="264">
        <f t="shared" si="4"/>
        <v>0.5</v>
      </c>
      <c r="AH7" s="264"/>
      <c r="AI7" s="50">
        <v>24</v>
      </c>
      <c r="AJ7" s="50">
        <v>0</v>
      </c>
      <c r="AK7" s="50">
        <v>0</v>
      </c>
      <c r="AL7" s="66">
        <f t="shared" si="5"/>
        <v>2.6666666666666665</v>
      </c>
      <c r="AM7" s="16"/>
      <c r="AN7" s="16"/>
      <c r="AQ7" s="38"/>
      <c r="AR7" s="40"/>
    </row>
    <row r="8" spans="1:44" ht="18" x14ac:dyDescent="0.25">
      <c r="A8" s="41"/>
      <c r="B8" s="90">
        <v>4</v>
      </c>
      <c r="C8" s="18" t="s">
        <v>177</v>
      </c>
      <c r="D8" s="37"/>
      <c r="E8" s="18"/>
      <c r="F8" s="37"/>
      <c r="G8" s="90">
        <v>5</v>
      </c>
      <c r="H8" s="90">
        <v>6</v>
      </c>
      <c r="I8" s="90">
        <v>1</v>
      </c>
      <c r="J8" s="90">
        <f t="shared" si="2"/>
        <v>11</v>
      </c>
      <c r="K8" s="73">
        <f t="shared" si="3"/>
        <v>0.45833333333333331</v>
      </c>
      <c r="L8" s="90">
        <f>+$AA$66</f>
        <v>31</v>
      </c>
      <c r="M8" s="90">
        <v>28</v>
      </c>
      <c r="N8" s="90">
        <f>+$AB$66</f>
        <v>49</v>
      </c>
      <c r="O8" s="90">
        <f>+$AD$66</f>
        <v>12</v>
      </c>
      <c r="P8" s="90">
        <v>5</v>
      </c>
      <c r="Q8" s="46"/>
      <c r="R8" s="41"/>
      <c r="U8" s="75">
        <v>8</v>
      </c>
      <c r="V8" s="77" t="s">
        <v>147</v>
      </c>
      <c r="W8" s="78"/>
      <c r="X8" s="77"/>
      <c r="Y8" s="77"/>
      <c r="Z8" s="77" t="s">
        <v>140</v>
      </c>
      <c r="AB8" s="50"/>
      <c r="AC8" s="50">
        <v>9</v>
      </c>
      <c r="AD8" s="50">
        <v>0</v>
      </c>
      <c r="AE8" s="50">
        <v>5</v>
      </c>
      <c r="AF8" s="50">
        <v>4</v>
      </c>
      <c r="AG8" s="264">
        <f t="shared" si="4"/>
        <v>0.22222222222222221</v>
      </c>
      <c r="AH8" s="264"/>
      <c r="AI8" s="50">
        <v>25</v>
      </c>
      <c r="AJ8" s="50">
        <v>1</v>
      </c>
      <c r="AK8" s="50">
        <v>0</v>
      </c>
      <c r="AL8" s="66">
        <f t="shared" si="5"/>
        <v>2.7777777777777777</v>
      </c>
      <c r="AM8" s="16"/>
      <c r="AN8" s="16"/>
      <c r="AQ8" s="38"/>
      <c r="AR8" s="40"/>
    </row>
    <row r="9" spans="1:44" ht="18" x14ac:dyDescent="0.25">
      <c r="A9" s="41"/>
      <c r="B9" s="90">
        <v>7</v>
      </c>
      <c r="C9" s="18" t="s">
        <v>178</v>
      </c>
      <c r="D9" s="37"/>
      <c r="E9" s="18"/>
      <c r="F9" s="37"/>
      <c r="G9" s="90">
        <v>4</v>
      </c>
      <c r="H9" s="90">
        <v>7</v>
      </c>
      <c r="I9" s="90">
        <v>1</v>
      </c>
      <c r="J9" s="90">
        <f t="shared" si="2"/>
        <v>9</v>
      </c>
      <c r="K9" s="73">
        <f t="shared" si="3"/>
        <v>0.375</v>
      </c>
      <c r="L9" s="90">
        <f>+$AN$53</f>
        <v>37</v>
      </c>
      <c r="M9" s="90">
        <v>41</v>
      </c>
      <c r="N9" s="90">
        <f>+$AO$53</f>
        <v>49</v>
      </c>
      <c r="O9" s="90">
        <f>+$AQ$53</f>
        <v>14</v>
      </c>
      <c r="P9" s="90">
        <v>5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B9" s="50"/>
      <c r="AC9" s="50">
        <v>11</v>
      </c>
      <c r="AD9" s="50">
        <v>4</v>
      </c>
      <c r="AE9" s="50">
        <v>7</v>
      </c>
      <c r="AF9" s="50">
        <v>0</v>
      </c>
      <c r="AG9" s="264">
        <f t="shared" si="4"/>
        <v>0.36363636363636365</v>
      </c>
      <c r="AH9" s="264"/>
      <c r="AI9" s="50">
        <v>36</v>
      </c>
      <c r="AJ9" s="50">
        <v>2</v>
      </c>
      <c r="AK9" s="50">
        <v>0</v>
      </c>
      <c r="AL9" s="66">
        <f t="shared" si="5"/>
        <v>3.2727272727272729</v>
      </c>
      <c r="AM9" s="16"/>
      <c r="AN9" s="16"/>
      <c r="AQ9" s="38"/>
      <c r="AR9" s="40"/>
    </row>
    <row r="10" spans="1:44" ht="18" x14ac:dyDescent="0.25">
      <c r="A10" s="46"/>
      <c r="B10" s="90">
        <v>8</v>
      </c>
      <c r="C10" s="18" t="s">
        <v>50</v>
      </c>
      <c r="D10" s="37"/>
      <c r="E10" s="37"/>
      <c r="F10" s="37"/>
      <c r="G10" s="90">
        <v>3</v>
      </c>
      <c r="H10" s="90">
        <v>6</v>
      </c>
      <c r="I10" s="90">
        <v>3</v>
      </c>
      <c r="J10" s="90">
        <f t="shared" si="2"/>
        <v>9</v>
      </c>
      <c r="K10" s="73">
        <f t="shared" si="3"/>
        <v>0.375</v>
      </c>
      <c r="L10" s="90">
        <f>+$AN$66</f>
        <v>27</v>
      </c>
      <c r="M10" s="90">
        <v>37</v>
      </c>
      <c r="N10" s="90">
        <f>+$AO$66</f>
        <v>43</v>
      </c>
      <c r="O10" s="90">
        <f>+$AQ$66</f>
        <v>8</v>
      </c>
      <c r="P10" s="90">
        <v>7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B10" s="50"/>
      <c r="AC10" s="50">
        <v>10</v>
      </c>
      <c r="AD10" s="50">
        <v>2</v>
      </c>
      <c r="AE10" s="50">
        <v>5</v>
      </c>
      <c r="AF10" s="50">
        <v>3</v>
      </c>
      <c r="AG10" s="264">
        <f t="shared" si="4"/>
        <v>0.35</v>
      </c>
      <c r="AH10" s="264"/>
      <c r="AI10" s="50">
        <v>34</v>
      </c>
      <c r="AJ10" s="50">
        <v>0</v>
      </c>
      <c r="AK10" s="50">
        <v>1</v>
      </c>
      <c r="AL10" s="66">
        <f t="shared" si="5"/>
        <v>3.4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8</v>
      </c>
      <c r="I11" s="90">
        <v>4</v>
      </c>
      <c r="J11" s="90">
        <f t="shared" si="2"/>
        <v>4</v>
      </c>
      <c r="K11" s="73">
        <f t="shared" si="3"/>
        <v>0.16666666666666666</v>
      </c>
      <c r="L11" s="90">
        <f>+$AA$40</f>
        <v>15</v>
      </c>
      <c r="M11" s="90">
        <v>35</v>
      </c>
      <c r="N11" s="90">
        <f>+$AB$40</f>
        <v>24</v>
      </c>
      <c r="O11" s="90">
        <f>+$AD$40</f>
        <v>8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+AC126</f>
        <v>15</v>
      </c>
      <c r="AD11" s="38">
        <f>+AD126</f>
        <v>8</v>
      </c>
      <c r="AE11" s="38">
        <f>+AE126</f>
        <v>4</v>
      </c>
      <c r="AF11" s="38">
        <f>+AF126</f>
        <v>3</v>
      </c>
      <c r="AG11" s="281">
        <f>+AG126</f>
        <v>0.6333333333333333</v>
      </c>
      <c r="AH11" s="281"/>
      <c r="AI11" s="38">
        <f>+AI126</f>
        <v>26</v>
      </c>
      <c r="AJ11" s="38">
        <f>+AJ126</f>
        <v>1</v>
      </c>
      <c r="AK11" s="38">
        <f>+AK126</f>
        <v>3</v>
      </c>
      <c r="AL11" s="49">
        <f>+AL126</f>
        <v>1.7333333333333334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41</v>
      </c>
      <c r="H12" s="21">
        <f>SUM(H4:H11)</f>
        <v>41</v>
      </c>
      <c r="I12" s="21">
        <f>SUM(I4:I11)</f>
        <v>14</v>
      </c>
      <c r="J12" s="21"/>
      <c r="K12" s="21"/>
      <c r="L12" s="21">
        <f>SUM(L4:L11)</f>
        <v>241</v>
      </c>
      <c r="M12" s="21">
        <f>SUM(M4:M11)</f>
        <v>241</v>
      </c>
      <c r="N12" s="21">
        <f>SUM(N4:N11)</f>
        <v>385</v>
      </c>
      <c r="O12" s="21">
        <f>SUM(O4:O11)</f>
        <v>104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6">SUM(AC3:AC11)</f>
        <v>96</v>
      </c>
      <c r="AD12" s="60">
        <f t="shared" si="6"/>
        <v>41</v>
      </c>
      <c r="AE12" s="60">
        <f t="shared" si="6"/>
        <v>41</v>
      </c>
      <c r="AF12" s="60">
        <f t="shared" si="6"/>
        <v>14</v>
      </c>
      <c r="AG12" s="60"/>
      <c r="AH12" s="60"/>
      <c r="AI12" s="60">
        <f t="shared" ref="AI12:AK12" si="7">SUM(AI3:AI11)</f>
        <v>235</v>
      </c>
      <c r="AJ12" s="60">
        <f t="shared" si="7"/>
        <v>6</v>
      </c>
      <c r="AK12" s="60">
        <f t="shared" si="7"/>
        <v>8</v>
      </c>
      <c r="AL12" s="70">
        <f>+AI12/AC12</f>
        <v>2.4479166666666665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12 Summary:</v>
      </c>
      <c r="C14" s="2"/>
      <c r="D14" s="2"/>
      <c r="E14" s="277">
        <v>44529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202</v>
      </c>
      <c r="D15" s="37"/>
      <c r="E15" s="36"/>
      <c r="F15" s="36"/>
      <c r="G15" s="90">
        <v>0</v>
      </c>
      <c r="H15" s="38"/>
      <c r="I15" s="36"/>
      <c r="J15" s="36"/>
      <c r="K15" s="36"/>
      <c r="L15" s="36"/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10</v>
      </c>
      <c r="AA15" s="28">
        <v>2</v>
      </c>
      <c r="AB15" s="28">
        <v>1</v>
      </c>
      <c r="AC15" s="60">
        <f t="shared" ref="AC15:AC26" si="8">+AA15+AB15</f>
        <v>3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18</v>
      </c>
      <c r="AN15" s="74">
        <v>4</v>
      </c>
      <c r="AO15" s="74">
        <v>5</v>
      </c>
      <c r="AP15" s="50">
        <f t="shared" ref="AP15:AP26" si="9">+AN15+AO15</f>
        <v>9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/>
      <c r="I16" s="36"/>
      <c r="J16" s="36"/>
      <c r="K16" s="36"/>
      <c r="L16" s="36"/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11</v>
      </c>
      <c r="AA16" s="74">
        <v>0</v>
      </c>
      <c r="AB16" s="74">
        <v>1</v>
      </c>
      <c r="AC16" s="50">
        <f t="shared" si="8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9</v>
      </c>
      <c r="AN16" s="74">
        <v>0</v>
      </c>
      <c r="AO16" s="74">
        <v>0</v>
      </c>
      <c r="AP16" s="50">
        <f t="shared" si="9"/>
        <v>0</v>
      </c>
      <c r="AQ16" s="74">
        <v>0</v>
      </c>
      <c r="AR16" s="40"/>
    </row>
    <row r="17" spans="1:44" ht="15.95" customHeight="1" x14ac:dyDescent="0.25">
      <c r="A17" s="47"/>
      <c r="B17" s="38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12</v>
      </c>
      <c r="AA17" s="74">
        <v>18</v>
      </c>
      <c r="AB17" s="74">
        <v>6</v>
      </c>
      <c r="AC17" s="50">
        <f t="shared" si="8"/>
        <v>24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10</v>
      </c>
      <c r="AN17" s="74">
        <v>9</v>
      </c>
      <c r="AO17" s="74">
        <v>9</v>
      </c>
      <c r="AP17" s="50">
        <f t="shared" si="9"/>
        <v>18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189</v>
      </c>
      <c r="D18" s="37"/>
      <c r="E18" s="36"/>
      <c r="F18" s="36"/>
      <c r="G18" s="90">
        <v>3</v>
      </c>
      <c r="H18" s="38">
        <v>1</v>
      </c>
      <c r="I18" s="36" t="s">
        <v>38</v>
      </c>
      <c r="J18" s="36"/>
      <c r="K18" s="36"/>
      <c r="L18" s="36" t="s">
        <v>264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10</v>
      </c>
      <c r="AA18" s="74">
        <v>2</v>
      </c>
      <c r="AB18" s="74">
        <v>7</v>
      </c>
      <c r="AC18" s="50">
        <f t="shared" si="8"/>
        <v>9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9</v>
      </c>
      <c r="AN18" s="74">
        <v>3</v>
      </c>
      <c r="AO18" s="74">
        <v>5</v>
      </c>
      <c r="AP18" s="50">
        <f t="shared" si="9"/>
        <v>8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/>
      <c r="D19" s="36" t="s">
        <v>149</v>
      </c>
      <c r="E19" s="36"/>
      <c r="F19" s="36"/>
      <c r="G19" s="90"/>
      <c r="H19" s="38">
        <v>2</v>
      </c>
      <c r="I19" s="36" t="s">
        <v>82</v>
      </c>
      <c r="J19" s="36"/>
      <c r="K19" s="36"/>
      <c r="L19" s="36" t="s">
        <v>353</v>
      </c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12</v>
      </c>
      <c r="AA19" s="74">
        <v>5</v>
      </c>
      <c r="AB19" s="74">
        <v>10</v>
      </c>
      <c r="AC19" s="50">
        <f t="shared" si="8"/>
        <v>15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12</v>
      </c>
      <c r="AN19" s="74">
        <v>0</v>
      </c>
      <c r="AO19" s="74">
        <v>6</v>
      </c>
      <c r="AP19" s="50">
        <f t="shared" si="9"/>
        <v>6</v>
      </c>
      <c r="AQ19" s="74">
        <v>0</v>
      </c>
      <c r="AR19" s="40"/>
    </row>
    <row r="20" spans="1:44" ht="15.95" customHeight="1" x14ac:dyDescent="0.25">
      <c r="A20" s="47"/>
      <c r="H20" s="38">
        <v>2</v>
      </c>
      <c r="I20" s="36" t="s">
        <v>73</v>
      </c>
      <c r="J20" s="36"/>
      <c r="K20" s="36"/>
      <c r="L20" s="36" t="s">
        <v>374</v>
      </c>
      <c r="M20" s="38"/>
      <c r="N20" s="36"/>
      <c r="O20" s="36"/>
      <c r="P20" s="3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10</v>
      </c>
      <c r="AA20" s="74">
        <v>0</v>
      </c>
      <c r="AB20" s="74">
        <v>3</v>
      </c>
      <c r="AC20" s="50">
        <f t="shared" si="8"/>
        <v>3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11</v>
      </c>
      <c r="AN20" s="74">
        <v>3</v>
      </c>
      <c r="AO20" s="74">
        <v>2</v>
      </c>
      <c r="AP20" s="50">
        <f t="shared" si="9"/>
        <v>5</v>
      </c>
      <c r="AQ20" s="74">
        <v>6</v>
      </c>
      <c r="AR20" s="40"/>
    </row>
    <row r="21" spans="1:44" ht="15.95" customHeight="1" x14ac:dyDescent="0.25">
      <c r="A21" s="47"/>
      <c r="B21" s="4"/>
      <c r="C21" s="4"/>
      <c r="D21" s="4"/>
      <c r="E21" s="4"/>
      <c r="F21" s="4"/>
      <c r="G21" s="4"/>
      <c r="H21" s="4"/>
      <c r="I21" s="6"/>
      <c r="J21" s="6"/>
      <c r="K21" s="6"/>
      <c r="L21" s="6"/>
      <c r="M21" s="6"/>
      <c r="N21" s="6"/>
      <c r="O21" s="6"/>
      <c r="P21" s="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11</v>
      </c>
      <c r="AA21" s="74">
        <v>1</v>
      </c>
      <c r="AB21" s="74">
        <v>6</v>
      </c>
      <c r="AC21" s="50">
        <f t="shared" si="8"/>
        <v>7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11</v>
      </c>
      <c r="AN21" s="74">
        <v>4</v>
      </c>
      <c r="AO21" s="74">
        <v>8</v>
      </c>
      <c r="AP21" s="50">
        <f t="shared" si="9"/>
        <v>12</v>
      </c>
      <c r="AQ21" s="74">
        <v>0</v>
      </c>
      <c r="AR21" s="40"/>
    </row>
    <row r="22" spans="1:44" ht="15.95" customHeight="1" x14ac:dyDescent="0.25">
      <c r="A22" s="47"/>
      <c r="B22" s="45" t="s">
        <v>62</v>
      </c>
      <c r="C22" s="18" t="s">
        <v>199</v>
      </c>
      <c r="D22" s="16"/>
      <c r="E22" s="36"/>
      <c r="F22" s="36"/>
      <c r="G22" s="90">
        <v>3</v>
      </c>
      <c r="H22" s="38">
        <v>2</v>
      </c>
      <c r="I22" s="36" t="s">
        <v>110</v>
      </c>
      <c r="J22" s="36"/>
      <c r="K22" s="36"/>
      <c r="L22" s="36" t="s">
        <v>324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11</v>
      </c>
      <c r="AA22" s="74">
        <v>0</v>
      </c>
      <c r="AB22" s="74">
        <v>5</v>
      </c>
      <c r="AC22" s="50">
        <f t="shared" si="8"/>
        <v>5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11</v>
      </c>
      <c r="AN22" s="74">
        <v>1</v>
      </c>
      <c r="AO22" s="74">
        <v>0</v>
      </c>
      <c r="AP22" s="50">
        <f t="shared" si="9"/>
        <v>1</v>
      </c>
      <c r="AQ22" s="74">
        <v>2</v>
      </c>
      <c r="AR22" s="40"/>
    </row>
    <row r="23" spans="1:44" ht="15.95" customHeight="1" x14ac:dyDescent="0.25">
      <c r="A23" s="47"/>
      <c r="B23" s="43" t="s">
        <v>35</v>
      </c>
      <c r="C23" s="57"/>
      <c r="D23" s="57" t="s">
        <v>149</v>
      </c>
      <c r="E23" s="16"/>
      <c r="F23" s="16"/>
      <c r="G23" s="16"/>
      <c r="H23" s="38">
        <v>2</v>
      </c>
      <c r="I23" s="36" t="s">
        <v>167</v>
      </c>
      <c r="J23" s="36"/>
      <c r="K23" s="36"/>
      <c r="L23" s="36" t="s">
        <v>81</v>
      </c>
      <c r="M23" s="38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12</v>
      </c>
      <c r="AA23" s="74">
        <v>3</v>
      </c>
      <c r="AB23" s="74">
        <v>5</v>
      </c>
      <c r="AC23" s="50">
        <f t="shared" si="8"/>
        <v>8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11</v>
      </c>
      <c r="AN23" s="74">
        <v>4</v>
      </c>
      <c r="AO23" s="74">
        <v>3</v>
      </c>
      <c r="AP23" s="50">
        <f t="shared" si="9"/>
        <v>7</v>
      </c>
      <c r="AQ23" s="74">
        <v>4</v>
      </c>
      <c r="AR23" s="5"/>
    </row>
    <row r="24" spans="1:44" ht="15.95" customHeight="1" x14ac:dyDescent="0.25">
      <c r="A24" s="47"/>
      <c r="C24" s="16"/>
      <c r="D24" s="36"/>
      <c r="E24" s="36"/>
      <c r="F24" s="16"/>
      <c r="G24" s="16"/>
      <c r="H24" s="38">
        <v>2</v>
      </c>
      <c r="I24" s="36" t="s">
        <v>110</v>
      </c>
      <c r="L24" s="36" t="s">
        <v>456</v>
      </c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12</v>
      </c>
      <c r="AA24" s="74">
        <v>1</v>
      </c>
      <c r="AB24" s="74">
        <v>4</v>
      </c>
      <c r="AC24" s="50">
        <f t="shared" si="8"/>
        <v>5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12</v>
      </c>
      <c r="AN24" s="74">
        <v>0</v>
      </c>
      <c r="AO24" s="74">
        <v>6</v>
      </c>
      <c r="AP24" s="50">
        <f t="shared" si="9"/>
        <v>6</v>
      </c>
      <c r="AQ24" s="74">
        <v>0</v>
      </c>
      <c r="AR24" s="41"/>
    </row>
    <row r="25" spans="1:44" ht="15.95" customHeight="1" x14ac:dyDescent="0.25">
      <c r="A25" s="47"/>
      <c r="C25" s="16"/>
      <c r="D25" s="36"/>
      <c r="E25" s="36"/>
      <c r="F25" s="16"/>
      <c r="G25" s="16"/>
      <c r="H25" s="38"/>
      <c r="I25" s="36"/>
      <c r="M25" s="38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9</v>
      </c>
      <c r="AA25" s="74">
        <v>0</v>
      </c>
      <c r="AB25" s="74">
        <v>4</v>
      </c>
      <c r="AC25" s="50">
        <f t="shared" si="8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8</v>
      </c>
      <c r="AN25" s="74">
        <v>0</v>
      </c>
      <c r="AO25" s="74">
        <v>3</v>
      </c>
      <c r="AP25" s="50">
        <f t="shared" si="9"/>
        <v>3</v>
      </c>
      <c r="AQ25" s="74">
        <v>4</v>
      </c>
      <c r="AR25" s="41"/>
    </row>
    <row r="26" spans="1:44" ht="15.95" customHeight="1" x14ac:dyDescent="0.25">
      <c r="A26" s="47"/>
      <c r="B26" s="16"/>
      <c r="C26" s="18" t="s">
        <v>190</v>
      </c>
      <c r="D26" s="16"/>
      <c r="E26" s="36"/>
      <c r="F26" s="36"/>
      <c r="G26" s="90">
        <v>3</v>
      </c>
      <c r="H26" s="38">
        <v>1</v>
      </c>
      <c r="I26" s="36" t="s">
        <v>61</v>
      </c>
      <c r="J26" s="36"/>
      <c r="K26" s="36"/>
      <c r="L26" s="36" t="s">
        <v>454</v>
      </c>
      <c r="M26" s="38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12</v>
      </c>
      <c r="AA26" s="74">
        <v>0</v>
      </c>
      <c r="AB26" s="74">
        <v>3</v>
      </c>
      <c r="AC26" s="50">
        <f t="shared" si="8"/>
        <v>3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10</v>
      </c>
      <c r="AN26" s="74">
        <v>1</v>
      </c>
      <c r="AO26" s="74">
        <v>4</v>
      </c>
      <c r="AP26" s="50">
        <f t="shared" si="9"/>
        <v>5</v>
      </c>
      <c r="AQ26" s="74">
        <v>2</v>
      </c>
      <c r="AR26" s="41"/>
    </row>
    <row r="27" spans="1:44" ht="15.95" customHeight="1" thickBot="1" x14ac:dyDescent="0.3">
      <c r="A27" s="47"/>
      <c r="B27" s="38" t="s">
        <v>35</v>
      </c>
      <c r="C27" s="57" t="s">
        <v>453</v>
      </c>
      <c r="D27" s="57"/>
      <c r="E27" s="16"/>
      <c r="F27" s="16"/>
      <c r="G27" s="16"/>
      <c r="H27" s="38">
        <v>1</v>
      </c>
      <c r="I27" s="36" t="s">
        <v>119</v>
      </c>
      <c r="L27" s="36" t="s">
        <v>455</v>
      </c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132</v>
      </c>
      <c r="AA27" s="48">
        <f t="shared" ref="AA27" si="10">SUM(AA15:AA26)</f>
        <v>32</v>
      </c>
      <c r="AB27" s="48">
        <f>SUM(AB15:AB26)</f>
        <v>55</v>
      </c>
      <c r="AC27" s="48">
        <f>+AB27+AA27</f>
        <v>87</v>
      </c>
      <c r="AD27" s="48">
        <f>SUM(AD15:AD26)</f>
        <v>10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132</v>
      </c>
      <c r="AN27" s="48">
        <f t="shared" ref="AN27" si="11">SUM(AN15:AN26)</f>
        <v>29</v>
      </c>
      <c r="AO27" s="48">
        <f>SUM(AO15:AO26)</f>
        <v>51</v>
      </c>
      <c r="AP27" s="48">
        <f>+AO27+AN27</f>
        <v>80</v>
      </c>
      <c r="AQ27" s="48">
        <f>SUM(AQ15:AQ26)</f>
        <v>22</v>
      </c>
      <c r="AR27" s="41"/>
    </row>
    <row r="28" spans="1:44" ht="15.95" customHeight="1" x14ac:dyDescent="0.25">
      <c r="A28" s="47"/>
      <c r="H28" s="38">
        <v>2</v>
      </c>
      <c r="I28" s="36" t="s">
        <v>407</v>
      </c>
      <c r="L28" s="36" t="s">
        <v>409</v>
      </c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16</v>
      </c>
      <c r="AA28" s="28">
        <v>1</v>
      </c>
      <c r="AB28" s="28">
        <v>4</v>
      </c>
      <c r="AC28" s="60">
        <f t="shared" ref="AC28:AC39" si="12">+AA28+AB28</f>
        <v>5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17</v>
      </c>
      <c r="AN28" s="28">
        <v>6</v>
      </c>
      <c r="AO28" s="28">
        <v>5</v>
      </c>
      <c r="AP28" s="60">
        <f t="shared" ref="AP28:AP39" si="13">+AN28+AO28</f>
        <v>11</v>
      </c>
      <c r="AQ28" s="28">
        <v>2</v>
      </c>
      <c r="AR28" s="41"/>
    </row>
    <row r="29" spans="1:44" ht="15.95" customHeight="1" x14ac:dyDescent="0.25">
      <c r="A29" s="47"/>
      <c r="B29" s="4"/>
      <c r="C29" s="4"/>
      <c r="D29" s="4"/>
      <c r="E29" s="4"/>
      <c r="F29" s="4"/>
      <c r="G29" s="4"/>
      <c r="H29" s="4"/>
      <c r="I29" s="6"/>
      <c r="J29" s="6"/>
      <c r="K29" s="6"/>
      <c r="L29" s="6"/>
      <c r="M29" s="6"/>
      <c r="N29" s="6"/>
      <c r="O29" s="6"/>
      <c r="P29" s="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9</v>
      </c>
      <c r="AA29" s="74">
        <v>0</v>
      </c>
      <c r="AB29" s="74">
        <v>0</v>
      </c>
      <c r="AC29" s="50">
        <f t="shared" si="12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9</v>
      </c>
      <c r="AN29" s="74">
        <v>0</v>
      </c>
      <c r="AO29" s="74">
        <v>1</v>
      </c>
      <c r="AP29" s="50">
        <f t="shared" si="13"/>
        <v>1</v>
      </c>
      <c r="AQ29" s="74">
        <v>2</v>
      </c>
      <c r="AR29" s="41"/>
    </row>
    <row r="30" spans="1:44" ht="15.95" customHeight="1" x14ac:dyDescent="0.25">
      <c r="A30" s="47"/>
      <c r="B30" s="45" t="s">
        <v>71</v>
      </c>
      <c r="C30" s="18" t="s">
        <v>198</v>
      </c>
      <c r="D30" s="16"/>
      <c r="E30" s="16"/>
      <c r="F30" s="53"/>
      <c r="G30" s="90">
        <v>6</v>
      </c>
      <c r="H30" s="38">
        <v>1</v>
      </c>
      <c r="I30" s="36" t="s">
        <v>458</v>
      </c>
      <c r="J30" s="36"/>
      <c r="K30" s="36"/>
      <c r="L30" s="36" t="s">
        <v>461</v>
      </c>
      <c r="M30" s="38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11</v>
      </c>
      <c r="AA30" s="74">
        <v>3</v>
      </c>
      <c r="AB30" s="74">
        <v>5</v>
      </c>
      <c r="AC30" s="50">
        <f t="shared" si="12"/>
        <v>8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11</v>
      </c>
      <c r="AN30" s="74">
        <v>29</v>
      </c>
      <c r="AO30" s="74">
        <v>6</v>
      </c>
      <c r="AP30" s="50">
        <f t="shared" si="13"/>
        <v>35</v>
      </c>
      <c r="AQ30" s="74">
        <v>4</v>
      </c>
      <c r="AR30" s="41"/>
    </row>
    <row r="31" spans="1:44" ht="15.95" customHeight="1" x14ac:dyDescent="0.25">
      <c r="A31" s="47"/>
      <c r="B31" s="43" t="s">
        <v>35</v>
      </c>
      <c r="C31" s="36" t="s">
        <v>457</v>
      </c>
      <c r="D31" s="36"/>
      <c r="E31" s="36"/>
      <c r="F31" s="16"/>
      <c r="G31" s="16"/>
      <c r="H31" s="38">
        <v>1</v>
      </c>
      <c r="I31" s="36" t="s">
        <v>126</v>
      </c>
      <c r="J31" s="16"/>
      <c r="K31" s="16"/>
      <c r="L31" s="36" t="s">
        <v>462</v>
      </c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9</v>
      </c>
      <c r="AA31" s="74">
        <v>4</v>
      </c>
      <c r="AB31" s="74">
        <v>0</v>
      </c>
      <c r="AC31" s="50">
        <f t="shared" si="12"/>
        <v>4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10</v>
      </c>
      <c r="AN31" s="74">
        <v>1</v>
      </c>
      <c r="AO31" s="74">
        <v>8</v>
      </c>
      <c r="AP31" s="50">
        <f t="shared" si="13"/>
        <v>9</v>
      </c>
      <c r="AQ31" s="74">
        <v>0</v>
      </c>
      <c r="AR31" s="41"/>
    </row>
    <row r="32" spans="1:44" ht="15.95" customHeight="1" x14ac:dyDescent="0.25">
      <c r="A32" s="47"/>
      <c r="C32" s="16"/>
      <c r="D32" s="16"/>
      <c r="E32" s="16"/>
      <c r="F32" s="16"/>
      <c r="G32" s="16"/>
      <c r="H32" s="38">
        <v>1</v>
      </c>
      <c r="I32" s="36" t="s">
        <v>171</v>
      </c>
      <c r="J32" s="16"/>
      <c r="K32" s="16"/>
      <c r="L32" s="36" t="s">
        <v>363</v>
      </c>
      <c r="M32" s="38"/>
      <c r="N32" s="36"/>
      <c r="O32" s="1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12</v>
      </c>
      <c r="AA32" s="74">
        <v>1</v>
      </c>
      <c r="AB32" s="74">
        <v>5</v>
      </c>
      <c r="AC32" s="50">
        <f t="shared" si="12"/>
        <v>6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11</v>
      </c>
      <c r="AN32" s="74">
        <v>5</v>
      </c>
      <c r="AO32" s="74">
        <v>12</v>
      </c>
      <c r="AP32" s="50">
        <f t="shared" si="13"/>
        <v>17</v>
      </c>
      <c r="AQ32" s="74">
        <v>2</v>
      </c>
      <c r="AR32" s="41"/>
    </row>
    <row r="33" spans="1:44" ht="15.95" customHeight="1" x14ac:dyDescent="0.25">
      <c r="A33" s="47"/>
      <c r="C33" s="16"/>
      <c r="D33" s="16"/>
      <c r="E33" s="16"/>
      <c r="F33" s="16"/>
      <c r="G33" s="16"/>
      <c r="H33" s="38">
        <v>1</v>
      </c>
      <c r="I33" s="36" t="s">
        <v>111</v>
      </c>
      <c r="L33" s="36" t="s">
        <v>463</v>
      </c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11</v>
      </c>
      <c r="AA33" s="74">
        <v>1</v>
      </c>
      <c r="AB33" s="74">
        <v>3</v>
      </c>
      <c r="AC33" s="50">
        <f t="shared" si="12"/>
        <v>4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9</v>
      </c>
      <c r="AN33" s="74">
        <v>1</v>
      </c>
      <c r="AO33" s="74">
        <v>5</v>
      </c>
      <c r="AP33" s="50">
        <f t="shared" si="13"/>
        <v>6</v>
      </c>
      <c r="AQ33" s="74">
        <v>0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>
        <v>2</v>
      </c>
      <c r="I34" s="36" t="s">
        <v>126</v>
      </c>
      <c r="L34" s="36" t="s">
        <v>464</v>
      </c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11</v>
      </c>
      <c r="AA34" s="74">
        <v>3</v>
      </c>
      <c r="AB34" s="74">
        <v>1</v>
      </c>
      <c r="AC34" s="50">
        <f t="shared" si="12"/>
        <v>4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10</v>
      </c>
      <c r="AN34" s="74">
        <v>0</v>
      </c>
      <c r="AO34" s="74">
        <v>6</v>
      </c>
      <c r="AP34" s="50">
        <f t="shared" si="13"/>
        <v>6</v>
      </c>
      <c r="AQ34" s="74">
        <v>0</v>
      </c>
      <c r="AR34" s="41"/>
    </row>
    <row r="35" spans="1:44" ht="15.95" customHeight="1" x14ac:dyDescent="0.25">
      <c r="A35" s="47" t="s">
        <v>68</v>
      </c>
      <c r="C35" s="16"/>
      <c r="D35" s="16"/>
      <c r="E35" s="16"/>
      <c r="F35" s="16"/>
      <c r="G35" s="16"/>
      <c r="H35" s="38">
        <v>2</v>
      </c>
      <c r="I35" s="36" t="s">
        <v>126</v>
      </c>
      <c r="L35" s="36" t="s">
        <v>465</v>
      </c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12</v>
      </c>
      <c r="AA35" s="74">
        <v>0</v>
      </c>
      <c r="AB35" s="74">
        <v>2</v>
      </c>
      <c r="AC35" s="50">
        <f t="shared" si="12"/>
        <v>2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11</v>
      </c>
      <c r="AN35" s="74">
        <v>0</v>
      </c>
      <c r="AO35" s="74">
        <v>2</v>
      </c>
      <c r="AP35" s="50">
        <f t="shared" si="13"/>
        <v>2</v>
      </c>
      <c r="AQ35" s="74">
        <v>0</v>
      </c>
      <c r="AR35" s="41"/>
    </row>
    <row r="36" spans="1:44" ht="15.95" customHeight="1" x14ac:dyDescent="0.25">
      <c r="A36" s="47"/>
      <c r="C36" s="16"/>
      <c r="D36" s="16"/>
      <c r="E36" s="16"/>
      <c r="F36" s="16"/>
      <c r="G36" s="1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8</v>
      </c>
      <c r="AA36" s="74">
        <v>2</v>
      </c>
      <c r="AB36" s="74">
        <v>2</v>
      </c>
      <c r="AC36" s="50">
        <f t="shared" si="12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11</v>
      </c>
      <c r="AN36" s="74">
        <v>2</v>
      </c>
      <c r="AO36" s="74">
        <v>13</v>
      </c>
      <c r="AP36" s="50">
        <f t="shared" si="13"/>
        <v>15</v>
      </c>
      <c r="AQ36" s="74">
        <v>0</v>
      </c>
      <c r="AR36" s="41"/>
    </row>
    <row r="37" spans="1:44" ht="15.95" customHeight="1" x14ac:dyDescent="0.25">
      <c r="A37" s="47"/>
      <c r="B37" s="16"/>
      <c r="C37" s="18" t="s">
        <v>196</v>
      </c>
      <c r="D37" s="76"/>
      <c r="E37" s="36"/>
      <c r="F37" s="36"/>
      <c r="G37" s="90">
        <v>3</v>
      </c>
      <c r="H37" s="38">
        <v>1</v>
      </c>
      <c r="I37" s="36" t="s">
        <v>133</v>
      </c>
      <c r="J37" s="16"/>
      <c r="K37" s="16"/>
      <c r="L37" s="36" t="s">
        <v>459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12</v>
      </c>
      <c r="AA37" s="74">
        <v>0</v>
      </c>
      <c r="AB37" s="74">
        <v>1</v>
      </c>
      <c r="AC37" s="50">
        <f t="shared" si="12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11</v>
      </c>
      <c r="AN37" s="74">
        <v>2</v>
      </c>
      <c r="AO37" s="74">
        <v>4</v>
      </c>
      <c r="AP37" s="50">
        <f t="shared" si="13"/>
        <v>6</v>
      </c>
      <c r="AQ37" s="74">
        <v>0</v>
      </c>
      <c r="AR37" s="41"/>
    </row>
    <row r="38" spans="1:44" ht="15.95" customHeight="1" x14ac:dyDescent="0.25">
      <c r="A38" s="47"/>
      <c r="B38" s="38" t="s">
        <v>35</v>
      </c>
      <c r="C38" s="57"/>
      <c r="D38" s="57" t="s">
        <v>149</v>
      </c>
      <c r="E38" s="16"/>
      <c r="F38" s="16"/>
      <c r="G38" s="16"/>
      <c r="H38" s="38">
        <v>2</v>
      </c>
      <c r="I38" s="36" t="s">
        <v>133</v>
      </c>
      <c r="J38" s="16"/>
      <c r="K38" s="16"/>
      <c r="L38" s="36" t="s">
        <v>472</v>
      </c>
      <c r="M38" s="38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8</v>
      </c>
      <c r="AA38" s="74">
        <v>0</v>
      </c>
      <c r="AB38" s="74">
        <v>1</v>
      </c>
      <c r="AC38" s="50">
        <f t="shared" si="12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12</v>
      </c>
      <c r="AN38" s="74">
        <v>0</v>
      </c>
      <c r="AO38" s="74">
        <v>4</v>
      </c>
      <c r="AP38" s="50">
        <f t="shared" si="13"/>
        <v>4</v>
      </c>
      <c r="AQ38" s="74">
        <v>4</v>
      </c>
      <c r="AR38" s="41"/>
    </row>
    <row r="39" spans="1:44" ht="15.95" customHeight="1" x14ac:dyDescent="0.25">
      <c r="A39" s="47"/>
      <c r="H39" s="38">
        <v>2</v>
      </c>
      <c r="I39" s="36" t="s">
        <v>165</v>
      </c>
      <c r="L39" s="36" t="s">
        <v>460</v>
      </c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12</v>
      </c>
      <c r="AA39" s="74">
        <v>0</v>
      </c>
      <c r="AB39" s="74">
        <v>0</v>
      </c>
      <c r="AC39" s="50">
        <f t="shared" si="12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10</v>
      </c>
      <c r="AN39" s="74">
        <v>0</v>
      </c>
      <c r="AO39" s="74">
        <v>4</v>
      </c>
      <c r="AP39" s="50">
        <f t="shared" si="13"/>
        <v>4</v>
      </c>
      <c r="AQ39" s="74">
        <v>2</v>
      </c>
      <c r="AR39" s="41"/>
    </row>
    <row r="40" spans="1:44" ht="15.95" customHeight="1" thickBot="1" x14ac:dyDescent="0.3">
      <c r="A40" s="47"/>
      <c r="B40" s="7"/>
      <c r="C40" s="4"/>
      <c r="D40" s="4"/>
      <c r="E40" s="4"/>
      <c r="F40" s="4"/>
      <c r="G40" s="4"/>
      <c r="H40" s="4"/>
      <c r="I40" s="4"/>
      <c r="J40" s="6"/>
      <c r="K40" s="6"/>
      <c r="L40" s="6"/>
      <c r="M40" s="6"/>
      <c r="N40" s="6"/>
      <c r="O40" s="6"/>
      <c r="P40" s="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131</v>
      </c>
      <c r="AA40" s="48">
        <f t="shared" ref="AA40" si="14">SUM(AA28:AA39)</f>
        <v>15</v>
      </c>
      <c r="AB40" s="48">
        <f>SUM(AB28:AB39)</f>
        <v>24</v>
      </c>
      <c r="AC40" s="48">
        <f>+AB40+AA40</f>
        <v>39</v>
      </c>
      <c r="AD40" s="48">
        <f>SUM(AD28:AD39)</f>
        <v>8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132</v>
      </c>
      <c r="AN40" s="48">
        <f t="shared" ref="AN40" si="15">SUM(AN28:AN39)</f>
        <v>46</v>
      </c>
      <c r="AO40" s="48">
        <f>SUM(AO28:AO39)</f>
        <v>70</v>
      </c>
      <c r="AP40" s="48">
        <f>+AO40+AN40</f>
        <v>116</v>
      </c>
      <c r="AQ40" s="48">
        <f>SUM(AQ28:AQ39)</f>
        <v>16</v>
      </c>
      <c r="AR40" s="41"/>
    </row>
    <row r="41" spans="1:44" ht="15.95" customHeight="1" x14ac:dyDescent="0.25">
      <c r="A41" s="47"/>
      <c r="B41" s="45" t="s">
        <v>84</v>
      </c>
      <c r="C41" s="18" t="s">
        <v>195</v>
      </c>
      <c r="D41" s="16"/>
      <c r="E41" s="37"/>
      <c r="F41" s="37"/>
      <c r="G41" s="90">
        <v>1</v>
      </c>
      <c r="H41" s="38">
        <v>1</v>
      </c>
      <c r="I41" s="36" t="s">
        <v>323</v>
      </c>
      <c r="J41" s="16"/>
      <c r="K41" s="16"/>
      <c r="L41" s="36" t="s">
        <v>467</v>
      </c>
      <c r="M41" s="38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20</v>
      </c>
      <c r="AA41" s="28">
        <v>5</v>
      </c>
      <c r="AB41" s="28">
        <v>6</v>
      </c>
      <c r="AC41" s="60">
        <f t="shared" ref="AC41:AC52" si="16">+AA41+AB41</f>
        <v>11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38</v>
      </c>
      <c r="AN41" s="28">
        <v>12</v>
      </c>
      <c r="AO41" s="28">
        <v>12</v>
      </c>
      <c r="AP41" s="60">
        <f t="shared" ref="AP41:AP52" si="17">+AN41+AO41</f>
        <v>24</v>
      </c>
      <c r="AQ41" s="28">
        <v>8</v>
      </c>
      <c r="AR41" s="41"/>
    </row>
    <row r="42" spans="1:44" ht="15.95" customHeight="1" x14ac:dyDescent="0.25">
      <c r="A42" s="47"/>
      <c r="B42" s="43" t="s">
        <v>35</v>
      </c>
      <c r="C42" s="57" t="s">
        <v>466</v>
      </c>
      <c r="D42" s="57"/>
      <c r="E42" s="57"/>
      <c r="F42" s="16"/>
      <c r="G42" s="16"/>
      <c r="H42" s="38"/>
      <c r="I42" s="36"/>
      <c r="J42" s="16"/>
      <c r="K42" s="16"/>
      <c r="L42" s="36"/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11</v>
      </c>
      <c r="AA42" s="74">
        <v>0</v>
      </c>
      <c r="AB42" s="74">
        <v>0</v>
      </c>
      <c r="AC42" s="50">
        <f t="shared" si="16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11</v>
      </c>
      <c r="AN42" s="74">
        <v>0</v>
      </c>
      <c r="AO42" s="74">
        <v>0</v>
      </c>
      <c r="AP42" s="50">
        <f t="shared" si="17"/>
        <v>0</v>
      </c>
      <c r="AQ42" s="74">
        <v>0</v>
      </c>
      <c r="AR42" s="41"/>
    </row>
    <row r="43" spans="1:44" ht="15.95" customHeight="1" x14ac:dyDescent="0.25">
      <c r="A43" s="47"/>
      <c r="C43" s="16"/>
      <c r="D43" s="16"/>
      <c r="E43" s="16"/>
      <c r="F43" s="16"/>
      <c r="G43" s="16"/>
      <c r="H43" s="38"/>
      <c r="I43" s="36"/>
      <c r="J43" s="36"/>
      <c r="K43" s="36"/>
      <c r="L43" s="36"/>
      <c r="M43" s="36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9</v>
      </c>
      <c r="AA43" s="74">
        <v>4</v>
      </c>
      <c r="AB43" s="74">
        <v>6</v>
      </c>
      <c r="AC43" s="50">
        <f t="shared" si="16"/>
        <v>10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10</v>
      </c>
      <c r="AN43" s="74">
        <v>10</v>
      </c>
      <c r="AO43" s="74">
        <v>5</v>
      </c>
      <c r="AP43" s="50">
        <f t="shared" si="17"/>
        <v>15</v>
      </c>
      <c r="AQ43" s="74">
        <v>2</v>
      </c>
      <c r="AR43" s="41"/>
    </row>
    <row r="44" spans="1:44" ht="15.95" customHeight="1" x14ac:dyDescent="0.25">
      <c r="A44" s="47"/>
      <c r="B44" s="23"/>
      <c r="C44" s="18" t="s">
        <v>203</v>
      </c>
      <c r="D44" s="57"/>
      <c r="E44" s="16"/>
      <c r="F44" s="37"/>
      <c r="G44" s="90">
        <v>3</v>
      </c>
      <c r="H44" s="38">
        <v>1</v>
      </c>
      <c r="I44" s="36" t="s">
        <v>470</v>
      </c>
      <c r="J44" s="16"/>
      <c r="K44" s="16"/>
      <c r="L44" s="36" t="s">
        <v>468</v>
      </c>
      <c r="M44" s="38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9</v>
      </c>
      <c r="AA44" s="74">
        <v>8</v>
      </c>
      <c r="AB44" s="74">
        <v>2</v>
      </c>
      <c r="AC44" s="50">
        <f t="shared" si="16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7</v>
      </c>
      <c r="AN44" s="74">
        <v>8</v>
      </c>
      <c r="AO44" s="74">
        <v>2</v>
      </c>
      <c r="AP44" s="50">
        <f t="shared" si="17"/>
        <v>10</v>
      </c>
      <c r="AQ44" s="74">
        <v>0</v>
      </c>
      <c r="AR44" s="41"/>
    </row>
    <row r="45" spans="1:44" ht="15.95" customHeight="1" x14ac:dyDescent="0.25">
      <c r="A45" s="47"/>
      <c r="B45" s="43" t="s">
        <v>35</v>
      </c>
      <c r="C45" s="36"/>
      <c r="D45" s="57" t="s">
        <v>149</v>
      </c>
      <c r="E45" s="36"/>
      <c r="F45" s="36"/>
      <c r="G45" s="90"/>
      <c r="H45" s="38">
        <v>2</v>
      </c>
      <c r="I45" s="36" t="s">
        <v>65</v>
      </c>
      <c r="J45" s="16"/>
      <c r="K45" s="16"/>
      <c r="L45" s="36" t="s">
        <v>469</v>
      </c>
      <c r="M45" s="38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11</v>
      </c>
      <c r="AA45" s="74">
        <v>4</v>
      </c>
      <c r="AB45" s="74">
        <v>3</v>
      </c>
      <c r="AC45" s="50">
        <f t="shared" si="16"/>
        <v>7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7"/>
        <v>0</v>
      </c>
      <c r="AQ45" s="74">
        <v>0</v>
      </c>
      <c r="AR45" s="41"/>
    </row>
    <row r="46" spans="1:44" ht="15.95" customHeight="1" x14ac:dyDescent="0.25">
      <c r="A46" s="47"/>
      <c r="H46" s="38">
        <v>2</v>
      </c>
      <c r="I46" s="36" t="s">
        <v>39</v>
      </c>
      <c r="L46" s="36" t="s">
        <v>65</v>
      </c>
      <c r="P46" s="36" t="s">
        <v>314</v>
      </c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9</v>
      </c>
      <c r="AA46" s="74">
        <v>0</v>
      </c>
      <c r="AB46" s="74">
        <v>2</v>
      </c>
      <c r="AC46" s="50">
        <f t="shared" si="16"/>
        <v>2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12</v>
      </c>
      <c r="AN46" s="74">
        <v>3</v>
      </c>
      <c r="AO46" s="74">
        <v>9</v>
      </c>
      <c r="AP46" s="50">
        <f t="shared" si="17"/>
        <v>12</v>
      </c>
      <c r="AQ46" s="74">
        <v>0</v>
      </c>
      <c r="AR46" s="41"/>
    </row>
    <row r="47" spans="1:44" ht="15.95" customHeight="1" x14ac:dyDescent="0.25">
      <c r="A47" s="47"/>
      <c r="B47" s="8"/>
      <c r="C47" s="9"/>
      <c r="D47" s="9"/>
      <c r="E47" s="9"/>
      <c r="F47" s="9"/>
      <c r="G47" s="10"/>
      <c r="H47" s="11"/>
      <c r="I47" s="9"/>
      <c r="J47" s="9"/>
      <c r="K47" s="11"/>
      <c r="L47" s="11"/>
      <c r="M47" s="11"/>
      <c r="N47" s="11"/>
      <c r="O47" s="11"/>
      <c r="P47" s="11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12</v>
      </c>
      <c r="AA47" s="74">
        <v>1</v>
      </c>
      <c r="AB47" s="74">
        <v>7</v>
      </c>
      <c r="AC47" s="50">
        <f t="shared" si="16"/>
        <v>8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12</v>
      </c>
      <c r="AN47" s="74">
        <v>0</v>
      </c>
      <c r="AO47" s="74">
        <v>7</v>
      </c>
      <c r="AP47" s="50">
        <f t="shared" si="17"/>
        <v>7</v>
      </c>
      <c r="AQ47" s="74">
        <v>2</v>
      </c>
      <c r="AR47" s="41"/>
    </row>
    <row r="48" spans="1:44" ht="15.95" customHeight="1" x14ac:dyDescent="0.25">
      <c r="A48" s="47"/>
      <c r="B48" s="23"/>
      <c r="C48" s="23"/>
      <c r="D48" s="23"/>
      <c r="E48" s="42" t="s">
        <v>151</v>
      </c>
      <c r="F48" s="42"/>
      <c r="G48" s="44">
        <f>SUM(G14:G47)</f>
        <v>22</v>
      </c>
      <c r="H48" s="44"/>
      <c r="I48" s="33"/>
      <c r="J48" s="42" t="s">
        <v>90</v>
      </c>
      <c r="K48" s="33"/>
      <c r="L48" s="44">
        <f>COUNTA(C14:C47)-8</f>
        <v>3</v>
      </c>
      <c r="N48" s="42" t="s">
        <v>109</v>
      </c>
      <c r="O48" s="44">
        <v>6</v>
      </c>
      <c r="P48" s="23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9</v>
      </c>
      <c r="AA48" s="74">
        <v>0</v>
      </c>
      <c r="AB48" s="74">
        <v>1</v>
      </c>
      <c r="AC48" s="50">
        <f t="shared" si="16"/>
        <v>1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9</v>
      </c>
      <c r="AN48" s="74">
        <v>1</v>
      </c>
      <c r="AO48" s="74">
        <v>5</v>
      </c>
      <c r="AP48" s="50">
        <f t="shared" si="17"/>
        <v>6</v>
      </c>
      <c r="AQ48" s="74">
        <v>0</v>
      </c>
      <c r="AR48" s="41"/>
    </row>
    <row r="49" spans="1:44" ht="15.95" customHeight="1" x14ac:dyDescent="0.25">
      <c r="A49" s="47"/>
      <c r="E49" s="42" t="s">
        <v>150</v>
      </c>
      <c r="F49" s="42"/>
      <c r="G49" s="44">
        <f>COUNTA(L15:L47)+COUNTIF(L15:L47,"*&amp;*")</f>
        <v>41</v>
      </c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12</v>
      </c>
      <c r="AA49" s="74">
        <v>0</v>
      </c>
      <c r="AB49" s="74">
        <v>6</v>
      </c>
      <c r="AC49" s="50">
        <f t="shared" si="16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7"/>
        <v>0</v>
      </c>
      <c r="AQ49" s="74">
        <v>0</v>
      </c>
      <c r="AR49" s="41"/>
    </row>
    <row r="50" spans="1:44" ht="15.95" customHeight="1" x14ac:dyDescent="0.25">
      <c r="A50" s="47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11</v>
      </c>
      <c r="AA50" s="74">
        <v>0</v>
      </c>
      <c r="AB50" s="74">
        <v>4</v>
      </c>
      <c r="AC50" s="50">
        <f t="shared" si="16"/>
        <v>4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12</v>
      </c>
      <c r="AN50" s="74">
        <v>2</v>
      </c>
      <c r="AO50" s="74">
        <v>4</v>
      </c>
      <c r="AP50" s="50">
        <f t="shared" si="17"/>
        <v>6</v>
      </c>
      <c r="AQ50" s="74">
        <v>0</v>
      </c>
      <c r="AR50" s="41"/>
    </row>
    <row r="51" spans="1:44" ht="15.95" customHeight="1" x14ac:dyDescent="0.25">
      <c r="A51" s="47"/>
      <c r="B51" s="18" t="s">
        <v>124</v>
      </c>
      <c r="C51" s="18"/>
      <c r="N51" s="18"/>
      <c r="O51" s="18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6</v>
      </c>
      <c r="AA51" s="74">
        <v>0</v>
      </c>
      <c r="AB51" s="74">
        <v>3</v>
      </c>
      <c r="AC51" s="50">
        <f t="shared" si="16"/>
        <v>3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8</v>
      </c>
      <c r="AN51" s="74">
        <v>0</v>
      </c>
      <c r="AO51" s="74">
        <v>2</v>
      </c>
      <c r="AP51" s="50">
        <f t="shared" si="17"/>
        <v>2</v>
      </c>
      <c r="AQ51" s="74">
        <v>0</v>
      </c>
      <c r="AR51" s="41"/>
    </row>
    <row r="52" spans="1:44" ht="15.95" customHeight="1" x14ac:dyDescent="0.25">
      <c r="A52" s="47"/>
      <c r="B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10</v>
      </c>
      <c r="AA52" s="74">
        <v>2</v>
      </c>
      <c r="AB52" s="74">
        <v>4</v>
      </c>
      <c r="AC52" s="50">
        <f t="shared" si="16"/>
        <v>6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9</v>
      </c>
      <c r="AN52" s="74">
        <v>1</v>
      </c>
      <c r="AO52" s="74">
        <v>3</v>
      </c>
      <c r="AP52" s="50">
        <f t="shared" si="17"/>
        <v>4</v>
      </c>
      <c r="AQ52" s="74">
        <v>2</v>
      </c>
      <c r="AR52" s="41"/>
    </row>
    <row r="53" spans="1:44" ht="15.95" customHeight="1" thickBot="1" x14ac:dyDescent="0.3">
      <c r="A53" s="47"/>
      <c r="B53" s="18" t="s">
        <v>92</v>
      </c>
      <c r="H53" s="18" t="s">
        <v>100</v>
      </c>
      <c r="M53" s="18" t="s">
        <v>101</v>
      </c>
      <c r="O53" s="1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129</v>
      </c>
      <c r="AA53" s="48">
        <f t="shared" ref="AA53" si="18">SUM(AA41:AA52)</f>
        <v>24</v>
      </c>
      <c r="AB53" s="48">
        <f>SUM(AB41:AB52)</f>
        <v>44</v>
      </c>
      <c r="AC53" s="48">
        <f>+AB53+AA53</f>
        <v>68</v>
      </c>
      <c r="AD53" s="48">
        <f>SUM(AD41:AD52)</f>
        <v>14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130</v>
      </c>
      <c r="AN53" s="48">
        <f t="shared" ref="AN53" si="19">SUM(AN41:AN52)</f>
        <v>37</v>
      </c>
      <c r="AO53" s="48">
        <f>SUM(AO41:AO52)</f>
        <v>49</v>
      </c>
      <c r="AP53" s="48">
        <f>+AO53+AN53</f>
        <v>86</v>
      </c>
      <c r="AQ53" s="48">
        <f>SUM(AQ41:AQ52)</f>
        <v>14</v>
      </c>
      <c r="AR53" s="41"/>
    </row>
    <row r="54" spans="1:44" ht="15.95" customHeight="1" x14ac:dyDescent="0.25">
      <c r="A54" s="47"/>
      <c r="B54" s="36" t="s">
        <v>452</v>
      </c>
      <c r="F54" s="36"/>
      <c r="H54" s="36" t="s">
        <v>214</v>
      </c>
      <c r="I54" s="36"/>
      <c r="J54" s="36"/>
      <c r="K54" s="36"/>
      <c r="L54" s="36"/>
      <c r="M54" s="36" t="s">
        <v>350</v>
      </c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11</v>
      </c>
      <c r="AA54" s="28">
        <v>3</v>
      </c>
      <c r="AB54" s="28">
        <v>4</v>
      </c>
      <c r="AC54" s="60">
        <f t="shared" ref="AC54:AC65" si="20">+AA54+AB54</f>
        <v>7</v>
      </c>
      <c r="AD54" s="28">
        <v>2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23</v>
      </c>
      <c r="AN54" s="28">
        <v>1</v>
      </c>
      <c r="AO54" s="28">
        <v>7</v>
      </c>
      <c r="AP54" s="60">
        <f t="shared" ref="AP54:AP65" si="21">+AN54+AO54</f>
        <v>8</v>
      </c>
      <c r="AQ54" s="28">
        <v>0</v>
      </c>
      <c r="AR54" s="41"/>
    </row>
    <row r="55" spans="1:44" ht="15.95" customHeight="1" x14ac:dyDescent="0.25">
      <c r="A55" s="47"/>
      <c r="B55" s="36"/>
      <c r="C55" s="36"/>
      <c r="F55" s="36"/>
      <c r="G55" s="16"/>
      <c r="H55" s="36"/>
      <c r="I55" s="36"/>
      <c r="J55" s="36"/>
      <c r="K55" s="36"/>
      <c r="L55" s="36"/>
      <c r="M55" s="36"/>
      <c r="O55" s="36"/>
      <c r="P55" s="36"/>
      <c r="Q55" s="47"/>
      <c r="R55" s="47"/>
      <c r="S55" s="75">
        <v>7.5</v>
      </c>
      <c r="T55" s="42" t="s">
        <v>16</v>
      </c>
      <c r="Y55" s="42" t="s">
        <v>17</v>
      </c>
      <c r="Z55" s="50">
        <v>11</v>
      </c>
      <c r="AA55" s="74">
        <v>0</v>
      </c>
      <c r="AB55" s="74">
        <v>0</v>
      </c>
      <c r="AC55" s="50">
        <f t="shared" si="20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10</v>
      </c>
      <c r="AN55" s="74">
        <v>0</v>
      </c>
      <c r="AO55" s="74">
        <v>1</v>
      </c>
      <c r="AP55" s="50">
        <f t="shared" si="21"/>
        <v>1</v>
      </c>
      <c r="AQ55" s="74">
        <v>0</v>
      </c>
      <c r="AR55" s="41"/>
    </row>
    <row r="56" spans="1:44" ht="15.95" customHeight="1" x14ac:dyDescent="0.25">
      <c r="A56" s="47"/>
      <c r="B56" s="36"/>
      <c r="H56" s="36"/>
      <c r="M56" s="36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10</v>
      </c>
      <c r="AA56" s="74">
        <v>14</v>
      </c>
      <c r="AB56" s="74">
        <v>8</v>
      </c>
      <c r="AC56" s="50">
        <f t="shared" si="20"/>
        <v>22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11</v>
      </c>
      <c r="AN56" s="74">
        <v>20</v>
      </c>
      <c r="AO56" s="74">
        <v>3</v>
      </c>
      <c r="AP56" s="50">
        <f t="shared" si="21"/>
        <v>23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10</v>
      </c>
      <c r="AA57" s="74">
        <v>4</v>
      </c>
      <c r="AB57" s="74">
        <v>13</v>
      </c>
      <c r="AC57" s="50">
        <f t="shared" si="20"/>
        <v>17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11</v>
      </c>
      <c r="AN57" s="74">
        <v>1</v>
      </c>
      <c r="AO57" s="74">
        <v>3</v>
      </c>
      <c r="AP57" s="50">
        <f t="shared" si="21"/>
        <v>4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10</v>
      </c>
      <c r="AA58" s="74">
        <v>5</v>
      </c>
      <c r="AB58" s="74">
        <v>4</v>
      </c>
      <c r="AC58" s="50">
        <f t="shared" si="20"/>
        <v>9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10</v>
      </c>
      <c r="AN58" s="74">
        <v>4</v>
      </c>
      <c r="AO58" s="74">
        <v>10</v>
      </c>
      <c r="AP58" s="50">
        <f t="shared" si="21"/>
        <v>14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12</v>
      </c>
      <c r="AA59" s="74">
        <v>2</v>
      </c>
      <c r="AB59" s="74">
        <v>3</v>
      </c>
      <c r="AC59" s="50">
        <f t="shared" si="20"/>
        <v>5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12</v>
      </c>
      <c r="AN59" s="74">
        <v>1</v>
      </c>
      <c r="AO59" s="74">
        <v>2</v>
      </c>
      <c r="AP59" s="50">
        <f t="shared" si="21"/>
        <v>3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9</v>
      </c>
      <c r="AA60" s="74">
        <v>0</v>
      </c>
      <c r="AB60" s="74">
        <v>6</v>
      </c>
      <c r="AC60" s="50">
        <f t="shared" si="20"/>
        <v>6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12</v>
      </c>
      <c r="AN60" s="74">
        <v>0</v>
      </c>
      <c r="AO60" s="74">
        <v>2</v>
      </c>
      <c r="AP60" s="50">
        <f t="shared" si="21"/>
        <v>2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11</v>
      </c>
      <c r="AA61" s="74">
        <v>0</v>
      </c>
      <c r="AB61" s="74">
        <v>0</v>
      </c>
      <c r="AC61" s="50">
        <f t="shared" si="20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9</v>
      </c>
      <c r="AN61" s="74">
        <v>0</v>
      </c>
      <c r="AO61" s="74">
        <v>3</v>
      </c>
      <c r="AP61" s="50">
        <f t="shared" si="21"/>
        <v>3</v>
      </c>
      <c r="AQ61" s="74">
        <v>0</v>
      </c>
      <c r="AR61" s="41"/>
    </row>
    <row r="62" spans="1:44" ht="15.95" customHeight="1" x14ac:dyDescent="0.25">
      <c r="A62" s="47"/>
      <c r="G62" s="16"/>
      <c r="H62" s="16"/>
      <c r="I62" s="16"/>
      <c r="J62" s="16"/>
      <c r="K62" s="16"/>
      <c r="L62" s="16"/>
      <c r="M62" s="1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12</v>
      </c>
      <c r="AA62" s="74">
        <v>0</v>
      </c>
      <c r="AB62" s="74">
        <v>2</v>
      </c>
      <c r="AC62" s="50">
        <f t="shared" si="20"/>
        <v>2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12</v>
      </c>
      <c r="AN62" s="74">
        <v>0</v>
      </c>
      <c r="AO62" s="74">
        <v>2</v>
      </c>
      <c r="AP62" s="50">
        <f t="shared" si="21"/>
        <v>2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12</v>
      </c>
      <c r="AA63" s="74">
        <v>1</v>
      </c>
      <c r="AB63" s="74">
        <v>5</v>
      </c>
      <c r="AC63" s="50">
        <f t="shared" si="20"/>
        <v>6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10</v>
      </c>
      <c r="AN63" s="74">
        <v>0</v>
      </c>
      <c r="AO63" s="74">
        <v>2</v>
      </c>
      <c r="AP63" s="50">
        <f t="shared" si="21"/>
        <v>2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12</v>
      </c>
      <c r="AA64" s="74">
        <v>0</v>
      </c>
      <c r="AB64" s="74">
        <v>0</v>
      </c>
      <c r="AC64" s="50">
        <f t="shared" si="20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12</v>
      </c>
      <c r="AN64" s="74">
        <v>0</v>
      </c>
      <c r="AO64" s="74">
        <v>8</v>
      </c>
      <c r="AP64" s="50">
        <f t="shared" si="21"/>
        <v>8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12</v>
      </c>
      <c r="AA65" s="74">
        <v>2</v>
      </c>
      <c r="AB65" s="74">
        <v>4</v>
      </c>
      <c r="AC65" s="50">
        <f t="shared" si="20"/>
        <v>6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21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132</v>
      </c>
      <c r="AA66" s="48">
        <f t="shared" ref="AA66" si="22">SUM(AA54:AA65)</f>
        <v>31</v>
      </c>
      <c r="AB66" s="48">
        <f>SUM(AB54:AB65)</f>
        <v>49</v>
      </c>
      <c r="AC66" s="48">
        <f>+AB66+AA66</f>
        <v>80</v>
      </c>
      <c r="AD66" s="48">
        <f>SUM(AD54:AD65)</f>
        <v>12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132</v>
      </c>
      <c r="AN66" s="48">
        <f t="shared" ref="AN66" si="23">SUM(AN54:AN65)</f>
        <v>27</v>
      </c>
      <c r="AO66" s="48">
        <f>SUM(AO54:AO65)</f>
        <v>43</v>
      </c>
      <c r="AP66" s="48">
        <f>+AO66+AN66</f>
        <v>70</v>
      </c>
      <c r="AQ66" s="48">
        <f>SUM(AQ54:AQ65)</f>
        <v>8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524</v>
      </c>
      <c r="AA67" s="82">
        <f t="shared" ref="AA67:AD67" si="24">+AA66+AA53+AA40+AA27</f>
        <v>102</v>
      </c>
      <c r="AB67" s="82">
        <f t="shared" si="24"/>
        <v>172</v>
      </c>
      <c r="AC67" s="82">
        <f t="shared" si="24"/>
        <v>274</v>
      </c>
      <c r="AD67" s="82">
        <f t="shared" si="24"/>
        <v>44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526</v>
      </c>
      <c r="AN67" s="82">
        <f t="shared" ref="AN67:AQ67" si="25">+AN66+AN53+AN40+AN27</f>
        <v>139</v>
      </c>
      <c r="AO67" s="82">
        <f t="shared" si="25"/>
        <v>213</v>
      </c>
      <c r="AP67" s="82">
        <f t="shared" si="25"/>
        <v>352</v>
      </c>
      <c r="AQ67" s="82">
        <f t="shared" si="25"/>
        <v>60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1050</v>
      </c>
      <c r="AN68" s="43">
        <f>AA67+AN67</f>
        <v>241</v>
      </c>
      <c r="AO68" s="43">
        <f>AB67+AO67</f>
        <v>385</v>
      </c>
      <c r="AP68" s="72">
        <f>AC67+AP67</f>
        <v>626</v>
      </c>
      <c r="AQ68" s="43">
        <f>AD67+AQ67</f>
        <v>104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12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6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 t="shared" ref="AP77" si="27"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6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11</v>
      </c>
      <c r="J79" s="74">
        <v>29</v>
      </c>
      <c r="K79" s="74">
        <v>6</v>
      </c>
      <c r="L79" s="83">
        <f t="shared" ref="L79:L102" si="28">+J79+K79</f>
        <v>35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38">
        <v>7.5</v>
      </c>
      <c r="AG79" s="36" t="s">
        <v>471</v>
      </c>
      <c r="AM79" s="38">
        <v>1</v>
      </c>
      <c r="AN79" s="38">
        <v>1</v>
      </c>
      <c r="AO79" s="38">
        <v>0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36" t="s">
        <v>126</v>
      </c>
      <c r="E80" s="36"/>
      <c r="F80" s="36"/>
      <c r="G80" s="42" t="s">
        <v>157</v>
      </c>
      <c r="H80" s="38"/>
      <c r="I80" s="50">
        <v>12</v>
      </c>
      <c r="J80" s="74">
        <v>18</v>
      </c>
      <c r="K80" s="74">
        <v>6</v>
      </c>
      <c r="L80" s="83">
        <f t="shared" si="28"/>
        <v>24</v>
      </c>
      <c r="M80" s="74">
        <v>2</v>
      </c>
      <c r="O80" s="16"/>
      <c r="P80" s="16"/>
      <c r="Q80" s="41"/>
      <c r="R80" s="41"/>
      <c r="S80" s="58">
        <v>8</v>
      </c>
      <c r="T80" s="36" t="s">
        <v>402</v>
      </c>
      <c r="Z80" s="38">
        <v>5</v>
      </c>
      <c r="AA80" s="38">
        <v>1</v>
      </c>
      <c r="AB80" s="38">
        <v>1</v>
      </c>
      <c r="AC80" s="38">
        <f>+AA80+AB80</f>
        <v>2</v>
      </c>
      <c r="AD80" s="38">
        <v>0</v>
      </c>
      <c r="AF80" s="58">
        <v>9</v>
      </c>
      <c r="AG80" s="36" t="s">
        <v>238</v>
      </c>
      <c r="AM80" s="38">
        <v>2</v>
      </c>
      <c r="AN80" s="38">
        <v>0</v>
      </c>
      <c r="AO80" s="38">
        <v>1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133</v>
      </c>
      <c r="E81" s="42"/>
      <c r="F81" s="42"/>
      <c r="G81" s="42" t="s">
        <v>158</v>
      </c>
      <c r="H81" s="43"/>
      <c r="I81" s="50">
        <v>11</v>
      </c>
      <c r="J81" s="74">
        <v>20</v>
      </c>
      <c r="K81" s="74">
        <v>3</v>
      </c>
      <c r="L81" s="83">
        <f t="shared" si="28"/>
        <v>23</v>
      </c>
      <c r="M81" s="74">
        <v>0</v>
      </c>
      <c r="O81" s="16"/>
      <c r="P81" s="16"/>
      <c r="Q81" s="41"/>
      <c r="R81" s="41"/>
      <c r="S81" s="58">
        <v>7.5</v>
      </c>
      <c r="T81" s="36" t="s">
        <v>370</v>
      </c>
      <c r="Z81" s="38">
        <v>1</v>
      </c>
      <c r="AA81" s="38">
        <v>1</v>
      </c>
      <c r="AB81" s="38">
        <v>0</v>
      </c>
      <c r="AC81" s="38">
        <f t="shared" ref="AC81" si="29">+AA81+AB81</f>
        <v>1</v>
      </c>
      <c r="AD81" s="38">
        <v>0</v>
      </c>
      <c r="AF81" s="38">
        <v>8.5</v>
      </c>
      <c r="AG81" s="36" t="s">
        <v>254</v>
      </c>
      <c r="AM81" s="38">
        <v>2</v>
      </c>
      <c r="AN81" s="38">
        <v>2</v>
      </c>
      <c r="AO81" s="38">
        <v>1</v>
      </c>
      <c r="AP81" s="38">
        <f t="shared" ref="AP81:AP82" si="30">+AN81+AO81</f>
        <v>3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65</v>
      </c>
      <c r="E82" s="42"/>
      <c r="F82" s="42"/>
      <c r="G82" s="42" t="s">
        <v>17</v>
      </c>
      <c r="H82" s="43"/>
      <c r="I82" s="50">
        <v>10</v>
      </c>
      <c r="J82" s="74">
        <v>14</v>
      </c>
      <c r="K82" s="74">
        <v>8</v>
      </c>
      <c r="L82" s="83">
        <f t="shared" si="28"/>
        <v>22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7.5</v>
      </c>
      <c r="AG82" s="36" t="s">
        <v>430</v>
      </c>
      <c r="AM82" s="38">
        <v>1</v>
      </c>
      <c r="AN82" s="38">
        <v>0</v>
      </c>
      <c r="AO82" s="38">
        <v>0</v>
      </c>
      <c r="AP82" s="38">
        <f t="shared" si="30"/>
        <v>0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10</v>
      </c>
      <c r="J83" s="74">
        <v>9</v>
      </c>
      <c r="K83" s="74">
        <v>9</v>
      </c>
      <c r="L83" s="83">
        <f t="shared" si="28"/>
        <v>18</v>
      </c>
      <c r="M83" s="74">
        <v>4</v>
      </c>
      <c r="Q83" s="41"/>
      <c r="R83" s="41"/>
      <c r="S83" s="58">
        <v>6.5</v>
      </c>
      <c r="T83" s="36" t="s">
        <v>278</v>
      </c>
      <c r="Z83" s="38">
        <v>11</v>
      </c>
      <c r="AA83" s="38">
        <v>1</v>
      </c>
      <c r="AB83" s="38">
        <v>0</v>
      </c>
      <c r="AC83" s="38">
        <f>+AA83+AB83</f>
        <v>1</v>
      </c>
      <c r="AD83" s="38">
        <v>2</v>
      </c>
      <c r="AF83" s="58">
        <v>7</v>
      </c>
      <c r="AG83" s="36" t="s">
        <v>404</v>
      </c>
      <c r="AM83" s="38">
        <v>1</v>
      </c>
      <c r="AN83" s="38">
        <v>0</v>
      </c>
      <c r="AO83" s="38">
        <v>0</v>
      </c>
      <c r="AP83" s="38">
        <f>+AN83+AO83</f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130</v>
      </c>
      <c r="E84" s="42"/>
      <c r="F84" s="42"/>
      <c r="G84" s="42" t="s">
        <v>160</v>
      </c>
      <c r="H84" s="43"/>
      <c r="I84" s="50">
        <v>11</v>
      </c>
      <c r="J84" s="74">
        <v>5</v>
      </c>
      <c r="K84" s="74">
        <v>12</v>
      </c>
      <c r="L84" s="83">
        <f t="shared" si="28"/>
        <v>17</v>
      </c>
      <c r="M84" s="74">
        <v>2</v>
      </c>
      <c r="Q84" s="41"/>
      <c r="R84" s="41"/>
      <c r="S84" s="58">
        <v>7.5</v>
      </c>
      <c r="T84" s="36" t="s">
        <v>390</v>
      </c>
      <c r="Z84" s="38">
        <v>3</v>
      </c>
      <c r="AA84" s="38">
        <v>2</v>
      </c>
      <c r="AB84" s="38">
        <v>1</v>
      </c>
      <c r="AC84" s="38">
        <f>+AA84+AB84</f>
        <v>3</v>
      </c>
      <c r="AD84" s="38">
        <v>0</v>
      </c>
      <c r="AF84" s="58">
        <v>8.5</v>
      </c>
      <c r="AG84" s="36" t="s">
        <v>405</v>
      </c>
      <c r="AM84" s="38">
        <v>1</v>
      </c>
      <c r="AN84" s="38">
        <v>1</v>
      </c>
      <c r="AO84" s="38">
        <v>0</v>
      </c>
      <c r="AP84" s="38">
        <f>+AN84+AO84</f>
        <v>1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39</v>
      </c>
      <c r="E85" s="42"/>
      <c r="F85" s="42"/>
      <c r="G85" s="42" t="s">
        <v>17</v>
      </c>
      <c r="H85" s="43"/>
      <c r="I85" s="50">
        <v>10</v>
      </c>
      <c r="J85" s="74">
        <v>4</v>
      </c>
      <c r="K85" s="74">
        <v>13</v>
      </c>
      <c r="L85" s="83">
        <f t="shared" si="28"/>
        <v>17</v>
      </c>
      <c r="M85" s="74">
        <v>6</v>
      </c>
      <c r="Q85" s="41"/>
      <c r="R85" s="41"/>
      <c r="S85" s="58">
        <v>7</v>
      </c>
      <c r="T85" s="36" t="s">
        <v>237</v>
      </c>
      <c r="Z85" s="38">
        <v>3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9</v>
      </c>
      <c r="AG85" s="36" t="s">
        <v>344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132</v>
      </c>
      <c r="E86" s="42"/>
      <c r="F86" s="42"/>
      <c r="G86" s="42" t="s">
        <v>159</v>
      </c>
      <c r="H86" s="43"/>
      <c r="I86" s="50">
        <v>10</v>
      </c>
      <c r="J86" s="74">
        <v>10</v>
      </c>
      <c r="K86" s="74">
        <v>5</v>
      </c>
      <c r="L86" s="83">
        <f t="shared" si="28"/>
        <v>15</v>
      </c>
      <c r="M86" s="74">
        <v>2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31">+AA86+AB86</f>
        <v>0</v>
      </c>
      <c r="AD86" s="38">
        <v>0</v>
      </c>
      <c r="AF86" s="58">
        <v>8</v>
      </c>
      <c r="AG86" s="36" t="s">
        <v>312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0</v>
      </c>
      <c r="AR86" s="46"/>
    </row>
    <row r="87" spans="1:44" ht="15.75" customHeight="1" x14ac:dyDescent="0.25">
      <c r="A87" s="41"/>
      <c r="C87" s="16"/>
      <c r="D87" s="36" t="s">
        <v>111</v>
      </c>
      <c r="E87" s="36"/>
      <c r="F87" s="36"/>
      <c r="G87" s="42" t="s">
        <v>157</v>
      </c>
      <c r="H87" s="38"/>
      <c r="I87" s="50">
        <v>12</v>
      </c>
      <c r="J87" s="74">
        <v>5</v>
      </c>
      <c r="K87" s="74">
        <v>10</v>
      </c>
      <c r="L87" s="83">
        <f t="shared" si="28"/>
        <v>15</v>
      </c>
      <c r="M87" s="74">
        <v>2</v>
      </c>
      <c r="Q87" s="46"/>
      <c r="R87" s="46"/>
      <c r="S87" s="58">
        <v>8</v>
      </c>
      <c r="T87" s="36" t="s">
        <v>169</v>
      </c>
      <c r="Z87" s="38">
        <v>8</v>
      </c>
      <c r="AA87" s="38">
        <v>1</v>
      </c>
      <c r="AB87" s="38">
        <v>1</v>
      </c>
      <c r="AC87" s="38">
        <f>+AA87+AB87</f>
        <v>2</v>
      </c>
      <c r="AD87" s="38">
        <v>0</v>
      </c>
      <c r="AF87" s="58">
        <v>8.5</v>
      </c>
      <c r="AG87" s="36" t="s">
        <v>403</v>
      </c>
      <c r="AM87" s="38">
        <v>3</v>
      </c>
      <c r="AN87" s="38">
        <v>2</v>
      </c>
      <c r="AO87" s="38">
        <v>2</v>
      </c>
      <c r="AP87" s="38">
        <f>+AN87+AO87</f>
        <v>4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73</v>
      </c>
      <c r="E88" s="42"/>
      <c r="F88" s="42"/>
      <c r="G88" s="42" t="s">
        <v>160</v>
      </c>
      <c r="H88" s="43"/>
      <c r="I88" s="50">
        <v>11</v>
      </c>
      <c r="J88" s="74">
        <v>2</v>
      </c>
      <c r="K88" s="74">
        <v>13</v>
      </c>
      <c r="L88" s="83">
        <f t="shared" si="28"/>
        <v>15</v>
      </c>
      <c r="M88" s="74">
        <v>0</v>
      </c>
      <c r="Q88" s="46"/>
      <c r="R88" s="46"/>
      <c r="S88" s="58">
        <v>7.5</v>
      </c>
      <c r="T88" s="36" t="s">
        <v>274</v>
      </c>
      <c r="Z88" s="38">
        <v>4</v>
      </c>
      <c r="AA88" s="38">
        <v>2</v>
      </c>
      <c r="AB88" s="38">
        <v>2</v>
      </c>
      <c r="AC88" s="38">
        <f>+AA88+AB88</f>
        <v>4</v>
      </c>
      <c r="AD88" s="38">
        <v>0</v>
      </c>
      <c r="AF88" s="58">
        <v>8</v>
      </c>
      <c r="AG88" s="36" t="s">
        <v>424</v>
      </c>
      <c r="AM88" s="38">
        <v>3</v>
      </c>
      <c r="AN88" s="38">
        <v>1</v>
      </c>
      <c r="AO88" s="38">
        <v>2</v>
      </c>
      <c r="AP88" s="38">
        <f t="shared" ref="AP88" si="32">+AN88+AO88</f>
        <v>3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36</v>
      </c>
      <c r="E89" s="42"/>
      <c r="F89" s="42"/>
      <c r="G89" s="42" t="s">
        <v>158</v>
      </c>
      <c r="H89" s="43"/>
      <c r="I89" s="50">
        <v>10</v>
      </c>
      <c r="J89" s="74">
        <v>4</v>
      </c>
      <c r="K89" s="74">
        <v>10</v>
      </c>
      <c r="L89" s="83">
        <f t="shared" si="28"/>
        <v>14</v>
      </c>
      <c r="M89" s="74">
        <v>2</v>
      </c>
      <c r="Q89" s="47"/>
      <c r="R89" s="47"/>
      <c r="S89" s="58">
        <v>8</v>
      </c>
      <c r="T89" s="36" t="s">
        <v>343</v>
      </c>
      <c r="Z89" s="38">
        <v>4</v>
      </c>
      <c r="AA89" s="38">
        <v>1</v>
      </c>
      <c r="AB89" s="38">
        <v>3</v>
      </c>
      <c r="AC89" s="38">
        <f t="shared" ref="AC89" si="33">+AA89+AB89</f>
        <v>4</v>
      </c>
      <c r="AD89" s="38">
        <v>0</v>
      </c>
      <c r="AF89" s="58">
        <v>8.5</v>
      </c>
      <c r="AG89" s="36" t="s">
        <v>447</v>
      </c>
      <c r="AM89" s="38">
        <v>1</v>
      </c>
      <c r="AN89" s="38">
        <v>0</v>
      </c>
      <c r="AO89" s="38">
        <v>0</v>
      </c>
      <c r="AP89" s="38">
        <f>+AN89+AO89</f>
        <v>0</v>
      </c>
      <c r="AQ89" s="38">
        <v>2</v>
      </c>
      <c r="AR89" s="47"/>
    </row>
    <row r="90" spans="1:44" ht="15.75" customHeight="1" x14ac:dyDescent="0.25">
      <c r="A90" s="41"/>
      <c r="C90" s="16"/>
      <c r="D90" s="36" t="s">
        <v>154</v>
      </c>
      <c r="E90" s="36"/>
      <c r="F90" s="36"/>
      <c r="G90" s="36" t="s">
        <v>144</v>
      </c>
      <c r="H90" s="38"/>
      <c r="I90" s="50">
        <v>11</v>
      </c>
      <c r="J90" s="74">
        <v>4</v>
      </c>
      <c r="K90" s="74">
        <v>8</v>
      </c>
      <c r="L90" s="83">
        <f t="shared" si="28"/>
        <v>12</v>
      </c>
      <c r="M90" s="74">
        <v>0</v>
      </c>
      <c r="O90" s="16"/>
      <c r="Q90" s="47"/>
      <c r="R90" s="47"/>
      <c r="S90" s="58">
        <v>8.5</v>
      </c>
      <c r="T90" s="36" t="s">
        <v>173</v>
      </c>
      <c r="Z90" s="38">
        <v>2</v>
      </c>
      <c r="AA90" s="38">
        <v>2</v>
      </c>
      <c r="AB90" s="38">
        <v>0</v>
      </c>
      <c r="AC90" s="38">
        <f>+AA90+AB90</f>
        <v>2</v>
      </c>
      <c r="AD90" s="38">
        <v>0</v>
      </c>
      <c r="AF90" s="58">
        <v>7</v>
      </c>
      <c r="AG90" s="36" t="s">
        <v>168</v>
      </c>
      <c r="AM90" s="38">
        <v>1</v>
      </c>
      <c r="AN90" s="38">
        <v>0</v>
      </c>
      <c r="AO90" s="38">
        <v>0</v>
      </c>
      <c r="AP90" s="38">
        <f>+AN90+AO90</f>
        <v>0</v>
      </c>
      <c r="AQ90" s="38">
        <v>0</v>
      </c>
      <c r="AR90" s="47"/>
    </row>
    <row r="91" spans="1:44" ht="15.75" customHeight="1" x14ac:dyDescent="0.25">
      <c r="A91" s="41"/>
      <c r="C91" s="16"/>
      <c r="D91" s="42" t="s">
        <v>86</v>
      </c>
      <c r="G91" s="42" t="s">
        <v>159</v>
      </c>
      <c r="H91" s="43"/>
      <c r="I91" s="50">
        <v>12</v>
      </c>
      <c r="J91" s="74">
        <v>3</v>
      </c>
      <c r="K91" s="74">
        <v>9</v>
      </c>
      <c r="L91" s="83">
        <f t="shared" si="28"/>
        <v>12</v>
      </c>
      <c r="M91" s="74">
        <v>0</v>
      </c>
      <c r="O91" s="16"/>
      <c r="Q91" s="47"/>
      <c r="R91" s="47"/>
      <c r="S91" s="58">
        <v>7</v>
      </c>
      <c r="T91" s="36" t="s">
        <v>280</v>
      </c>
      <c r="Z91" s="38">
        <v>3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7</v>
      </c>
      <c r="AG91" s="36" t="s">
        <v>236</v>
      </c>
      <c r="AM91" s="38">
        <v>14</v>
      </c>
      <c r="AN91" s="38">
        <v>3</v>
      </c>
      <c r="AO91" s="38">
        <v>3</v>
      </c>
      <c r="AP91" s="38">
        <f>+AN91+AO91</f>
        <v>6</v>
      </c>
      <c r="AQ91" s="38">
        <v>2</v>
      </c>
      <c r="AR91" s="47"/>
    </row>
    <row r="92" spans="1:44" ht="15.75" customHeight="1" x14ac:dyDescent="0.25">
      <c r="A92" s="41"/>
      <c r="C92" s="16"/>
      <c r="D92" s="42" t="s">
        <v>66</v>
      </c>
      <c r="E92" s="42"/>
      <c r="F92" s="42"/>
      <c r="G92" s="36" t="s">
        <v>21</v>
      </c>
      <c r="H92" s="43"/>
      <c r="I92" s="50">
        <v>9</v>
      </c>
      <c r="J92" s="74">
        <v>8</v>
      </c>
      <c r="K92" s="74">
        <v>2</v>
      </c>
      <c r="L92" s="83">
        <f t="shared" si="28"/>
        <v>10</v>
      </c>
      <c r="M92" s="74">
        <v>2</v>
      </c>
      <c r="O92" s="16"/>
      <c r="Q92" s="47"/>
      <c r="R92" s="47"/>
      <c r="S92" s="58">
        <v>7.5</v>
      </c>
      <c r="T92" s="36" t="s">
        <v>155</v>
      </c>
      <c r="Z92" s="38">
        <v>3</v>
      </c>
      <c r="AA92" s="38">
        <v>0</v>
      </c>
      <c r="AB92" s="38">
        <v>0</v>
      </c>
      <c r="AC92" s="38">
        <f t="shared" ref="AC92" si="34">+AA92+AB92</f>
        <v>0</v>
      </c>
      <c r="AD92" s="38">
        <v>2</v>
      </c>
      <c r="AF92" s="58">
        <v>8</v>
      </c>
      <c r="AG92" s="36" t="s">
        <v>383</v>
      </c>
      <c r="AM92" s="38">
        <v>3</v>
      </c>
      <c r="AN92" s="38">
        <v>0</v>
      </c>
      <c r="AO92" s="38">
        <v>3</v>
      </c>
      <c r="AP92" s="38">
        <f>+AN92+AO92</f>
        <v>3</v>
      </c>
      <c r="AQ92" s="38">
        <v>2</v>
      </c>
      <c r="AR92" s="47"/>
    </row>
    <row r="93" spans="1:44" ht="15.75" customHeight="1" x14ac:dyDescent="0.25">
      <c r="A93" s="41"/>
      <c r="C93" s="16"/>
      <c r="D93" s="42" t="s">
        <v>67</v>
      </c>
      <c r="E93" s="42"/>
      <c r="F93" s="42"/>
      <c r="G93" s="42" t="s">
        <v>159</v>
      </c>
      <c r="H93" s="43"/>
      <c r="I93" s="50">
        <v>7</v>
      </c>
      <c r="J93" s="74">
        <v>8</v>
      </c>
      <c r="K93" s="74">
        <v>2</v>
      </c>
      <c r="L93" s="83">
        <f t="shared" si="28"/>
        <v>10</v>
      </c>
      <c r="M93" s="74">
        <v>0</v>
      </c>
      <c r="O93" s="16"/>
      <c r="Q93" s="47"/>
      <c r="R93" s="47"/>
      <c r="S93" s="58">
        <v>8.5</v>
      </c>
      <c r="T93" s="36" t="s">
        <v>235</v>
      </c>
      <c r="Z93" s="38">
        <v>5</v>
      </c>
      <c r="AA93" s="38">
        <v>6</v>
      </c>
      <c r="AB93" s="38">
        <v>3</v>
      </c>
      <c r="AC93" s="38">
        <f>+AA93+AB93</f>
        <v>9</v>
      </c>
      <c r="AD93" s="38">
        <v>2</v>
      </c>
      <c r="AF93" s="58">
        <v>7</v>
      </c>
      <c r="AG93" s="36" t="s">
        <v>428</v>
      </c>
      <c r="AM93" s="38">
        <v>1</v>
      </c>
      <c r="AN93" s="38">
        <v>0</v>
      </c>
      <c r="AO93" s="38">
        <v>0</v>
      </c>
      <c r="AP93" s="38">
        <f t="shared" ref="AP93:AP94" si="35">+AN93+AO93</f>
        <v>0</v>
      </c>
      <c r="AQ93" s="38">
        <v>0</v>
      </c>
      <c r="AR93" s="47"/>
    </row>
    <row r="94" spans="1:44" ht="15.75" customHeight="1" thickBot="1" x14ac:dyDescent="0.3">
      <c r="A94" s="41"/>
      <c r="C94" s="16"/>
      <c r="D94" s="42" t="s">
        <v>98</v>
      </c>
      <c r="E94" s="42"/>
      <c r="F94" s="42"/>
      <c r="G94" s="36" t="s">
        <v>21</v>
      </c>
      <c r="H94" s="43"/>
      <c r="I94" s="50">
        <v>9</v>
      </c>
      <c r="J94" s="74">
        <v>4</v>
      </c>
      <c r="K94" s="74">
        <v>6</v>
      </c>
      <c r="L94" s="83">
        <f t="shared" si="28"/>
        <v>10</v>
      </c>
      <c r="M94" s="74">
        <v>0</v>
      </c>
      <c r="O94" s="16"/>
      <c r="Q94" s="47"/>
      <c r="R94" s="47"/>
      <c r="S94" s="58">
        <v>8</v>
      </c>
      <c r="T94" s="36" t="s">
        <v>429</v>
      </c>
      <c r="Z94" s="38">
        <v>1</v>
      </c>
      <c r="AA94" s="38">
        <v>0</v>
      </c>
      <c r="AB94" s="38">
        <v>1</v>
      </c>
      <c r="AC94" s="38">
        <f t="shared" ref="AC94" si="36">+AA94+AB94</f>
        <v>1</v>
      </c>
      <c r="AD94" s="38">
        <v>0</v>
      </c>
      <c r="AF94" s="58">
        <v>7.5</v>
      </c>
      <c r="AG94" s="36" t="s">
        <v>426</v>
      </c>
      <c r="AM94" s="38">
        <v>1</v>
      </c>
      <c r="AN94" s="38">
        <v>0</v>
      </c>
      <c r="AO94" s="38">
        <v>0</v>
      </c>
      <c r="AP94" s="38">
        <f t="shared" si="35"/>
        <v>0</v>
      </c>
      <c r="AQ94" s="38">
        <v>0</v>
      </c>
      <c r="AR94" s="47"/>
    </row>
    <row r="95" spans="1:44" ht="15.75" customHeight="1" x14ac:dyDescent="0.25">
      <c r="A95" s="41"/>
      <c r="C95" s="16"/>
      <c r="D95" s="42" t="s">
        <v>184</v>
      </c>
      <c r="G95" s="42" t="s">
        <v>17</v>
      </c>
      <c r="H95" s="43"/>
      <c r="I95" s="50">
        <v>10</v>
      </c>
      <c r="J95" s="74">
        <v>5</v>
      </c>
      <c r="K95" s="74">
        <v>4</v>
      </c>
      <c r="L95" s="83">
        <f t="shared" si="28"/>
        <v>9</v>
      </c>
      <c r="M95" s="74">
        <v>2</v>
      </c>
      <c r="O95" s="16"/>
      <c r="Q95" s="47"/>
      <c r="R95" s="47"/>
      <c r="S95" s="67"/>
      <c r="T95" s="68" t="s">
        <v>131</v>
      </c>
      <c r="U95" s="20"/>
      <c r="V95" s="20"/>
      <c r="W95" s="20"/>
      <c r="X95" s="20"/>
      <c r="Y95" s="20"/>
      <c r="Z95" s="60">
        <f>SUM(Z77:Z94)</f>
        <v>65</v>
      </c>
      <c r="AA95" s="60">
        <f t="shared" ref="AA95:AD95" si="37">SUM(AA77:AA94)</f>
        <v>18</v>
      </c>
      <c r="AB95" s="60">
        <f t="shared" si="37"/>
        <v>15</v>
      </c>
      <c r="AC95" s="60">
        <f t="shared" si="37"/>
        <v>33</v>
      </c>
      <c r="AD95" s="60">
        <f t="shared" si="37"/>
        <v>6</v>
      </c>
      <c r="AF95" s="58">
        <v>9</v>
      </c>
      <c r="AG95" s="36" t="s">
        <v>342</v>
      </c>
      <c r="AM95" s="38">
        <v>3</v>
      </c>
      <c r="AN95" s="38">
        <v>1</v>
      </c>
      <c r="AO95" s="38">
        <v>3</v>
      </c>
      <c r="AP95" s="38">
        <f>+AN95+AO95</f>
        <v>4</v>
      </c>
      <c r="AQ95" s="38">
        <v>0</v>
      </c>
      <c r="AR95" s="47"/>
    </row>
    <row r="96" spans="1:44" ht="15.75" customHeight="1" x14ac:dyDescent="0.25">
      <c r="A96" s="41"/>
      <c r="C96" s="16"/>
      <c r="D96" s="36" t="s">
        <v>113</v>
      </c>
      <c r="E96" s="36"/>
      <c r="F96" s="36"/>
      <c r="G96" s="42" t="s">
        <v>157</v>
      </c>
      <c r="H96" s="38"/>
      <c r="I96" s="50">
        <v>10</v>
      </c>
      <c r="J96" s="74">
        <v>2</v>
      </c>
      <c r="K96" s="74">
        <v>7</v>
      </c>
      <c r="L96" s="83">
        <f t="shared" si="28"/>
        <v>9</v>
      </c>
      <c r="M96" s="74">
        <v>0</v>
      </c>
      <c r="O96" s="16"/>
      <c r="Q96" s="47"/>
      <c r="R96" s="47"/>
      <c r="T96" s="65" t="s">
        <v>127</v>
      </c>
      <c r="Z96" s="50">
        <f>+Z95+AM98</f>
        <v>112</v>
      </c>
      <c r="AA96" s="50">
        <f>+AA95+AN98</f>
        <v>32</v>
      </c>
      <c r="AB96" s="50">
        <f>+AB95+AO98</f>
        <v>34</v>
      </c>
      <c r="AC96" s="50">
        <f>+AC95+AP98</f>
        <v>66</v>
      </c>
      <c r="AD96" s="50">
        <f>+AD95+AQ98</f>
        <v>14</v>
      </c>
      <c r="AF96" s="58">
        <v>6</v>
      </c>
      <c r="AG96" s="36" t="s">
        <v>427</v>
      </c>
      <c r="AM96" s="38">
        <v>3</v>
      </c>
      <c r="AN96" s="38">
        <v>1</v>
      </c>
      <c r="AO96" s="38">
        <v>1</v>
      </c>
      <c r="AP96" s="38">
        <f>+AN96+AO96</f>
        <v>2</v>
      </c>
      <c r="AQ96" s="38">
        <v>0</v>
      </c>
      <c r="AR96" s="47"/>
    </row>
    <row r="97" spans="1:44" ht="15.75" customHeight="1" thickBot="1" x14ac:dyDescent="0.3">
      <c r="A97" s="41"/>
      <c r="C97" s="16"/>
      <c r="D97" s="42" t="s">
        <v>38</v>
      </c>
      <c r="E97" s="42"/>
      <c r="F97" s="42"/>
      <c r="G97" s="42" t="s">
        <v>160</v>
      </c>
      <c r="H97" s="43"/>
      <c r="I97" s="50">
        <v>10</v>
      </c>
      <c r="J97" s="74">
        <v>1</v>
      </c>
      <c r="K97" s="74">
        <v>8</v>
      </c>
      <c r="L97" s="83">
        <f t="shared" si="28"/>
        <v>9</v>
      </c>
      <c r="M97" s="74">
        <v>0</v>
      </c>
      <c r="O97" s="16"/>
      <c r="Q97" s="47"/>
      <c r="R97" s="47"/>
      <c r="AF97" s="58">
        <v>7</v>
      </c>
      <c r="AG97" s="36" t="s">
        <v>275</v>
      </c>
      <c r="AM97" s="38">
        <v>2</v>
      </c>
      <c r="AN97" s="38">
        <v>0</v>
      </c>
      <c r="AO97" s="38">
        <v>1</v>
      </c>
      <c r="AP97" s="38">
        <f>+AN97+AO97</f>
        <v>1</v>
      </c>
      <c r="AQ97" s="38">
        <v>2</v>
      </c>
      <c r="AR97" s="47"/>
    </row>
    <row r="98" spans="1:44" ht="15.75" customHeight="1" x14ac:dyDescent="0.25">
      <c r="A98" s="41"/>
      <c r="C98" s="16"/>
      <c r="D98" s="36" t="s">
        <v>129</v>
      </c>
      <c r="E98" s="36"/>
      <c r="F98" s="36"/>
      <c r="G98" s="42" t="s">
        <v>157</v>
      </c>
      <c r="H98" s="38"/>
      <c r="I98" s="50">
        <v>12</v>
      </c>
      <c r="J98" s="74">
        <v>3</v>
      </c>
      <c r="K98" s="74">
        <v>5</v>
      </c>
      <c r="L98" s="83">
        <f t="shared" si="28"/>
        <v>8</v>
      </c>
      <c r="M98" s="74">
        <v>0</v>
      </c>
      <c r="O98" s="16"/>
      <c r="Q98" s="47"/>
      <c r="R98" s="47"/>
      <c r="AF98" s="67"/>
      <c r="AG98" s="68" t="s">
        <v>131</v>
      </c>
      <c r="AH98" s="20"/>
      <c r="AI98" s="20"/>
      <c r="AJ98" s="20"/>
      <c r="AK98" s="20"/>
      <c r="AL98" s="20"/>
      <c r="AM98" s="60">
        <f>SUM(AM77:AM97)</f>
        <v>47</v>
      </c>
      <c r="AN98" s="60">
        <f>SUM(AN77:AN97)</f>
        <v>14</v>
      </c>
      <c r="AO98" s="60">
        <f>SUM(AO77:AO97)</f>
        <v>19</v>
      </c>
      <c r="AP98" s="60">
        <f>SUM(AP77:AP97)</f>
        <v>33</v>
      </c>
      <c r="AQ98" s="60">
        <f>SUM(AQ77:AQ97)</f>
        <v>8</v>
      </c>
      <c r="AR98" s="47"/>
    </row>
    <row r="99" spans="1:44" ht="15.75" customHeight="1" x14ac:dyDescent="0.25">
      <c r="A99" s="41"/>
      <c r="C99" s="16"/>
      <c r="D99" s="42" t="s">
        <v>110</v>
      </c>
      <c r="E99" s="42"/>
      <c r="F99" s="42"/>
      <c r="G99" s="29" t="s">
        <v>146</v>
      </c>
      <c r="H99" s="43"/>
      <c r="I99" s="50">
        <v>11</v>
      </c>
      <c r="J99" s="74">
        <v>3</v>
      </c>
      <c r="K99" s="74">
        <v>5</v>
      </c>
      <c r="L99" s="83">
        <f t="shared" si="28"/>
        <v>8</v>
      </c>
      <c r="M99" s="74">
        <v>0</v>
      </c>
      <c r="O99" s="16"/>
      <c r="Q99" s="47"/>
      <c r="R99" s="47"/>
      <c r="AR99" s="47"/>
    </row>
    <row r="100" spans="1:44" ht="15.75" customHeight="1" thickBot="1" x14ac:dyDescent="0.3">
      <c r="A100" s="41"/>
      <c r="C100" s="16"/>
      <c r="D100" s="36" t="s">
        <v>34</v>
      </c>
      <c r="E100" s="36"/>
      <c r="F100" s="36"/>
      <c r="G100" s="36" t="s">
        <v>144</v>
      </c>
      <c r="H100" s="38"/>
      <c r="I100" s="50">
        <v>9</v>
      </c>
      <c r="J100" s="74">
        <v>3</v>
      </c>
      <c r="K100" s="74">
        <v>5</v>
      </c>
      <c r="L100" s="83">
        <f t="shared" si="28"/>
        <v>8</v>
      </c>
      <c r="M100" s="74">
        <v>0</v>
      </c>
      <c r="Q100" s="47"/>
      <c r="R100" s="47"/>
      <c r="S100" s="59" t="s">
        <v>161</v>
      </c>
      <c r="T100" s="59" t="s">
        <v>164</v>
      </c>
      <c r="U100" s="59"/>
      <c r="V100" s="88"/>
      <c r="W100" s="88"/>
      <c r="X100" s="88"/>
      <c r="Y100" s="88"/>
      <c r="Z100" s="88" t="s">
        <v>4</v>
      </c>
      <c r="AA100" s="88" t="s">
        <v>29</v>
      </c>
      <c r="AB100" s="88" t="s">
        <v>30</v>
      </c>
      <c r="AC100" s="88" t="s">
        <v>31</v>
      </c>
      <c r="AD100" s="88" t="s">
        <v>3</v>
      </c>
      <c r="AF100" s="59" t="s">
        <v>161</v>
      </c>
      <c r="AG100" s="59" t="s">
        <v>164</v>
      </c>
      <c r="AH100" s="59"/>
      <c r="AI100" s="88"/>
      <c r="AJ100" s="88"/>
      <c r="AK100" s="88"/>
      <c r="AL100" s="88"/>
      <c r="AM100" s="88" t="s">
        <v>4</v>
      </c>
      <c r="AN100" s="88" t="s">
        <v>29</v>
      </c>
      <c r="AO100" s="88" t="s">
        <v>30</v>
      </c>
      <c r="AP100" s="88" t="s">
        <v>31</v>
      </c>
      <c r="AQ100" s="88" t="s">
        <v>3</v>
      </c>
      <c r="AR100" s="47"/>
    </row>
    <row r="101" spans="1:44" ht="15.75" customHeight="1" x14ac:dyDescent="0.25">
      <c r="A101" s="41"/>
      <c r="D101" s="42" t="s">
        <v>96</v>
      </c>
      <c r="E101" s="42"/>
      <c r="F101" s="42"/>
      <c r="G101" s="36" t="s">
        <v>21</v>
      </c>
      <c r="H101" s="43"/>
      <c r="I101" s="50">
        <v>12</v>
      </c>
      <c r="J101" s="74">
        <v>1</v>
      </c>
      <c r="K101" s="74">
        <v>7</v>
      </c>
      <c r="L101" s="83">
        <f t="shared" si="28"/>
        <v>8</v>
      </c>
      <c r="M101" s="74">
        <v>2</v>
      </c>
      <c r="Q101" s="47"/>
      <c r="R101" s="47"/>
      <c r="S101" s="58">
        <v>7</v>
      </c>
      <c r="T101" s="65" t="s">
        <v>99</v>
      </c>
      <c r="Z101" s="38">
        <v>2</v>
      </c>
      <c r="AA101" s="38">
        <v>0</v>
      </c>
      <c r="AB101" s="38">
        <v>0</v>
      </c>
      <c r="AC101" s="38">
        <f t="shared" ref="AC101:AC102" si="38">+AA101+AB101</f>
        <v>0</v>
      </c>
      <c r="AD101" s="38">
        <v>0</v>
      </c>
      <c r="AF101" s="58">
        <v>6</v>
      </c>
      <c r="AG101" s="65" t="s">
        <v>89</v>
      </c>
      <c r="AM101" s="38">
        <v>1</v>
      </c>
      <c r="AN101" s="38">
        <v>0</v>
      </c>
      <c r="AO101" s="38">
        <v>0</v>
      </c>
      <c r="AP101" s="38">
        <f t="shared" ref="AP101:AP108" si="39">+AN101+AO101</f>
        <v>0</v>
      </c>
      <c r="AQ101" s="38">
        <v>2</v>
      </c>
      <c r="AR101" s="47"/>
    </row>
    <row r="102" spans="1:44" ht="15.75" customHeight="1" x14ac:dyDescent="0.25">
      <c r="A102" s="41"/>
      <c r="D102" s="42" t="s">
        <v>60</v>
      </c>
      <c r="E102" s="42"/>
      <c r="F102" s="42"/>
      <c r="G102" s="42" t="s">
        <v>158</v>
      </c>
      <c r="H102" s="43"/>
      <c r="I102" s="50">
        <v>12</v>
      </c>
      <c r="J102" s="74">
        <v>0</v>
      </c>
      <c r="K102" s="74">
        <v>8</v>
      </c>
      <c r="L102" s="83">
        <f t="shared" si="28"/>
        <v>8</v>
      </c>
      <c r="M102" s="74">
        <v>0</v>
      </c>
      <c r="O102" s="16"/>
      <c r="Q102" s="47"/>
      <c r="R102" s="47"/>
      <c r="S102" s="58">
        <v>6.5</v>
      </c>
      <c r="T102" s="65" t="s">
        <v>88</v>
      </c>
      <c r="Z102" s="38">
        <v>1</v>
      </c>
      <c r="AA102" s="38">
        <v>0</v>
      </c>
      <c r="AB102" s="38">
        <v>0</v>
      </c>
      <c r="AC102" s="38">
        <f t="shared" si="38"/>
        <v>0</v>
      </c>
      <c r="AD102" s="38">
        <v>0</v>
      </c>
      <c r="AF102" s="58">
        <v>9.5</v>
      </c>
      <c r="AG102" s="65" t="s">
        <v>133</v>
      </c>
      <c r="AM102" s="38">
        <v>1</v>
      </c>
      <c r="AN102" s="38">
        <v>1</v>
      </c>
      <c r="AO102" s="38">
        <v>0</v>
      </c>
      <c r="AP102" s="38">
        <f t="shared" si="39"/>
        <v>1</v>
      </c>
      <c r="AQ102" s="38">
        <v>0</v>
      </c>
      <c r="AR102" s="47"/>
    </row>
    <row r="103" spans="1:44" ht="15.75" customHeight="1" x14ac:dyDescent="0.25">
      <c r="A103" s="41"/>
      <c r="O103" s="16"/>
      <c r="Q103" s="47"/>
      <c r="R103" s="47"/>
      <c r="S103" s="58">
        <v>7.5</v>
      </c>
      <c r="T103" s="65" t="s">
        <v>167</v>
      </c>
      <c r="Z103" s="38">
        <v>1</v>
      </c>
      <c r="AA103" s="38">
        <v>0</v>
      </c>
      <c r="AB103" s="38">
        <v>0</v>
      </c>
      <c r="AC103" s="38">
        <f t="shared" ref="AC103" si="40">+AA103+AB103</f>
        <v>0</v>
      </c>
      <c r="AD103" s="38">
        <v>2</v>
      </c>
      <c r="AF103" s="58">
        <v>7.5</v>
      </c>
      <c r="AG103" s="65" t="s">
        <v>125</v>
      </c>
      <c r="AM103" s="38">
        <v>2</v>
      </c>
      <c r="AN103" s="38">
        <v>0</v>
      </c>
      <c r="AO103" s="38">
        <v>1</v>
      </c>
      <c r="AP103" s="38">
        <f t="shared" si="39"/>
        <v>1</v>
      </c>
      <c r="AQ103" s="38">
        <v>0</v>
      </c>
      <c r="AR103" s="47"/>
    </row>
    <row r="104" spans="1:44" ht="15.75" customHeight="1" x14ac:dyDescent="0.25">
      <c r="A104" s="41"/>
      <c r="O104" s="16"/>
      <c r="Q104" s="47"/>
      <c r="R104" s="47"/>
      <c r="S104" s="58">
        <v>7.5</v>
      </c>
      <c r="T104" s="65" t="s">
        <v>165</v>
      </c>
      <c r="Z104" s="38">
        <v>2</v>
      </c>
      <c r="AA104" s="38">
        <v>0</v>
      </c>
      <c r="AB104" s="38">
        <v>1</v>
      </c>
      <c r="AC104" s="38">
        <f>+AA104+AB104</f>
        <v>1</v>
      </c>
      <c r="AD104" s="38">
        <v>2</v>
      </c>
      <c r="AF104" s="58">
        <v>6.5</v>
      </c>
      <c r="AG104" s="36" t="s">
        <v>76</v>
      </c>
      <c r="AM104" s="38">
        <v>6</v>
      </c>
      <c r="AN104" s="38">
        <v>0</v>
      </c>
      <c r="AO104" s="38">
        <v>3</v>
      </c>
      <c r="AP104" s="38">
        <f t="shared" si="39"/>
        <v>3</v>
      </c>
      <c r="AQ104" s="38">
        <v>0</v>
      </c>
      <c r="AR104" s="47"/>
    </row>
    <row r="105" spans="1:44" ht="15.75" customHeight="1" thickBot="1" x14ac:dyDescent="0.3">
      <c r="A105" s="41"/>
      <c r="D105" s="13" t="s">
        <v>116</v>
      </c>
      <c r="E105" s="13"/>
      <c r="F105" s="13"/>
      <c r="G105" s="15" t="s">
        <v>2</v>
      </c>
      <c r="H105" s="15"/>
      <c r="I105" s="15" t="s">
        <v>4</v>
      </c>
      <c r="J105" s="15" t="s">
        <v>29</v>
      </c>
      <c r="K105" s="15" t="s">
        <v>30</v>
      </c>
      <c r="L105" s="15" t="s">
        <v>31</v>
      </c>
      <c r="M105" s="84" t="s">
        <v>3</v>
      </c>
      <c r="O105" s="16"/>
      <c r="Q105" s="47"/>
      <c r="R105" s="47"/>
      <c r="S105" s="58">
        <v>6.5</v>
      </c>
      <c r="T105" s="65" t="s">
        <v>152</v>
      </c>
      <c r="Z105" s="38">
        <v>1</v>
      </c>
      <c r="AA105" s="38">
        <v>0</v>
      </c>
      <c r="AB105" s="38">
        <v>2</v>
      </c>
      <c r="AC105" s="38">
        <f>+AA105+AB105</f>
        <v>2</v>
      </c>
      <c r="AD105" s="38">
        <v>0</v>
      </c>
      <c r="AF105" s="58">
        <v>7.5</v>
      </c>
      <c r="AG105" s="65" t="s">
        <v>56</v>
      </c>
      <c r="AM105" s="38">
        <v>1</v>
      </c>
      <c r="AN105" s="38">
        <v>0</v>
      </c>
      <c r="AO105" s="38">
        <v>0</v>
      </c>
      <c r="AP105" s="38">
        <f t="shared" si="39"/>
        <v>0</v>
      </c>
      <c r="AQ105" s="38">
        <v>0</v>
      </c>
      <c r="AR105" s="47"/>
    </row>
    <row r="106" spans="1:44" ht="15.75" customHeight="1" x14ac:dyDescent="0.25">
      <c r="A106" s="41"/>
      <c r="D106" s="42" t="s">
        <v>39</v>
      </c>
      <c r="E106" s="42"/>
      <c r="F106" s="42"/>
      <c r="G106" s="42" t="s">
        <v>17</v>
      </c>
      <c r="H106" s="43"/>
      <c r="I106" s="50">
        <v>10</v>
      </c>
      <c r="J106" s="74">
        <v>4</v>
      </c>
      <c r="K106" s="74">
        <v>13</v>
      </c>
      <c r="L106" s="50">
        <f t="shared" ref="L106:L113" si="41">+J106+K106</f>
        <v>17</v>
      </c>
      <c r="M106" s="83">
        <v>6</v>
      </c>
      <c r="O106" s="16"/>
      <c r="Q106" s="47"/>
      <c r="R106" s="47"/>
      <c r="S106" s="58">
        <v>6.5</v>
      </c>
      <c r="T106" s="65" t="s">
        <v>59</v>
      </c>
      <c r="Z106" s="38">
        <v>2</v>
      </c>
      <c r="AA106" s="38">
        <v>0</v>
      </c>
      <c r="AB106" s="38">
        <v>2</v>
      </c>
      <c r="AC106" s="38">
        <f>+AA106+AB106</f>
        <v>2</v>
      </c>
      <c r="AD106" s="38">
        <v>0</v>
      </c>
      <c r="AF106" s="58">
        <v>7</v>
      </c>
      <c r="AG106" s="65" t="s">
        <v>40</v>
      </c>
      <c r="AM106" s="38">
        <v>1</v>
      </c>
      <c r="AN106" s="38">
        <v>0</v>
      </c>
      <c r="AO106" s="38">
        <v>0</v>
      </c>
      <c r="AP106" s="38">
        <f t="shared" si="39"/>
        <v>0</v>
      </c>
      <c r="AQ106" s="38">
        <v>0</v>
      </c>
      <c r="AR106" s="47"/>
    </row>
    <row r="107" spans="1:44" ht="15.75" customHeight="1" thickBot="1" x14ac:dyDescent="0.3">
      <c r="A107" s="41"/>
      <c r="D107" s="36" t="s">
        <v>44</v>
      </c>
      <c r="E107" s="36"/>
      <c r="F107" s="36"/>
      <c r="G107" s="36" t="s">
        <v>144</v>
      </c>
      <c r="H107" s="38"/>
      <c r="I107" s="50">
        <v>11</v>
      </c>
      <c r="J107" s="74">
        <v>3</v>
      </c>
      <c r="K107" s="74">
        <v>2</v>
      </c>
      <c r="L107" s="50">
        <f t="shared" si="41"/>
        <v>5</v>
      </c>
      <c r="M107" s="83">
        <v>6</v>
      </c>
      <c r="O107" s="16"/>
      <c r="Q107" s="47"/>
      <c r="R107" s="47"/>
      <c r="S107" s="58">
        <v>6.5</v>
      </c>
      <c r="T107" s="65" t="s">
        <v>75</v>
      </c>
      <c r="Z107" s="38">
        <v>1</v>
      </c>
      <c r="AA107" s="38">
        <v>0</v>
      </c>
      <c r="AB107" s="38">
        <v>1</v>
      </c>
      <c r="AC107" s="38">
        <f>+AA107+AB107</f>
        <v>1</v>
      </c>
      <c r="AD107" s="38">
        <v>0</v>
      </c>
      <c r="AF107" s="58">
        <v>6.5</v>
      </c>
      <c r="AG107" s="65" t="s">
        <v>138</v>
      </c>
      <c r="AM107" s="38">
        <v>3</v>
      </c>
      <c r="AN107" s="38">
        <v>0</v>
      </c>
      <c r="AO107" s="38">
        <v>0</v>
      </c>
      <c r="AP107" s="38">
        <f t="shared" si="39"/>
        <v>0</v>
      </c>
      <c r="AQ107" s="38">
        <v>0</v>
      </c>
      <c r="AR107" s="47"/>
    </row>
    <row r="108" spans="1:44" ht="15.75" customHeight="1" thickBot="1" x14ac:dyDescent="0.3">
      <c r="A108" s="41"/>
      <c r="D108" s="42" t="s">
        <v>40</v>
      </c>
      <c r="E108" s="42"/>
      <c r="F108" s="42"/>
      <c r="G108" s="36" t="s">
        <v>21</v>
      </c>
      <c r="H108" s="43"/>
      <c r="I108" s="50">
        <v>12</v>
      </c>
      <c r="J108" s="74">
        <v>0</v>
      </c>
      <c r="K108" s="74">
        <v>6</v>
      </c>
      <c r="L108" s="50">
        <f t="shared" si="41"/>
        <v>6</v>
      </c>
      <c r="M108" s="83">
        <v>6</v>
      </c>
      <c r="O108" s="16"/>
      <c r="Q108" s="47"/>
      <c r="R108" s="47"/>
      <c r="S108" s="67"/>
      <c r="T108" s="68" t="s">
        <v>131</v>
      </c>
      <c r="U108" s="20"/>
      <c r="V108" s="20"/>
      <c r="W108" s="20"/>
      <c r="X108" s="20"/>
      <c r="Y108" s="20"/>
      <c r="Z108" s="60">
        <f>SUM(Z101:Z107)</f>
        <v>10</v>
      </c>
      <c r="AA108" s="60">
        <f>SUM(AA101:AA107)</f>
        <v>0</v>
      </c>
      <c r="AB108" s="60">
        <f>SUM(AB101:AB107)</f>
        <v>6</v>
      </c>
      <c r="AC108" s="60">
        <f>SUM(AC101:AC107)</f>
        <v>6</v>
      </c>
      <c r="AD108" s="60">
        <f>SUM(AD101:AD107)</f>
        <v>4</v>
      </c>
      <c r="AF108" s="58">
        <v>9.5</v>
      </c>
      <c r="AG108" s="65" t="s">
        <v>82</v>
      </c>
      <c r="AM108" s="38">
        <v>1</v>
      </c>
      <c r="AN108" s="38">
        <v>1</v>
      </c>
      <c r="AO108" s="38">
        <v>0</v>
      </c>
      <c r="AP108" s="38">
        <f t="shared" si="39"/>
        <v>1</v>
      </c>
      <c r="AQ108" s="38">
        <v>0</v>
      </c>
      <c r="AR108" s="47"/>
    </row>
    <row r="109" spans="1:44" ht="15.75" customHeight="1" x14ac:dyDescent="0.25">
      <c r="A109" s="41"/>
      <c r="D109" s="36" t="s">
        <v>112</v>
      </c>
      <c r="E109" s="36"/>
      <c r="F109" s="36"/>
      <c r="G109" s="36" t="s">
        <v>144</v>
      </c>
      <c r="H109" s="38"/>
      <c r="I109" s="50">
        <v>8</v>
      </c>
      <c r="J109" s="74">
        <v>0</v>
      </c>
      <c r="K109" s="74">
        <v>3</v>
      </c>
      <c r="L109" s="50">
        <f t="shared" si="41"/>
        <v>3</v>
      </c>
      <c r="M109" s="83">
        <v>4</v>
      </c>
      <c r="O109" s="16"/>
      <c r="Q109" s="47"/>
      <c r="R109" s="47"/>
      <c r="T109" s="65" t="s">
        <v>128</v>
      </c>
      <c r="U109" s="71"/>
      <c r="V109" s="71"/>
      <c r="W109" s="71"/>
      <c r="X109" s="71"/>
      <c r="Y109" s="71"/>
      <c r="Z109" s="50">
        <f>+Z108+AM109</f>
        <v>26</v>
      </c>
      <c r="AA109" s="50">
        <f>+AA108+AN109</f>
        <v>2</v>
      </c>
      <c r="AB109" s="50">
        <f>+AB108+AO109</f>
        <v>10</v>
      </c>
      <c r="AC109" s="50">
        <f>+AC108+AP109</f>
        <v>12</v>
      </c>
      <c r="AD109" s="50">
        <f>+AD108+AQ109</f>
        <v>6</v>
      </c>
      <c r="AF109" s="67"/>
      <c r="AG109" s="68" t="s">
        <v>131</v>
      </c>
      <c r="AH109" s="20"/>
      <c r="AI109" s="20"/>
      <c r="AJ109" s="20"/>
      <c r="AK109" s="20"/>
      <c r="AL109" s="20"/>
      <c r="AM109" s="60">
        <f>SUM(AM101:AM108)</f>
        <v>16</v>
      </c>
      <c r="AN109" s="60">
        <f>SUM(AN101:AN108)</f>
        <v>2</v>
      </c>
      <c r="AO109" s="60">
        <f>SUM(AO101:AO108)</f>
        <v>4</v>
      </c>
      <c r="AP109" s="60">
        <f>SUM(AP101:AP108)</f>
        <v>6</v>
      </c>
      <c r="AQ109" s="60">
        <f>SUM(AQ101:AQ108)</f>
        <v>2</v>
      </c>
      <c r="AR109" s="47"/>
    </row>
    <row r="110" spans="1:44" ht="15.75" customHeight="1" x14ac:dyDescent="0.25">
      <c r="A110" s="41"/>
      <c r="C110" s="16"/>
      <c r="D110" s="36" t="s">
        <v>119</v>
      </c>
      <c r="E110" s="36"/>
      <c r="F110" s="36"/>
      <c r="G110" s="36" t="s">
        <v>144</v>
      </c>
      <c r="H110" s="38"/>
      <c r="I110" s="50">
        <v>10</v>
      </c>
      <c r="J110" s="74">
        <v>9</v>
      </c>
      <c r="K110" s="74">
        <v>9</v>
      </c>
      <c r="L110" s="50">
        <f t="shared" si="41"/>
        <v>18</v>
      </c>
      <c r="M110" s="83">
        <v>4</v>
      </c>
      <c r="O110" s="16"/>
      <c r="Q110" s="47"/>
      <c r="R110" s="47"/>
      <c r="S110" s="58"/>
      <c r="T110" s="36"/>
      <c r="Z110" s="38"/>
      <c r="AA110" s="38"/>
      <c r="AB110" s="38"/>
      <c r="AC110" s="38"/>
      <c r="AD110" s="38"/>
      <c r="AR110" s="47"/>
    </row>
    <row r="111" spans="1:44" ht="15.75" customHeight="1" x14ac:dyDescent="0.25">
      <c r="A111" s="41"/>
      <c r="C111" s="16"/>
      <c r="D111" s="42" t="s">
        <v>82</v>
      </c>
      <c r="E111" s="42"/>
      <c r="F111" s="42"/>
      <c r="G111" s="42" t="s">
        <v>160</v>
      </c>
      <c r="H111" s="43"/>
      <c r="I111" s="50">
        <v>11</v>
      </c>
      <c r="J111" s="74">
        <v>29</v>
      </c>
      <c r="K111" s="74">
        <v>6</v>
      </c>
      <c r="L111" s="50">
        <f t="shared" si="41"/>
        <v>35</v>
      </c>
      <c r="M111" s="83">
        <v>4</v>
      </c>
      <c r="Q111" s="47"/>
      <c r="R111" s="47"/>
      <c r="S111" s="58"/>
      <c r="T111" s="36" t="s">
        <v>127</v>
      </c>
      <c r="U111" s="16"/>
      <c r="V111" s="16"/>
      <c r="W111" s="16"/>
      <c r="X111" s="16"/>
      <c r="Y111" s="16"/>
      <c r="Z111" s="38">
        <f>+Z96+Z109+AC126</f>
        <v>153</v>
      </c>
      <c r="AA111" s="38">
        <f>+AA96+AA109</f>
        <v>34</v>
      </c>
      <c r="AB111" s="38">
        <f>+AB96+AB109</f>
        <v>44</v>
      </c>
      <c r="AC111" s="38">
        <f>AB111+AA111</f>
        <v>78</v>
      </c>
      <c r="AD111" s="38">
        <f>+AD96+AD109</f>
        <v>20</v>
      </c>
      <c r="AR111" s="47"/>
    </row>
    <row r="112" spans="1:44" ht="15.75" customHeight="1" x14ac:dyDescent="0.25">
      <c r="A112" s="41"/>
      <c r="D112" s="36" t="s">
        <v>148</v>
      </c>
      <c r="E112" s="36"/>
      <c r="F112" s="36"/>
      <c r="G112" s="36" t="s">
        <v>144</v>
      </c>
      <c r="H112" s="38"/>
      <c r="I112" s="50">
        <v>11</v>
      </c>
      <c r="J112" s="74">
        <v>4</v>
      </c>
      <c r="K112" s="74">
        <v>3</v>
      </c>
      <c r="L112" s="50">
        <f t="shared" si="41"/>
        <v>7</v>
      </c>
      <c r="M112" s="83">
        <v>4</v>
      </c>
      <c r="Q112" s="47"/>
      <c r="R112" s="47"/>
      <c r="S112" s="58"/>
      <c r="T112" s="36" t="s">
        <v>114</v>
      </c>
      <c r="U112" s="16"/>
      <c r="V112" s="16"/>
      <c r="W112" s="16"/>
      <c r="X112" s="16"/>
      <c r="Y112" s="16"/>
      <c r="Z112" s="38">
        <f>+Z15+Z28+Z41+Z54+AM15+AM28+AM41+AM54</f>
        <v>153</v>
      </c>
      <c r="AA112" s="38">
        <f>+AA15+AA28+AA41+AA54+AN15+AN28+AN41+AN54</f>
        <v>34</v>
      </c>
      <c r="AB112" s="38">
        <f>+AB15+AB28+AB41+AB54+AO15+AO28+AO41+AO54</f>
        <v>44</v>
      </c>
      <c r="AC112" s="38">
        <f>+AC15+AC28+AC41+AC54+AP15+AP28+AP41+AP54</f>
        <v>78</v>
      </c>
      <c r="AD112" s="38">
        <f>+AD15+AD28+AD41+AD54+AQ15+AQ28+AQ41+AQ54</f>
        <v>20</v>
      </c>
      <c r="AP112" s="38"/>
      <c r="AQ112" s="38"/>
      <c r="AR112" s="47"/>
    </row>
    <row r="113" spans="1:44" ht="15.75" customHeight="1" x14ac:dyDescent="0.25">
      <c r="A113" s="41"/>
      <c r="D113" s="42" t="s">
        <v>138</v>
      </c>
      <c r="G113" s="42" t="s">
        <v>160</v>
      </c>
      <c r="H113" s="43"/>
      <c r="I113" s="50">
        <v>12</v>
      </c>
      <c r="J113" s="74">
        <v>0</v>
      </c>
      <c r="K113" s="74">
        <v>4</v>
      </c>
      <c r="L113" s="50">
        <f t="shared" si="41"/>
        <v>4</v>
      </c>
      <c r="M113" s="83">
        <v>4</v>
      </c>
      <c r="Q113" s="47"/>
      <c r="R113" s="47"/>
      <c r="AR113" s="47"/>
    </row>
    <row r="114" spans="1:44" ht="15.75" customHeight="1" thickBot="1" x14ac:dyDescent="0.3">
      <c r="A114" s="41"/>
      <c r="N114" s="16"/>
      <c r="Q114" s="47"/>
      <c r="R114" s="47"/>
      <c r="U114" s="130" t="s">
        <v>161</v>
      </c>
      <c r="V114" s="22" t="s">
        <v>194</v>
      </c>
      <c r="W114" s="22"/>
      <c r="X114" s="22"/>
      <c r="Y114" s="22"/>
      <c r="Z114" s="22"/>
      <c r="AA114" s="22"/>
      <c r="AB114" s="22"/>
      <c r="AC114" s="130" t="s">
        <v>4</v>
      </c>
      <c r="AD114" s="130" t="s">
        <v>8</v>
      </c>
      <c r="AE114" s="130" t="s">
        <v>9</v>
      </c>
      <c r="AF114" s="130" t="s">
        <v>10</v>
      </c>
      <c r="AG114" s="130" t="s">
        <v>107</v>
      </c>
      <c r="AH114" s="130"/>
      <c r="AI114" s="130" t="s">
        <v>5</v>
      </c>
      <c r="AJ114" s="130" t="s">
        <v>7</v>
      </c>
      <c r="AK114" s="130" t="s">
        <v>6</v>
      </c>
      <c r="AL114" s="130" t="s">
        <v>108</v>
      </c>
      <c r="AR114" s="47"/>
    </row>
    <row r="115" spans="1:44" ht="15.75" customHeight="1" x14ac:dyDescent="0.25">
      <c r="A115" s="41"/>
      <c r="N115" s="16"/>
      <c r="Q115" s="47"/>
      <c r="R115" s="47"/>
      <c r="U115" s="79">
        <v>8</v>
      </c>
      <c r="V115" s="65" t="s">
        <v>18</v>
      </c>
      <c r="W115" s="65"/>
      <c r="X115" s="65"/>
      <c r="Y115" s="65"/>
      <c r="Z115" s="50"/>
      <c r="AC115" s="50">
        <v>1</v>
      </c>
      <c r="AD115" s="50">
        <v>0</v>
      </c>
      <c r="AE115" s="50">
        <v>0</v>
      </c>
      <c r="AF115" s="50">
        <v>1</v>
      </c>
      <c r="AG115" s="264">
        <f t="shared" ref="AG115:AG125" si="42">(2*AD115+AF115)/(2*AC115)</f>
        <v>0.5</v>
      </c>
      <c r="AH115" s="264"/>
      <c r="AI115" s="50">
        <v>1</v>
      </c>
      <c r="AJ115" s="50">
        <v>0</v>
      </c>
      <c r="AK115" s="50">
        <v>0</v>
      </c>
      <c r="AL115" s="81">
        <f t="shared" ref="AL115:AL125" si="43">+AI115/AC115</f>
        <v>1</v>
      </c>
      <c r="AR115" s="47"/>
    </row>
    <row r="116" spans="1:44" ht="15.75" customHeight="1" x14ac:dyDescent="0.25">
      <c r="A116" s="41"/>
      <c r="N116" s="16"/>
      <c r="Q116" s="47"/>
      <c r="R116" s="47"/>
      <c r="U116" s="79">
        <v>7</v>
      </c>
      <c r="V116" s="65" t="s">
        <v>22</v>
      </c>
      <c r="W116" s="65"/>
      <c r="X116" s="65"/>
      <c r="Y116" s="65"/>
      <c r="Z116" s="50"/>
      <c r="AC116" s="50">
        <v>1</v>
      </c>
      <c r="AD116" s="50">
        <v>1</v>
      </c>
      <c r="AE116" s="50">
        <v>0</v>
      </c>
      <c r="AF116" s="50">
        <v>0</v>
      </c>
      <c r="AG116" s="264">
        <f t="shared" si="42"/>
        <v>1</v>
      </c>
      <c r="AH116" s="264"/>
      <c r="AI116" s="50">
        <v>0</v>
      </c>
      <c r="AJ116" s="50">
        <v>0</v>
      </c>
      <c r="AK116" s="50">
        <v>1</v>
      </c>
      <c r="AL116" s="81">
        <f t="shared" si="43"/>
        <v>0</v>
      </c>
      <c r="AR116" s="47"/>
    </row>
    <row r="117" spans="1:44" ht="15.75" customHeight="1" x14ac:dyDescent="0.25">
      <c r="A117" s="41"/>
      <c r="N117" s="16"/>
      <c r="Q117" s="47"/>
      <c r="R117" s="47"/>
      <c r="U117" s="79">
        <v>7.5</v>
      </c>
      <c r="V117" s="65" t="s">
        <v>272</v>
      </c>
      <c r="W117" s="65"/>
      <c r="X117" s="65"/>
      <c r="Y117" s="65"/>
      <c r="Z117" s="50"/>
      <c r="AC117" s="50">
        <v>4.3</v>
      </c>
      <c r="AD117" s="50">
        <v>4</v>
      </c>
      <c r="AE117" s="50">
        <v>0</v>
      </c>
      <c r="AF117" s="50">
        <v>1</v>
      </c>
      <c r="AG117" s="264">
        <f t="shared" si="42"/>
        <v>1.0465116279069768</v>
      </c>
      <c r="AH117" s="264"/>
      <c r="AI117" s="50">
        <v>5</v>
      </c>
      <c r="AJ117" s="50">
        <v>0</v>
      </c>
      <c r="AK117" s="50">
        <v>1</v>
      </c>
      <c r="AL117" s="81">
        <f t="shared" si="43"/>
        <v>1.1627906976744187</v>
      </c>
      <c r="AR117" s="47"/>
    </row>
    <row r="118" spans="1:44" ht="15.75" customHeight="1" x14ac:dyDescent="0.25">
      <c r="A118" s="41"/>
      <c r="N118" s="16"/>
      <c r="Q118" s="47"/>
      <c r="R118" s="47"/>
      <c r="U118" s="79">
        <v>7.5</v>
      </c>
      <c r="V118" s="65" t="s">
        <v>16</v>
      </c>
      <c r="W118" s="65"/>
      <c r="X118" s="65"/>
      <c r="Y118" s="65"/>
      <c r="Z118" s="50"/>
      <c r="AC118" s="50">
        <v>2</v>
      </c>
      <c r="AD118" s="50">
        <v>1</v>
      </c>
      <c r="AE118" s="50">
        <v>0</v>
      </c>
      <c r="AF118" s="50">
        <v>1</v>
      </c>
      <c r="AG118" s="264">
        <f t="shared" si="42"/>
        <v>0.75</v>
      </c>
      <c r="AH118" s="264"/>
      <c r="AI118" s="50">
        <v>4</v>
      </c>
      <c r="AJ118" s="50">
        <v>0</v>
      </c>
      <c r="AK118" s="50">
        <v>0</v>
      </c>
      <c r="AL118" s="81">
        <f t="shared" si="43"/>
        <v>2</v>
      </c>
      <c r="AR118" s="47"/>
    </row>
    <row r="119" spans="1:44" ht="15.75" customHeight="1" x14ac:dyDescent="0.25">
      <c r="A119" s="41"/>
      <c r="N119" s="16"/>
      <c r="Q119" s="47"/>
      <c r="R119" s="47"/>
      <c r="U119" s="79">
        <v>7.5</v>
      </c>
      <c r="V119" s="65" t="s">
        <v>118</v>
      </c>
      <c r="W119" s="65"/>
      <c r="X119" s="65"/>
      <c r="Y119" s="65"/>
      <c r="Z119" s="50"/>
      <c r="AC119" s="50">
        <v>1</v>
      </c>
      <c r="AD119" s="50">
        <v>1</v>
      </c>
      <c r="AE119" s="50">
        <v>0</v>
      </c>
      <c r="AF119" s="50">
        <v>0</v>
      </c>
      <c r="AG119" s="264">
        <f t="shared" si="42"/>
        <v>1</v>
      </c>
      <c r="AH119" s="264"/>
      <c r="AI119" s="50">
        <v>0</v>
      </c>
      <c r="AJ119" s="50">
        <v>0</v>
      </c>
      <c r="AK119" s="50">
        <v>1</v>
      </c>
      <c r="AL119" s="81">
        <f t="shared" si="43"/>
        <v>0</v>
      </c>
      <c r="AR119" s="47"/>
    </row>
    <row r="120" spans="1:44" ht="15.75" customHeight="1" x14ac:dyDescent="0.25">
      <c r="A120" s="41"/>
      <c r="N120" s="16"/>
      <c r="Q120" s="47"/>
      <c r="R120" s="47"/>
      <c r="U120" s="75">
        <v>8</v>
      </c>
      <c r="V120" s="65" t="s">
        <v>147</v>
      </c>
      <c r="AC120" s="50">
        <v>1</v>
      </c>
      <c r="AD120" s="50">
        <v>1</v>
      </c>
      <c r="AE120" s="50">
        <v>0</v>
      </c>
      <c r="AF120" s="50">
        <v>0</v>
      </c>
      <c r="AG120" s="264">
        <f t="shared" si="42"/>
        <v>1</v>
      </c>
      <c r="AH120" s="264"/>
      <c r="AI120" s="50">
        <v>2</v>
      </c>
      <c r="AJ120" s="50">
        <v>0</v>
      </c>
      <c r="AK120" s="50">
        <v>0</v>
      </c>
      <c r="AL120" s="81">
        <f t="shared" si="43"/>
        <v>2</v>
      </c>
      <c r="AR120" s="47"/>
    </row>
    <row r="121" spans="1:44" ht="15.75" customHeight="1" x14ac:dyDescent="0.25">
      <c r="A121" s="41"/>
      <c r="N121" s="16"/>
      <c r="Q121" s="47"/>
      <c r="R121" s="47"/>
      <c r="S121" s="79"/>
      <c r="T121" s="65"/>
      <c r="U121" s="79"/>
      <c r="V121" s="65" t="s">
        <v>41</v>
      </c>
      <c r="W121" s="65"/>
      <c r="X121" s="65"/>
      <c r="Y121" s="65"/>
      <c r="Z121" s="50"/>
      <c r="AC121" s="50">
        <v>0.2</v>
      </c>
      <c r="AD121" s="50">
        <v>0</v>
      </c>
      <c r="AE121" s="50">
        <v>0</v>
      </c>
      <c r="AF121" s="50">
        <v>0</v>
      </c>
      <c r="AG121" s="264">
        <f t="shared" si="42"/>
        <v>0</v>
      </c>
      <c r="AH121" s="264"/>
      <c r="AI121" s="50">
        <v>0</v>
      </c>
      <c r="AJ121" s="50">
        <v>0</v>
      </c>
      <c r="AK121" s="50">
        <v>0</v>
      </c>
      <c r="AL121" s="81">
        <f t="shared" si="43"/>
        <v>0</v>
      </c>
      <c r="AR121" s="47"/>
    </row>
    <row r="122" spans="1:44" ht="15.75" customHeight="1" x14ac:dyDescent="0.25">
      <c r="A122" s="41"/>
      <c r="N122" s="16"/>
      <c r="Q122" s="47"/>
      <c r="R122" s="47"/>
      <c r="S122" s="79"/>
      <c r="T122" s="65"/>
      <c r="U122" s="79"/>
      <c r="V122" s="65" t="s">
        <v>273</v>
      </c>
      <c r="W122" s="65"/>
      <c r="X122" s="65"/>
      <c r="Y122" s="65"/>
      <c r="Z122" s="50"/>
      <c r="AC122" s="50">
        <v>0.5</v>
      </c>
      <c r="AD122" s="50">
        <v>0</v>
      </c>
      <c r="AE122" s="50">
        <v>0</v>
      </c>
      <c r="AF122" s="50">
        <v>0</v>
      </c>
      <c r="AG122" s="264">
        <f t="shared" si="42"/>
        <v>0</v>
      </c>
      <c r="AH122" s="264"/>
      <c r="AI122" s="50">
        <v>2</v>
      </c>
      <c r="AJ122" s="50">
        <v>1</v>
      </c>
      <c r="AK122" s="50">
        <v>0</v>
      </c>
      <c r="AL122" s="81">
        <f t="shared" si="43"/>
        <v>4</v>
      </c>
      <c r="AR122" s="47"/>
    </row>
    <row r="123" spans="1:44" ht="15.75" customHeight="1" x14ac:dyDescent="0.25">
      <c r="A123" s="41"/>
      <c r="N123" s="16"/>
      <c r="Q123" s="47"/>
      <c r="R123" s="47"/>
      <c r="S123" s="79"/>
      <c r="T123" s="65"/>
      <c r="U123" s="79">
        <v>8</v>
      </c>
      <c r="V123" s="65" t="s">
        <v>104</v>
      </c>
      <c r="W123" s="65"/>
      <c r="X123" s="65"/>
      <c r="Y123" s="65"/>
      <c r="Z123" s="50"/>
      <c r="AC123" s="50">
        <v>2</v>
      </c>
      <c r="AD123" s="50">
        <v>0</v>
      </c>
      <c r="AE123" s="50">
        <v>2</v>
      </c>
      <c r="AF123" s="50">
        <v>0</v>
      </c>
      <c r="AG123" s="264">
        <f t="shared" si="42"/>
        <v>0</v>
      </c>
      <c r="AH123" s="264"/>
      <c r="AI123" s="50">
        <v>7</v>
      </c>
      <c r="AJ123" s="50">
        <v>0</v>
      </c>
      <c r="AK123" s="50">
        <v>0</v>
      </c>
      <c r="AL123" s="81">
        <f t="shared" si="43"/>
        <v>3.5</v>
      </c>
      <c r="AR123" s="47"/>
    </row>
    <row r="124" spans="1:44" ht="15.75" customHeight="1" x14ac:dyDescent="0.25">
      <c r="A124" s="41"/>
      <c r="N124" s="16"/>
      <c r="Q124" s="47"/>
      <c r="R124" s="47"/>
      <c r="S124" s="79"/>
      <c r="T124" s="65"/>
      <c r="U124" s="79">
        <v>8</v>
      </c>
      <c r="V124" s="65" t="s">
        <v>381</v>
      </c>
      <c r="W124" s="65"/>
      <c r="X124" s="65"/>
      <c r="Y124" s="65"/>
      <c r="Z124" s="50"/>
      <c r="AC124" s="50">
        <v>1</v>
      </c>
      <c r="AD124" s="50">
        <v>0</v>
      </c>
      <c r="AE124" s="50">
        <v>1</v>
      </c>
      <c r="AF124" s="50">
        <v>0</v>
      </c>
      <c r="AG124" s="264">
        <f t="shared" si="42"/>
        <v>0</v>
      </c>
      <c r="AH124" s="264"/>
      <c r="AI124" s="50">
        <v>2</v>
      </c>
      <c r="AJ124" s="50">
        <v>0</v>
      </c>
      <c r="AK124" s="50">
        <v>0</v>
      </c>
      <c r="AL124" s="81">
        <f t="shared" si="43"/>
        <v>2</v>
      </c>
      <c r="AR124" s="47"/>
    </row>
    <row r="125" spans="1:44" ht="15.75" customHeight="1" thickBot="1" x14ac:dyDescent="0.3">
      <c r="A125" s="41"/>
      <c r="N125" s="16"/>
      <c r="Q125" s="47"/>
      <c r="R125" s="47"/>
      <c r="S125" s="79"/>
      <c r="T125" s="65"/>
      <c r="U125" s="75">
        <v>7</v>
      </c>
      <c r="V125" s="65" t="s">
        <v>448</v>
      </c>
      <c r="AC125" s="50">
        <v>1</v>
      </c>
      <c r="AD125" s="50">
        <v>0</v>
      </c>
      <c r="AE125" s="50">
        <v>1</v>
      </c>
      <c r="AF125" s="50">
        <v>0</v>
      </c>
      <c r="AG125" s="264">
        <f t="shared" si="42"/>
        <v>0</v>
      </c>
      <c r="AH125" s="264"/>
      <c r="AI125" s="50">
        <v>3</v>
      </c>
      <c r="AJ125" s="50">
        <v>0</v>
      </c>
      <c r="AK125" s="50">
        <v>0</v>
      </c>
      <c r="AL125" s="81">
        <f t="shared" si="43"/>
        <v>3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67"/>
      <c r="V126" s="69"/>
      <c r="W126" s="68" t="s">
        <v>27</v>
      </c>
      <c r="X126" s="69"/>
      <c r="Y126" s="69"/>
      <c r="Z126" s="60"/>
      <c r="AA126" s="67"/>
      <c r="AB126" s="67"/>
      <c r="AC126" s="60">
        <f>SUM(AC115:AC125)</f>
        <v>15</v>
      </c>
      <c r="AD126" s="60">
        <f t="shared" ref="AD126:AF126" si="44">SUM(AD115:AD125)</f>
        <v>8</v>
      </c>
      <c r="AE126" s="60">
        <f t="shared" si="44"/>
        <v>4</v>
      </c>
      <c r="AF126" s="60">
        <f t="shared" si="44"/>
        <v>3</v>
      </c>
      <c r="AG126" s="265">
        <f>(2*AD126+AF126)/(2*AC126)</f>
        <v>0.6333333333333333</v>
      </c>
      <c r="AH126" s="265"/>
      <c r="AI126" s="60">
        <f t="shared" ref="AI126" si="45">SUM(AI115:AI125)</f>
        <v>26</v>
      </c>
      <c r="AJ126" s="60">
        <f t="shared" ref="AJ126:AK126" si="46">SUM(AJ115:AJ125)</f>
        <v>1</v>
      </c>
      <c r="AK126" s="60">
        <f t="shared" si="46"/>
        <v>3</v>
      </c>
      <c r="AL126" s="70">
        <f>+AI126/AC126</f>
        <v>1.7333333333333334</v>
      </c>
      <c r="AR126" s="47"/>
    </row>
    <row r="127" spans="1:44" ht="15.75" customHeight="1" x14ac:dyDescent="0.25">
      <c r="A127" s="41"/>
      <c r="N127" s="16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0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26:AH126"/>
    <mergeCell ref="AG115:AH115"/>
    <mergeCell ref="AG116:AH116"/>
    <mergeCell ref="AG117:AH117"/>
    <mergeCell ref="AG118:AH118"/>
    <mergeCell ref="AG119:AH119"/>
    <mergeCell ref="AG120:AH120"/>
    <mergeCell ref="AG121:AH121"/>
    <mergeCell ref="AG122:AH122"/>
    <mergeCell ref="AG123:AH123"/>
    <mergeCell ref="AG124:AH124"/>
    <mergeCell ref="AG125:AH125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6C65A-314E-40D3-8E4B-26A54DDFB220}">
  <dimension ref="A1:CN219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5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213"/>
      <c r="B1" s="261" t="s">
        <v>702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13"/>
      <c r="R1" s="213"/>
      <c r="S1" s="261" t="s">
        <v>702</v>
      </c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13"/>
      <c r="AS1" s="213"/>
      <c r="AT1" s="261" t="s">
        <v>702</v>
      </c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13"/>
      <c r="BQ1" s="213"/>
      <c r="BR1" s="261" t="s">
        <v>702</v>
      </c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13"/>
    </row>
    <row r="2" spans="1:92" ht="18.600000000000001" customHeight="1" x14ac:dyDescent="0.3">
      <c r="A2" s="116"/>
      <c r="B2" s="52" t="s">
        <v>115</v>
      </c>
      <c r="C2" s="52">
        <v>29</v>
      </c>
      <c r="D2" s="51"/>
      <c r="E2" s="51"/>
      <c r="F2" s="51"/>
      <c r="G2" s="273" t="s">
        <v>665</v>
      </c>
      <c r="H2" s="273"/>
      <c r="I2" s="273"/>
      <c r="J2" s="273"/>
      <c r="K2" s="273"/>
      <c r="L2" s="273"/>
      <c r="M2" s="273"/>
      <c r="N2" s="51"/>
      <c r="O2" s="51"/>
      <c r="P2" s="51"/>
      <c r="Q2" s="116"/>
      <c r="R2" s="116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13"/>
      <c r="AS2" s="116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13"/>
      <c r="BQ2" s="116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13"/>
    </row>
    <row r="3" spans="1:92" ht="18.75" thickBot="1" x14ac:dyDescent="0.3">
      <c r="A3" s="116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28</v>
      </c>
      <c r="Q3" s="116"/>
      <c r="R3" s="116"/>
      <c r="AM3" s="16"/>
      <c r="AN3" s="16"/>
      <c r="AQ3" s="38"/>
      <c r="AR3" s="213"/>
      <c r="AS3" s="116"/>
      <c r="BP3" s="213"/>
      <c r="BQ3" s="116"/>
      <c r="CN3" s="213"/>
    </row>
    <row r="4" spans="1:92" ht="15.95" customHeight="1" x14ac:dyDescent="0.25">
      <c r="A4" s="116"/>
      <c r="B4" s="90" t="s">
        <v>809</v>
      </c>
      <c r="C4" s="18" t="s">
        <v>23</v>
      </c>
      <c r="D4" s="37"/>
      <c r="E4" s="18"/>
      <c r="F4" s="37"/>
      <c r="G4" s="90">
        <v>5</v>
      </c>
      <c r="H4" s="90">
        <v>1</v>
      </c>
      <c r="I4" s="90">
        <v>1</v>
      </c>
      <c r="J4" s="90">
        <f t="shared" ref="J4:J11" si="0">2*G4+I4</f>
        <v>11</v>
      </c>
      <c r="K4" s="133">
        <f t="shared" ref="K4:K11" si="1">+J4/((G4+H4+I4)*2)</f>
        <v>0.7857142857142857</v>
      </c>
      <c r="L4" s="90">
        <f t="shared" ref="L4:L11" si="2">SUMIF($AT$18:$AT$57,$C4&amp;" TOTALS",$BB$18:$BB$57)+SUMIF($AT$91:$AT$130,$C4&amp;" TOTALS",$BB$91:$BB$130)</f>
        <v>24</v>
      </c>
      <c r="M4" s="90">
        <v>13</v>
      </c>
      <c r="N4" s="90">
        <f t="shared" ref="N4:N11" si="3">SUMIF($AT$18:$AT$57,$C4&amp;" TOTALS",$BC$18:$BC$57)+SUMIF($AT$91:$AT$130,$C4&amp;" TOTALS",$BC$91:$BC$130)</f>
        <v>32</v>
      </c>
      <c r="O4" s="90">
        <f t="shared" ref="O4:O11" si="4">SUMIF($AT$18:$AT$57,$C4&amp;" TOTALS",$BE$18:$BE$57)+SUMIF($AT$91:$AT$130,$C4&amp;" TOTALS",$BE$91:$BE$130)</f>
        <v>16</v>
      </c>
      <c r="P4" s="90" t="s">
        <v>716</v>
      </c>
      <c r="Q4" s="214"/>
      <c r="R4" s="116"/>
      <c r="AM4" s="16"/>
      <c r="AN4" s="16"/>
      <c r="AQ4" s="38"/>
      <c r="AR4" s="213"/>
      <c r="AS4" s="116"/>
      <c r="AT4" s="61"/>
      <c r="AU4" s="61"/>
      <c r="AV4" s="75"/>
      <c r="AW4" s="77"/>
      <c r="AX4" s="78"/>
      <c r="AY4" s="77"/>
      <c r="AZ4" s="77"/>
      <c r="BA4" s="267" t="s">
        <v>665</v>
      </c>
      <c r="BB4" s="268"/>
      <c r="BC4" s="268"/>
      <c r="BD4" s="268"/>
      <c r="BE4" s="269"/>
      <c r="BF4" s="270" t="s">
        <v>671</v>
      </c>
      <c r="BG4" s="271"/>
      <c r="BH4" s="271"/>
      <c r="BI4" s="271"/>
      <c r="BJ4" s="272"/>
      <c r="BK4" s="267" t="s">
        <v>672</v>
      </c>
      <c r="BL4" s="268"/>
      <c r="BM4" s="268"/>
      <c r="BN4" s="268"/>
      <c r="BO4" s="269"/>
      <c r="BP4" s="213"/>
      <c r="BQ4" s="116"/>
      <c r="BR4" s="61"/>
      <c r="BS4" s="61"/>
      <c r="BT4" s="75"/>
      <c r="BU4" s="77"/>
      <c r="BV4" s="78"/>
      <c r="BW4" s="77"/>
      <c r="BX4" s="77"/>
      <c r="BY4" s="267" t="s">
        <v>665</v>
      </c>
      <c r="BZ4" s="268"/>
      <c r="CA4" s="268"/>
      <c r="CB4" s="268"/>
      <c r="CC4" s="269"/>
      <c r="CD4" s="270" t="s">
        <v>671</v>
      </c>
      <c r="CE4" s="271"/>
      <c r="CF4" s="271"/>
      <c r="CG4" s="271"/>
      <c r="CH4" s="272"/>
      <c r="CI4" s="267" t="s">
        <v>672</v>
      </c>
      <c r="CJ4" s="268"/>
      <c r="CK4" s="268"/>
      <c r="CL4" s="268"/>
      <c r="CM4" s="269"/>
      <c r="CN4" s="213"/>
    </row>
    <row r="5" spans="1:92" ht="15.95" customHeight="1" thickBot="1" x14ac:dyDescent="0.3">
      <c r="A5" s="116"/>
      <c r="B5" s="90" t="s">
        <v>813</v>
      </c>
      <c r="C5" s="18" t="s">
        <v>177</v>
      </c>
      <c r="D5" s="37"/>
      <c r="E5" s="37"/>
      <c r="F5" s="37"/>
      <c r="G5" s="90">
        <v>4</v>
      </c>
      <c r="H5" s="90">
        <v>1</v>
      </c>
      <c r="I5" s="90">
        <v>2</v>
      </c>
      <c r="J5" s="90">
        <f t="shared" si="0"/>
        <v>10</v>
      </c>
      <c r="K5" s="133">
        <f t="shared" si="1"/>
        <v>0.7142857142857143</v>
      </c>
      <c r="L5" s="90">
        <f t="shared" si="2"/>
        <v>16</v>
      </c>
      <c r="M5" s="90">
        <v>13</v>
      </c>
      <c r="N5" s="90">
        <f t="shared" si="3"/>
        <v>27</v>
      </c>
      <c r="O5" s="90">
        <f t="shared" si="4"/>
        <v>8</v>
      </c>
      <c r="P5" s="90" t="s">
        <v>719</v>
      </c>
      <c r="Q5" s="214"/>
      <c r="R5" s="116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213"/>
      <c r="AS5" s="116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229" t="s">
        <v>4</v>
      </c>
      <c r="BB5" s="230" t="s">
        <v>29</v>
      </c>
      <c r="BC5" s="230" t="s">
        <v>30</v>
      </c>
      <c r="BD5" s="230" t="s">
        <v>31</v>
      </c>
      <c r="BE5" s="231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230" t="s">
        <v>4</v>
      </c>
      <c r="BL5" s="230" t="s">
        <v>29</v>
      </c>
      <c r="BM5" s="230" t="s">
        <v>30</v>
      </c>
      <c r="BN5" s="230" t="s">
        <v>31</v>
      </c>
      <c r="BO5" s="231" t="s">
        <v>3</v>
      </c>
      <c r="BP5" s="213"/>
      <c r="BQ5" s="116"/>
      <c r="BR5" s="88" t="s">
        <v>161</v>
      </c>
      <c r="BS5" s="59" t="s">
        <v>121</v>
      </c>
      <c r="BT5" s="59"/>
      <c r="BU5" s="59"/>
      <c r="BV5" s="59"/>
      <c r="BW5" s="59"/>
      <c r="BX5" s="22"/>
      <c r="BY5" s="229" t="s">
        <v>4</v>
      </c>
      <c r="BZ5" s="230" t="s">
        <v>29</v>
      </c>
      <c r="CA5" s="230" t="s">
        <v>30</v>
      </c>
      <c r="CB5" s="230" t="s">
        <v>31</v>
      </c>
      <c r="CC5" s="231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230" t="s">
        <v>4</v>
      </c>
      <c r="CJ5" s="230" t="s">
        <v>29</v>
      </c>
      <c r="CK5" s="230" t="s">
        <v>30</v>
      </c>
      <c r="CL5" s="230" t="s">
        <v>31</v>
      </c>
      <c r="CM5" s="231" t="s">
        <v>3</v>
      </c>
      <c r="CN5" s="213"/>
    </row>
    <row r="6" spans="1:92" ht="15.95" customHeight="1" x14ac:dyDescent="0.25">
      <c r="A6" s="116"/>
      <c r="B6" s="90" t="s">
        <v>810</v>
      </c>
      <c r="C6" s="18" t="s">
        <v>176</v>
      </c>
      <c r="D6" s="37"/>
      <c r="E6" s="37"/>
      <c r="F6" s="37"/>
      <c r="G6" s="90">
        <v>4</v>
      </c>
      <c r="H6" s="90">
        <v>3</v>
      </c>
      <c r="I6" s="90">
        <v>0</v>
      </c>
      <c r="J6" s="90">
        <f t="shared" si="0"/>
        <v>8</v>
      </c>
      <c r="K6" s="133">
        <f t="shared" si="1"/>
        <v>0.5714285714285714</v>
      </c>
      <c r="L6" s="90">
        <f t="shared" si="2"/>
        <v>27</v>
      </c>
      <c r="M6" s="90">
        <v>23</v>
      </c>
      <c r="N6" s="90">
        <f t="shared" si="3"/>
        <v>39</v>
      </c>
      <c r="O6" s="90">
        <f t="shared" si="4"/>
        <v>6</v>
      </c>
      <c r="P6" s="90" t="s">
        <v>717</v>
      </c>
      <c r="Q6" s="214"/>
      <c r="R6" s="116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213"/>
      <c r="AS6" s="116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17</v>
      </c>
      <c r="BB6" s="74">
        <v>11</v>
      </c>
      <c r="BC6" s="74">
        <v>9</v>
      </c>
      <c r="BD6" s="50">
        <f>+BC6+BB6</f>
        <v>20</v>
      </c>
      <c r="BE6" s="194">
        <v>4</v>
      </c>
      <c r="BF6" s="189">
        <f>+BK6+BA6</f>
        <v>51</v>
      </c>
      <c r="BG6" s="28">
        <f>+BL6+BB6</f>
        <v>27</v>
      </c>
      <c r="BH6" s="28">
        <f>+BM6+BC6</f>
        <v>20</v>
      </c>
      <c r="BI6" s="28">
        <f>+BN6+BD6</f>
        <v>47</v>
      </c>
      <c r="BJ6" s="193">
        <f>+BO6+BE6</f>
        <v>8</v>
      </c>
      <c r="BK6" s="50">
        <v>34</v>
      </c>
      <c r="BL6" s="74">
        <v>16</v>
      </c>
      <c r="BM6" s="74">
        <v>11</v>
      </c>
      <c r="BN6" s="50">
        <f t="shared" ref="BN6:BN17" si="5">+BL6+BM6</f>
        <v>27</v>
      </c>
      <c r="BO6" s="194">
        <v>4</v>
      </c>
      <c r="BP6" s="213"/>
      <c r="BQ6" s="116"/>
      <c r="BR6" s="75">
        <v>6</v>
      </c>
      <c r="BS6" s="65" t="s">
        <v>172</v>
      </c>
      <c r="BT6" s="65"/>
      <c r="BU6" s="65"/>
      <c r="BV6" s="65"/>
      <c r="BW6" s="50"/>
      <c r="BX6" s="97"/>
      <c r="BY6" s="191">
        <v>1</v>
      </c>
      <c r="BZ6" s="74">
        <v>1</v>
      </c>
      <c r="CA6" s="74">
        <v>1</v>
      </c>
      <c r="CB6" s="50">
        <f t="shared" ref="CB6:CB7" si="6">+CA6+BZ6</f>
        <v>2</v>
      </c>
      <c r="CC6" s="194">
        <v>0</v>
      </c>
      <c r="CD6" s="191">
        <f t="shared" ref="CD6:CH21" si="7">+CI6+BY6</f>
        <v>4</v>
      </c>
      <c r="CE6" s="74">
        <f t="shared" si="7"/>
        <v>1</v>
      </c>
      <c r="CF6" s="74">
        <f>+CK6+CA6</f>
        <v>3</v>
      </c>
      <c r="CG6" s="74">
        <f>+CL6+CB6</f>
        <v>4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8">+CJ6+CK6</f>
        <v>2</v>
      </c>
      <c r="CM6" s="194">
        <v>0</v>
      </c>
      <c r="CN6" s="213"/>
    </row>
    <row r="7" spans="1:92" ht="15.95" customHeight="1" thickBot="1" x14ac:dyDescent="0.3">
      <c r="A7" s="116"/>
      <c r="B7" s="90" t="s">
        <v>811</v>
      </c>
      <c r="C7" s="18" t="s">
        <v>140</v>
      </c>
      <c r="D7" s="37"/>
      <c r="E7" s="37"/>
      <c r="F7" s="37"/>
      <c r="G7" s="90">
        <v>3</v>
      </c>
      <c r="H7" s="90">
        <v>3</v>
      </c>
      <c r="I7" s="90">
        <v>1</v>
      </c>
      <c r="J7" s="90">
        <f t="shared" si="0"/>
        <v>7</v>
      </c>
      <c r="K7" s="133">
        <f t="shared" si="1"/>
        <v>0.5</v>
      </c>
      <c r="L7" s="90">
        <f t="shared" si="2"/>
        <v>13</v>
      </c>
      <c r="M7" s="90">
        <v>14</v>
      </c>
      <c r="N7" s="90">
        <f t="shared" si="3"/>
        <v>20</v>
      </c>
      <c r="O7" s="90">
        <f t="shared" si="4"/>
        <v>4</v>
      </c>
      <c r="P7" s="90" t="s">
        <v>723</v>
      </c>
      <c r="Q7" s="214"/>
      <c r="R7" s="116"/>
      <c r="U7" s="251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251" t="s">
        <v>4</v>
      </c>
      <c r="AD7" s="251" t="s">
        <v>8</v>
      </c>
      <c r="AE7" s="251" t="s">
        <v>9</v>
      </c>
      <c r="AF7" s="251" t="s">
        <v>10</v>
      </c>
      <c r="AG7" s="263" t="s">
        <v>107</v>
      </c>
      <c r="AH7" s="263"/>
      <c r="AI7" s="251" t="s">
        <v>5</v>
      </c>
      <c r="AJ7" s="251" t="s">
        <v>7</v>
      </c>
      <c r="AK7" s="251" t="s">
        <v>6</v>
      </c>
      <c r="AL7" s="251" t="s">
        <v>108</v>
      </c>
      <c r="AM7" s="16"/>
      <c r="AN7" s="16"/>
      <c r="AQ7" s="38"/>
      <c r="AR7" s="213"/>
      <c r="AS7" s="116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7</v>
      </c>
      <c r="BB7" s="74">
        <v>0</v>
      </c>
      <c r="BC7" s="74">
        <v>1</v>
      </c>
      <c r="BD7" s="50">
        <f t="shared" ref="BD7:BD17" si="9">+BC7+BB7</f>
        <v>1</v>
      </c>
      <c r="BE7" s="194">
        <v>0</v>
      </c>
      <c r="BF7" s="191">
        <f t="shared" ref="BF7:BJ17" si="10">+BK7+BA7</f>
        <v>25</v>
      </c>
      <c r="BG7" s="74">
        <f t="shared" si="10"/>
        <v>0</v>
      </c>
      <c r="BH7" s="74">
        <f t="shared" si="10"/>
        <v>2</v>
      </c>
      <c r="BI7" s="74">
        <f t="shared" si="10"/>
        <v>2</v>
      </c>
      <c r="BJ7" s="194">
        <f t="shared" si="10"/>
        <v>0</v>
      </c>
      <c r="BK7" s="50">
        <v>18</v>
      </c>
      <c r="BL7" s="74">
        <v>0</v>
      </c>
      <c r="BM7" s="74">
        <v>1</v>
      </c>
      <c r="BN7" s="50">
        <f t="shared" si="5"/>
        <v>1</v>
      </c>
      <c r="BO7" s="194">
        <v>0</v>
      </c>
      <c r="BP7" s="213"/>
      <c r="BQ7" s="116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7</v>
      </c>
      <c r="BZ7" s="74">
        <v>0</v>
      </c>
      <c r="CA7" s="74">
        <v>0</v>
      </c>
      <c r="CB7" s="50">
        <f t="shared" si="6"/>
        <v>0</v>
      </c>
      <c r="CC7" s="194">
        <v>0</v>
      </c>
      <c r="CD7" s="191">
        <f t="shared" si="7"/>
        <v>18</v>
      </c>
      <c r="CE7" s="74">
        <f t="shared" si="7"/>
        <v>1</v>
      </c>
      <c r="CF7" s="74">
        <f t="shared" si="7"/>
        <v>0</v>
      </c>
      <c r="CG7" s="74">
        <f t="shared" si="7"/>
        <v>1</v>
      </c>
      <c r="CH7" s="194">
        <f t="shared" si="7"/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213"/>
    </row>
    <row r="8" spans="1:92" ht="15.95" customHeight="1" x14ac:dyDescent="0.25">
      <c r="A8" s="116"/>
      <c r="B8" s="90" t="s">
        <v>814</v>
      </c>
      <c r="C8" s="18" t="s">
        <v>50</v>
      </c>
      <c r="D8" s="37"/>
      <c r="E8" s="37"/>
      <c r="F8" s="37"/>
      <c r="G8" s="90">
        <v>2</v>
      </c>
      <c r="H8" s="90">
        <v>3</v>
      </c>
      <c r="I8" s="90">
        <v>2</v>
      </c>
      <c r="J8" s="90">
        <f t="shared" si="0"/>
        <v>6</v>
      </c>
      <c r="K8" s="133">
        <f t="shared" si="1"/>
        <v>0.42857142857142855</v>
      </c>
      <c r="L8" s="90">
        <f t="shared" si="2"/>
        <v>16</v>
      </c>
      <c r="M8" s="90">
        <v>18</v>
      </c>
      <c r="N8" s="90">
        <f t="shared" si="3"/>
        <v>21</v>
      </c>
      <c r="O8" s="90">
        <f t="shared" si="4"/>
        <v>10</v>
      </c>
      <c r="P8" s="90" t="s">
        <v>720</v>
      </c>
      <c r="Q8" s="214"/>
      <c r="R8" s="116"/>
      <c r="U8" s="75">
        <v>8</v>
      </c>
      <c r="V8" s="77" t="s">
        <v>18</v>
      </c>
      <c r="W8" s="78"/>
      <c r="X8" s="77"/>
      <c r="Y8" s="77"/>
      <c r="Z8" s="77" t="s">
        <v>21</v>
      </c>
      <c r="AA8" s="16"/>
      <c r="AB8" s="50"/>
      <c r="AC8" s="50">
        <f t="shared" ref="AC8:AF15" si="11">SUMIF($V$23:$V$30,$V8,AC$23:AC$30)+SUMIF($V$38:$V$45,$V8,AC$38:AC$45)</f>
        <v>21</v>
      </c>
      <c r="AD8" s="50">
        <f t="shared" si="11"/>
        <v>5</v>
      </c>
      <c r="AE8" s="50">
        <f t="shared" si="11"/>
        <v>11</v>
      </c>
      <c r="AF8" s="50">
        <f t="shared" si="11"/>
        <v>5</v>
      </c>
      <c r="AG8" s="265">
        <f t="shared" ref="AG8:AG16" si="12">+(AD8*2+AF8)/(2*AC8)</f>
        <v>0.35714285714285715</v>
      </c>
      <c r="AH8" s="265"/>
      <c r="AI8" s="50">
        <f t="shared" ref="AI8:AK15" si="13">SUMIF($V$23:$V$30,$V8,AI$23:AI$30)+SUMIF($V$38:$V$45,$V8,AI$38:AI$45)</f>
        <v>46</v>
      </c>
      <c r="AJ8" s="50">
        <f t="shared" si="13"/>
        <v>3</v>
      </c>
      <c r="AK8" s="50">
        <f t="shared" si="13"/>
        <v>1</v>
      </c>
      <c r="AL8" s="66">
        <f t="shared" ref="AL8:AL17" si="14">+AI8/AC8</f>
        <v>2.1904761904761907</v>
      </c>
      <c r="AM8" s="16"/>
      <c r="AN8" s="16"/>
      <c r="AQ8" s="38"/>
      <c r="AR8" s="213"/>
      <c r="AS8" s="116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6</v>
      </c>
      <c r="BB8" s="74">
        <v>9</v>
      </c>
      <c r="BC8" s="74">
        <v>5</v>
      </c>
      <c r="BD8" s="50">
        <f t="shared" si="9"/>
        <v>14</v>
      </c>
      <c r="BE8" s="194">
        <v>2</v>
      </c>
      <c r="BF8" s="191">
        <f t="shared" si="10"/>
        <v>26</v>
      </c>
      <c r="BG8" s="74">
        <f t="shared" si="10"/>
        <v>36</v>
      </c>
      <c r="BH8" s="74">
        <f t="shared" si="10"/>
        <v>21</v>
      </c>
      <c r="BI8" s="74">
        <f t="shared" si="10"/>
        <v>57</v>
      </c>
      <c r="BJ8" s="194">
        <f t="shared" si="10"/>
        <v>6</v>
      </c>
      <c r="BK8" s="50">
        <v>20</v>
      </c>
      <c r="BL8" s="74">
        <v>27</v>
      </c>
      <c r="BM8" s="74">
        <v>16</v>
      </c>
      <c r="BN8" s="50">
        <f t="shared" si="5"/>
        <v>43</v>
      </c>
      <c r="BO8" s="194">
        <v>4</v>
      </c>
      <c r="BP8" s="213"/>
      <c r="BQ8" s="116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7"/>
        <v>2</v>
      </c>
      <c r="CE8" s="74">
        <f t="shared" si="7"/>
        <v>1</v>
      </c>
      <c r="CF8" s="74">
        <f t="shared" si="7"/>
        <v>0</v>
      </c>
      <c r="CG8" s="74">
        <f t="shared" si="7"/>
        <v>1</v>
      </c>
      <c r="CH8" s="194">
        <f t="shared" si="7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213"/>
    </row>
    <row r="9" spans="1:92" ht="15.95" customHeight="1" x14ac:dyDescent="0.25">
      <c r="A9" s="116"/>
      <c r="B9" s="90" t="s">
        <v>815</v>
      </c>
      <c r="C9" s="18" t="s">
        <v>139</v>
      </c>
      <c r="D9" s="37"/>
      <c r="E9" s="37"/>
      <c r="F9" s="37"/>
      <c r="G9" s="90">
        <v>1</v>
      </c>
      <c r="H9" s="90">
        <v>2</v>
      </c>
      <c r="I9" s="90">
        <v>4</v>
      </c>
      <c r="J9" s="90">
        <f t="shared" si="0"/>
        <v>6</v>
      </c>
      <c r="K9" s="133">
        <f t="shared" si="1"/>
        <v>0.42857142857142855</v>
      </c>
      <c r="L9" s="90">
        <f t="shared" si="2"/>
        <v>21</v>
      </c>
      <c r="M9" s="90">
        <v>22</v>
      </c>
      <c r="N9" s="90">
        <f t="shared" si="3"/>
        <v>37</v>
      </c>
      <c r="O9" s="90">
        <f t="shared" si="4"/>
        <v>14</v>
      </c>
      <c r="P9" s="90" t="s">
        <v>724</v>
      </c>
      <c r="Q9" s="214"/>
      <c r="R9" s="116"/>
      <c r="U9" s="75">
        <v>8</v>
      </c>
      <c r="V9" s="77" t="s">
        <v>147</v>
      </c>
      <c r="W9" s="78"/>
      <c r="X9" s="77"/>
      <c r="Y9" s="77"/>
      <c r="Z9" s="77" t="s">
        <v>140</v>
      </c>
      <c r="AA9" s="16"/>
      <c r="AB9" s="50"/>
      <c r="AC9" s="50">
        <f t="shared" si="11"/>
        <v>25</v>
      </c>
      <c r="AD9" s="50">
        <f t="shared" si="11"/>
        <v>9</v>
      </c>
      <c r="AE9" s="50">
        <f t="shared" si="11"/>
        <v>10</v>
      </c>
      <c r="AF9" s="50">
        <f t="shared" si="11"/>
        <v>6</v>
      </c>
      <c r="AG9" s="264">
        <f t="shared" si="12"/>
        <v>0.48</v>
      </c>
      <c r="AH9" s="264"/>
      <c r="AI9" s="50">
        <f t="shared" si="13"/>
        <v>58</v>
      </c>
      <c r="AJ9" s="50">
        <f t="shared" si="13"/>
        <v>3</v>
      </c>
      <c r="AK9" s="50">
        <f t="shared" si="13"/>
        <v>2</v>
      </c>
      <c r="AL9" s="66">
        <f t="shared" si="14"/>
        <v>2.3199999999999998</v>
      </c>
      <c r="AM9" s="16"/>
      <c r="AN9" s="16"/>
      <c r="AQ9" s="38"/>
      <c r="AR9" s="213"/>
      <c r="AS9" s="116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10"/>
        <v>13</v>
      </c>
      <c r="BG9" s="74">
        <f t="shared" si="10"/>
        <v>3</v>
      </c>
      <c r="BH9" s="74">
        <f t="shared" si="10"/>
        <v>9</v>
      </c>
      <c r="BI9" s="74">
        <f t="shared" si="10"/>
        <v>12</v>
      </c>
      <c r="BJ9" s="194">
        <f t="shared" si="10"/>
        <v>0</v>
      </c>
      <c r="BK9" s="50">
        <v>13</v>
      </c>
      <c r="BL9" s="74">
        <v>3</v>
      </c>
      <c r="BM9" s="74">
        <v>9</v>
      </c>
      <c r="BN9" s="50">
        <f t="shared" si="5"/>
        <v>12</v>
      </c>
      <c r="BO9" s="194">
        <v>0</v>
      </c>
      <c r="BP9" s="213"/>
      <c r="BQ9" s="116"/>
      <c r="BR9" s="75">
        <v>8</v>
      </c>
      <c r="BS9" s="65" t="s">
        <v>402</v>
      </c>
      <c r="BT9" s="65"/>
      <c r="BU9" s="65"/>
      <c r="BV9" s="65"/>
      <c r="BW9" s="50"/>
      <c r="BX9" s="97"/>
      <c r="BY9" s="191">
        <v>3</v>
      </c>
      <c r="BZ9" s="74">
        <v>0</v>
      </c>
      <c r="CA9" s="74">
        <v>0</v>
      </c>
      <c r="CB9" s="50">
        <f t="shared" ref="CB9" si="15">+CA9+BZ9</f>
        <v>0</v>
      </c>
      <c r="CC9" s="194">
        <v>0</v>
      </c>
      <c r="CD9" s="191">
        <f t="shared" si="7"/>
        <v>9</v>
      </c>
      <c r="CE9" s="74">
        <f t="shared" si="7"/>
        <v>1</v>
      </c>
      <c r="CF9" s="74">
        <f t="shared" si="7"/>
        <v>2</v>
      </c>
      <c r="CG9" s="74">
        <f t="shared" si="7"/>
        <v>3</v>
      </c>
      <c r="CH9" s="194">
        <f t="shared" si="7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213"/>
    </row>
    <row r="10" spans="1:92" ht="15.95" customHeight="1" x14ac:dyDescent="0.25">
      <c r="A10" s="214"/>
      <c r="B10" s="90" t="s">
        <v>812</v>
      </c>
      <c r="C10" s="18" t="s">
        <v>15</v>
      </c>
      <c r="D10" s="37"/>
      <c r="E10" s="37"/>
      <c r="F10" s="37"/>
      <c r="G10" s="90">
        <v>2</v>
      </c>
      <c r="H10" s="90">
        <v>5</v>
      </c>
      <c r="I10" s="90">
        <v>0</v>
      </c>
      <c r="J10" s="90">
        <f t="shared" si="0"/>
        <v>4</v>
      </c>
      <c r="K10" s="133">
        <f t="shared" si="1"/>
        <v>0.2857142857142857</v>
      </c>
      <c r="L10" s="90">
        <f t="shared" si="2"/>
        <v>23</v>
      </c>
      <c r="M10" s="90">
        <v>32</v>
      </c>
      <c r="N10" s="90">
        <f t="shared" si="3"/>
        <v>42</v>
      </c>
      <c r="O10" s="90">
        <f t="shared" si="4"/>
        <v>4</v>
      </c>
      <c r="P10" s="90" t="s">
        <v>718</v>
      </c>
      <c r="Q10" s="214"/>
      <c r="R10" s="214"/>
      <c r="U10" s="75">
        <v>7.5</v>
      </c>
      <c r="V10" s="77" t="s">
        <v>16</v>
      </c>
      <c r="W10" s="78"/>
      <c r="X10" s="77"/>
      <c r="Y10" s="77"/>
      <c r="Z10" s="77" t="s">
        <v>17</v>
      </c>
      <c r="AA10" s="16"/>
      <c r="AB10" s="50"/>
      <c r="AC10" s="50">
        <f t="shared" si="11"/>
        <v>28</v>
      </c>
      <c r="AD10" s="50">
        <f t="shared" si="11"/>
        <v>14</v>
      </c>
      <c r="AE10" s="50">
        <f t="shared" si="11"/>
        <v>10</v>
      </c>
      <c r="AF10" s="50">
        <f t="shared" si="11"/>
        <v>4</v>
      </c>
      <c r="AG10" s="264">
        <f>+(AD10*2+AF10)/(2*AC10)</f>
        <v>0.5714285714285714</v>
      </c>
      <c r="AH10" s="264"/>
      <c r="AI10" s="50">
        <f t="shared" si="13"/>
        <v>66</v>
      </c>
      <c r="AJ10" s="50">
        <f t="shared" si="13"/>
        <v>0</v>
      </c>
      <c r="AK10" s="50">
        <f t="shared" si="13"/>
        <v>3</v>
      </c>
      <c r="AL10" s="66">
        <f>+AI10/AC10</f>
        <v>2.3571428571428572</v>
      </c>
      <c r="AM10" s="16"/>
      <c r="AN10" s="16"/>
      <c r="AQ10" s="38"/>
      <c r="AR10" s="213"/>
      <c r="AS10" s="214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>
        <v>6</v>
      </c>
      <c r="BB10" s="74">
        <v>1</v>
      </c>
      <c r="BC10" s="74">
        <v>3</v>
      </c>
      <c r="BD10" s="50">
        <f t="shared" ref="BD10" si="16">+BC10+BB10</f>
        <v>4</v>
      </c>
      <c r="BE10" s="194">
        <v>0</v>
      </c>
      <c r="BF10" s="191">
        <f t="shared" si="10"/>
        <v>26</v>
      </c>
      <c r="BG10" s="74">
        <f t="shared" si="10"/>
        <v>9</v>
      </c>
      <c r="BH10" s="74">
        <f t="shared" si="10"/>
        <v>19</v>
      </c>
      <c r="BI10" s="74">
        <f t="shared" si="10"/>
        <v>28</v>
      </c>
      <c r="BJ10" s="194">
        <f t="shared" si="10"/>
        <v>2</v>
      </c>
      <c r="BK10" s="50">
        <v>20</v>
      </c>
      <c r="BL10" s="74">
        <v>8</v>
      </c>
      <c r="BM10" s="74">
        <v>16</v>
      </c>
      <c r="BN10" s="50">
        <f t="shared" si="5"/>
        <v>24</v>
      </c>
      <c r="BO10" s="194">
        <v>2</v>
      </c>
      <c r="BP10" s="213"/>
      <c r="BQ10" s="214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7"/>
        <v>1</v>
      </c>
      <c r="CE10" s="74">
        <f t="shared" si="7"/>
        <v>0</v>
      </c>
      <c r="CF10" s="74">
        <f t="shared" si="7"/>
        <v>0</v>
      </c>
      <c r="CG10" s="74">
        <f t="shared" si="7"/>
        <v>0</v>
      </c>
      <c r="CH10" s="194">
        <f t="shared" si="7"/>
        <v>0</v>
      </c>
      <c r="CI10" s="191">
        <v>1</v>
      </c>
      <c r="CJ10" s="74">
        <v>0</v>
      </c>
      <c r="CK10" s="74">
        <v>0</v>
      </c>
      <c r="CL10" s="50">
        <f t="shared" ref="CL10:CL11" si="17">+CJ10+CK10</f>
        <v>0</v>
      </c>
      <c r="CM10" s="194">
        <v>0</v>
      </c>
      <c r="CN10" s="213"/>
    </row>
    <row r="11" spans="1:92" ht="15.95" customHeight="1" thickBot="1" x14ac:dyDescent="0.3">
      <c r="A11" s="214"/>
      <c r="B11" s="90" t="s">
        <v>816</v>
      </c>
      <c r="C11" s="18" t="s">
        <v>21</v>
      </c>
      <c r="D11" s="37"/>
      <c r="E11" s="18"/>
      <c r="F11" s="37"/>
      <c r="G11" s="90">
        <v>0</v>
      </c>
      <c r="H11" s="90">
        <v>3</v>
      </c>
      <c r="I11" s="90">
        <v>4</v>
      </c>
      <c r="J11" s="90">
        <f t="shared" si="0"/>
        <v>4</v>
      </c>
      <c r="K11" s="133">
        <f t="shared" si="1"/>
        <v>0.2857142857142857</v>
      </c>
      <c r="L11" s="90">
        <f t="shared" si="2"/>
        <v>10</v>
      </c>
      <c r="M11" s="90">
        <v>15</v>
      </c>
      <c r="N11" s="90">
        <f t="shared" si="3"/>
        <v>13</v>
      </c>
      <c r="O11" s="90">
        <f t="shared" si="4"/>
        <v>8</v>
      </c>
      <c r="P11" s="90" t="s">
        <v>721</v>
      </c>
      <c r="Q11" s="214"/>
      <c r="R11" s="214"/>
      <c r="U11" s="75">
        <v>7.5</v>
      </c>
      <c r="V11" s="77" t="s">
        <v>118</v>
      </c>
      <c r="W11" s="78"/>
      <c r="X11" s="77"/>
      <c r="Y11" s="77"/>
      <c r="Z11" s="77" t="s">
        <v>23</v>
      </c>
      <c r="AA11" s="16"/>
      <c r="AB11" s="50"/>
      <c r="AC11" s="50">
        <f t="shared" ref="AC11:AF12" si="18">SUMIF($V$23:$V$30,$V11,AC$23:AC$30)+SUMIF($V$38:$V$45,$V11,AC$38:AC$45)</f>
        <v>25</v>
      </c>
      <c r="AD11" s="50">
        <f t="shared" si="18"/>
        <v>14</v>
      </c>
      <c r="AE11" s="50">
        <f t="shared" si="18"/>
        <v>10</v>
      </c>
      <c r="AF11" s="50">
        <f t="shared" si="18"/>
        <v>1</v>
      </c>
      <c r="AG11" s="264">
        <f>+(AD11*2+AF11)/(2*AC11)</f>
        <v>0.57999999999999996</v>
      </c>
      <c r="AH11" s="264"/>
      <c r="AI11" s="50">
        <f t="shared" ref="AI11:AK12" si="19">SUMIF($V$23:$V$30,$V11,AI$23:AI$30)+SUMIF($V$38:$V$45,$V11,AI$38:AI$45)</f>
        <v>60</v>
      </c>
      <c r="AJ11" s="50">
        <f t="shared" si="19"/>
        <v>4</v>
      </c>
      <c r="AK11" s="50">
        <f t="shared" si="19"/>
        <v>1</v>
      </c>
      <c r="AL11" s="66">
        <f>+AI11/AC11</f>
        <v>2.4</v>
      </c>
      <c r="AM11" s="36"/>
      <c r="AN11" s="37"/>
      <c r="AQ11" s="37"/>
      <c r="AR11" s="213"/>
      <c r="AS11" s="214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7</v>
      </c>
      <c r="BB11" s="74">
        <v>0</v>
      </c>
      <c r="BC11" s="74">
        <v>1</v>
      </c>
      <c r="BD11" s="50">
        <f t="shared" si="9"/>
        <v>1</v>
      </c>
      <c r="BE11" s="194">
        <v>0</v>
      </c>
      <c r="BF11" s="191">
        <f t="shared" si="10"/>
        <v>27</v>
      </c>
      <c r="BG11" s="74">
        <f t="shared" si="10"/>
        <v>1</v>
      </c>
      <c r="BH11" s="74">
        <f t="shared" si="10"/>
        <v>6</v>
      </c>
      <c r="BI11" s="74">
        <f t="shared" si="10"/>
        <v>7</v>
      </c>
      <c r="BJ11" s="194">
        <f t="shared" si="10"/>
        <v>2</v>
      </c>
      <c r="BK11" s="50">
        <v>20</v>
      </c>
      <c r="BL11" s="74">
        <v>1</v>
      </c>
      <c r="BM11" s="74">
        <v>5</v>
      </c>
      <c r="BN11" s="50">
        <f t="shared" si="5"/>
        <v>6</v>
      </c>
      <c r="BO11" s="194">
        <v>2</v>
      </c>
      <c r="BP11" s="213"/>
      <c r="BQ11" s="214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1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7"/>
        <v>4</v>
      </c>
      <c r="CE11" s="74">
        <f t="shared" si="7"/>
        <v>1</v>
      </c>
      <c r="CF11" s="74">
        <f t="shared" si="7"/>
        <v>4</v>
      </c>
      <c r="CG11" s="74">
        <f t="shared" si="7"/>
        <v>5</v>
      </c>
      <c r="CH11" s="194">
        <f t="shared" si="7"/>
        <v>0</v>
      </c>
      <c r="CI11" s="191">
        <v>3</v>
      </c>
      <c r="CJ11" s="74">
        <v>1</v>
      </c>
      <c r="CK11" s="74">
        <v>2</v>
      </c>
      <c r="CL11" s="50">
        <f t="shared" si="17"/>
        <v>3</v>
      </c>
      <c r="CM11" s="194">
        <v>0</v>
      </c>
      <c r="CN11" s="213"/>
    </row>
    <row r="12" spans="1:92" ht="15.95" customHeight="1" x14ac:dyDescent="0.25">
      <c r="A12" s="214"/>
      <c r="B12" s="19"/>
      <c r="C12" s="19"/>
      <c r="D12" s="19"/>
      <c r="E12" s="20"/>
      <c r="F12" s="19"/>
      <c r="G12" s="21">
        <f>SUM(G4:G11)</f>
        <v>21</v>
      </c>
      <c r="H12" s="21">
        <f>SUM(H4:H11)</f>
        <v>21</v>
      </c>
      <c r="I12" s="21">
        <f>SUM(I4:I11)</f>
        <v>14</v>
      </c>
      <c r="J12" s="21"/>
      <c r="K12" s="21"/>
      <c r="L12" s="21">
        <f>SUM(L4:L11)</f>
        <v>150</v>
      </c>
      <c r="M12" s="21">
        <f>SUM(M4:M11)</f>
        <v>150</v>
      </c>
      <c r="N12" s="21">
        <f>SUM(N4:N11)</f>
        <v>231</v>
      </c>
      <c r="O12" s="21">
        <f>SUM(O4:O11)</f>
        <v>70</v>
      </c>
      <c r="P12" s="21"/>
      <c r="Q12" s="214"/>
      <c r="R12" s="214"/>
      <c r="U12" s="75">
        <v>7.5</v>
      </c>
      <c r="V12" s="77" t="s">
        <v>105</v>
      </c>
      <c r="W12" s="78"/>
      <c r="X12" s="77"/>
      <c r="Y12" s="77"/>
      <c r="Z12" s="77" t="s">
        <v>19</v>
      </c>
      <c r="AB12" s="50"/>
      <c r="AC12" s="50">
        <f t="shared" si="18"/>
        <v>25</v>
      </c>
      <c r="AD12" s="50">
        <f t="shared" si="18"/>
        <v>16</v>
      </c>
      <c r="AE12" s="50">
        <f t="shared" si="18"/>
        <v>8</v>
      </c>
      <c r="AF12" s="50">
        <f t="shared" si="18"/>
        <v>1</v>
      </c>
      <c r="AG12" s="264">
        <f>+(AD12*2+AF12)/(2*AC12)</f>
        <v>0.66</v>
      </c>
      <c r="AH12" s="264"/>
      <c r="AI12" s="50">
        <f t="shared" si="19"/>
        <v>62</v>
      </c>
      <c r="AJ12" s="50">
        <f t="shared" si="19"/>
        <v>0</v>
      </c>
      <c r="AK12" s="50">
        <f t="shared" si="19"/>
        <v>2</v>
      </c>
      <c r="AL12" s="66">
        <f>+AI12/AC12</f>
        <v>2.48</v>
      </c>
      <c r="AM12" s="16"/>
      <c r="AN12" s="16"/>
      <c r="AQ12" s="16"/>
      <c r="AR12" s="213"/>
      <c r="AS12" s="214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10"/>
        <v>14</v>
      </c>
      <c r="BG12" s="74">
        <f t="shared" si="10"/>
        <v>1</v>
      </c>
      <c r="BH12" s="74">
        <f t="shared" si="10"/>
        <v>7</v>
      </c>
      <c r="BI12" s="74">
        <f t="shared" si="10"/>
        <v>8</v>
      </c>
      <c r="BJ12" s="194">
        <f t="shared" si="10"/>
        <v>2</v>
      </c>
      <c r="BK12" s="50">
        <v>14</v>
      </c>
      <c r="BL12" s="74">
        <v>1</v>
      </c>
      <c r="BM12" s="74">
        <v>7</v>
      </c>
      <c r="BN12" s="50">
        <f t="shared" si="5"/>
        <v>8</v>
      </c>
      <c r="BO12" s="194">
        <v>2</v>
      </c>
      <c r="BP12" s="213"/>
      <c r="BQ12" s="214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7"/>
        <v>1</v>
      </c>
      <c r="CE12" s="74">
        <f t="shared" si="7"/>
        <v>0</v>
      </c>
      <c r="CF12" s="74">
        <f t="shared" si="7"/>
        <v>0</v>
      </c>
      <c r="CG12" s="74">
        <f t="shared" si="7"/>
        <v>0</v>
      </c>
      <c r="CH12" s="194">
        <f t="shared" si="7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213"/>
    </row>
    <row r="13" spans="1:92" ht="15.95" customHeight="1" x14ac:dyDescent="0.25">
      <c r="A13" s="215"/>
      <c r="B13" s="1"/>
      <c r="C13" s="1"/>
      <c r="D13" s="1"/>
      <c r="P13" s="1"/>
      <c r="Q13" s="215"/>
      <c r="R13" s="215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11"/>
        <v>26</v>
      </c>
      <c r="AD13" s="50">
        <f t="shared" si="11"/>
        <v>7</v>
      </c>
      <c r="AE13" s="50">
        <f t="shared" si="11"/>
        <v>10</v>
      </c>
      <c r="AF13" s="50">
        <f t="shared" si="11"/>
        <v>9</v>
      </c>
      <c r="AG13" s="264">
        <f t="shared" si="12"/>
        <v>0.44230769230769229</v>
      </c>
      <c r="AH13" s="264"/>
      <c r="AI13" s="50">
        <f t="shared" si="13"/>
        <v>81</v>
      </c>
      <c r="AJ13" s="50">
        <f t="shared" si="13"/>
        <v>3</v>
      </c>
      <c r="AK13" s="50">
        <f t="shared" si="13"/>
        <v>1</v>
      </c>
      <c r="AL13" s="66">
        <f t="shared" si="14"/>
        <v>3.1153846153846154</v>
      </c>
      <c r="AR13" s="213"/>
      <c r="AS13" s="215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6</v>
      </c>
      <c r="BB13" s="74">
        <v>2</v>
      </c>
      <c r="BC13" s="74">
        <v>2</v>
      </c>
      <c r="BD13" s="50">
        <f t="shared" si="9"/>
        <v>4</v>
      </c>
      <c r="BE13" s="194">
        <v>0</v>
      </c>
      <c r="BF13" s="191">
        <f t="shared" si="10"/>
        <v>25</v>
      </c>
      <c r="BG13" s="74">
        <f t="shared" si="10"/>
        <v>3</v>
      </c>
      <c r="BH13" s="74">
        <f t="shared" si="10"/>
        <v>9</v>
      </c>
      <c r="BI13" s="74">
        <f t="shared" si="10"/>
        <v>12</v>
      </c>
      <c r="BJ13" s="194">
        <f t="shared" si="10"/>
        <v>2</v>
      </c>
      <c r="BK13" s="50">
        <v>19</v>
      </c>
      <c r="BL13" s="74">
        <v>1</v>
      </c>
      <c r="BM13" s="74">
        <v>7</v>
      </c>
      <c r="BN13" s="50">
        <f t="shared" si="5"/>
        <v>8</v>
      </c>
      <c r="BO13" s="194">
        <v>2</v>
      </c>
      <c r="BP13" s="213"/>
      <c r="BQ13" s="215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7"/>
        <v>21</v>
      </c>
      <c r="CE13" s="74">
        <f t="shared" si="7"/>
        <v>1</v>
      </c>
      <c r="CF13" s="74">
        <f t="shared" si="7"/>
        <v>4</v>
      </c>
      <c r="CG13" s="74">
        <f t="shared" si="7"/>
        <v>5</v>
      </c>
      <c r="CH13" s="194">
        <f t="shared" si="7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213"/>
    </row>
    <row r="14" spans="1:92" ht="15.95" customHeight="1" x14ac:dyDescent="0.25">
      <c r="A14" s="215"/>
      <c r="B14" s="218" t="str">
        <f>"Week "&amp;TEXT(C2,"##")&amp;" Summary:"</f>
        <v>Week 29 Summary:</v>
      </c>
      <c r="C14" s="219"/>
      <c r="D14" s="219"/>
      <c r="E14" s="274">
        <v>44648</v>
      </c>
      <c r="F14" s="274"/>
      <c r="G14" s="220" t="s">
        <v>106</v>
      </c>
      <c r="H14" s="220" t="s">
        <v>32</v>
      </c>
      <c r="I14" s="220" t="s">
        <v>137</v>
      </c>
      <c r="J14" s="221"/>
      <c r="K14" s="221"/>
      <c r="L14" s="220" t="s">
        <v>136</v>
      </c>
      <c r="M14" s="221"/>
      <c r="N14" s="221"/>
      <c r="O14" s="221"/>
      <c r="P14" s="221"/>
      <c r="Q14" s="215"/>
      <c r="R14" s="215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si="11"/>
        <v>27</v>
      </c>
      <c r="AD14" s="50">
        <f t="shared" si="11"/>
        <v>8</v>
      </c>
      <c r="AE14" s="50">
        <f t="shared" si="11"/>
        <v>13</v>
      </c>
      <c r="AF14" s="50">
        <f t="shared" si="11"/>
        <v>6</v>
      </c>
      <c r="AG14" s="264">
        <f t="shared" si="12"/>
        <v>0.40740740740740738</v>
      </c>
      <c r="AH14" s="264"/>
      <c r="AI14" s="50">
        <f t="shared" si="13"/>
        <v>87</v>
      </c>
      <c r="AJ14" s="50">
        <f t="shared" si="13"/>
        <v>1</v>
      </c>
      <c r="AK14" s="50">
        <f t="shared" si="13"/>
        <v>1</v>
      </c>
      <c r="AL14" s="66">
        <f t="shared" si="14"/>
        <v>3.2222222222222223</v>
      </c>
      <c r="AM14" s="50"/>
      <c r="AN14" s="50"/>
      <c r="AO14" s="50"/>
      <c r="AP14" s="50"/>
      <c r="AQ14" s="50"/>
      <c r="AR14" s="213"/>
      <c r="AS14" s="215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7</v>
      </c>
      <c r="BB14" s="74">
        <v>1</v>
      </c>
      <c r="BC14" s="74">
        <v>2</v>
      </c>
      <c r="BD14" s="50">
        <f t="shared" si="9"/>
        <v>3</v>
      </c>
      <c r="BE14" s="194">
        <v>0</v>
      </c>
      <c r="BF14" s="191">
        <f t="shared" si="10"/>
        <v>29</v>
      </c>
      <c r="BG14" s="74">
        <f t="shared" si="10"/>
        <v>8</v>
      </c>
      <c r="BH14" s="74">
        <f t="shared" si="10"/>
        <v>13</v>
      </c>
      <c r="BI14" s="74">
        <f t="shared" si="10"/>
        <v>21</v>
      </c>
      <c r="BJ14" s="194">
        <f t="shared" si="10"/>
        <v>0</v>
      </c>
      <c r="BK14" s="50">
        <v>22</v>
      </c>
      <c r="BL14" s="74">
        <v>7</v>
      </c>
      <c r="BM14" s="74">
        <v>11</v>
      </c>
      <c r="BN14" s="50">
        <f t="shared" si="5"/>
        <v>18</v>
      </c>
      <c r="BO14" s="194">
        <v>0</v>
      </c>
      <c r="BP14" s="213"/>
      <c r="BQ14" s="215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>
        <v>7</v>
      </c>
      <c r="BZ14" s="74">
        <v>1</v>
      </c>
      <c r="CA14" s="74">
        <v>2</v>
      </c>
      <c r="CB14" s="50">
        <f t="shared" ref="CB14" si="20">+CA14+BZ14</f>
        <v>3</v>
      </c>
      <c r="CC14" s="194">
        <v>2</v>
      </c>
      <c r="CD14" s="191">
        <f t="shared" si="7"/>
        <v>18</v>
      </c>
      <c r="CE14" s="74">
        <f t="shared" si="7"/>
        <v>6</v>
      </c>
      <c r="CF14" s="74">
        <f t="shared" si="7"/>
        <v>7</v>
      </c>
      <c r="CG14" s="74">
        <f t="shared" si="7"/>
        <v>13</v>
      </c>
      <c r="CH14" s="194">
        <f t="shared" si="7"/>
        <v>4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213"/>
    </row>
    <row r="15" spans="1:92" ht="15.95" customHeight="1" x14ac:dyDescent="0.25">
      <c r="A15" s="215"/>
      <c r="B15" s="222" t="s">
        <v>53</v>
      </c>
      <c r="C15" s="18" t="s">
        <v>786</v>
      </c>
      <c r="D15" s="37"/>
      <c r="E15" s="36"/>
      <c r="F15" s="36"/>
      <c r="G15" s="90">
        <v>6</v>
      </c>
      <c r="H15" s="38">
        <v>1</v>
      </c>
      <c r="I15" s="36" t="s">
        <v>82</v>
      </c>
      <c r="J15" s="36"/>
      <c r="K15" s="36"/>
      <c r="L15" s="36" t="s">
        <v>95</v>
      </c>
      <c r="M15" s="38"/>
      <c r="N15" s="36"/>
      <c r="O15" s="36"/>
      <c r="P15" s="36"/>
      <c r="Q15" s="215"/>
      <c r="R15" s="215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11"/>
        <v>28</v>
      </c>
      <c r="AD15" s="50">
        <f t="shared" si="11"/>
        <v>8</v>
      </c>
      <c r="AE15" s="50">
        <f t="shared" si="11"/>
        <v>17</v>
      </c>
      <c r="AF15" s="50">
        <f t="shared" si="11"/>
        <v>3</v>
      </c>
      <c r="AG15" s="264">
        <f t="shared" si="12"/>
        <v>0.3392857142857143</v>
      </c>
      <c r="AH15" s="264"/>
      <c r="AI15" s="50">
        <f t="shared" si="13"/>
        <v>100</v>
      </c>
      <c r="AJ15" s="50">
        <f t="shared" si="13"/>
        <v>5</v>
      </c>
      <c r="AK15" s="50">
        <f t="shared" si="13"/>
        <v>0</v>
      </c>
      <c r="AL15" s="66">
        <f t="shared" si="14"/>
        <v>3.5714285714285716</v>
      </c>
      <c r="AM15" s="50"/>
      <c r="AN15" s="50"/>
      <c r="AO15" s="50"/>
      <c r="AP15" s="50"/>
      <c r="AQ15" s="50"/>
      <c r="AR15" s="213"/>
      <c r="AS15" s="215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7</v>
      </c>
      <c r="BB15" s="74">
        <v>1</v>
      </c>
      <c r="BC15" s="74">
        <v>11</v>
      </c>
      <c r="BD15" s="50">
        <f t="shared" si="9"/>
        <v>12</v>
      </c>
      <c r="BE15" s="194">
        <v>0</v>
      </c>
      <c r="BF15" s="191">
        <f t="shared" si="10"/>
        <v>29</v>
      </c>
      <c r="BG15" s="74">
        <f t="shared" si="10"/>
        <v>4</v>
      </c>
      <c r="BH15" s="74">
        <f t="shared" si="10"/>
        <v>25</v>
      </c>
      <c r="BI15" s="74">
        <f t="shared" si="10"/>
        <v>29</v>
      </c>
      <c r="BJ15" s="194">
        <f t="shared" si="10"/>
        <v>0</v>
      </c>
      <c r="BK15" s="50">
        <v>22</v>
      </c>
      <c r="BL15" s="74">
        <v>3</v>
      </c>
      <c r="BM15" s="74">
        <v>14</v>
      </c>
      <c r="BN15" s="50">
        <f t="shared" si="5"/>
        <v>17</v>
      </c>
      <c r="BO15" s="194">
        <v>0</v>
      </c>
      <c r="BP15" s="213"/>
      <c r="BQ15" s="215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7"/>
        <v>1</v>
      </c>
      <c r="CE15" s="74">
        <f t="shared" si="7"/>
        <v>0</v>
      </c>
      <c r="CF15" s="74">
        <f t="shared" si="7"/>
        <v>0</v>
      </c>
      <c r="CG15" s="74">
        <f t="shared" si="7"/>
        <v>0</v>
      </c>
      <c r="CH15" s="194">
        <f t="shared" si="7"/>
        <v>0</v>
      </c>
      <c r="CI15" s="191">
        <v>1</v>
      </c>
      <c r="CJ15" s="74">
        <v>0</v>
      </c>
      <c r="CK15" s="74">
        <v>0</v>
      </c>
      <c r="CL15" s="50">
        <f t="shared" ref="CL15" si="21">+CJ15+CK15</f>
        <v>0</v>
      </c>
      <c r="CM15" s="194">
        <v>0</v>
      </c>
      <c r="CN15" s="213"/>
    </row>
    <row r="16" spans="1:92" ht="15.95" customHeight="1" thickBot="1" x14ac:dyDescent="0.3">
      <c r="A16" s="215"/>
      <c r="B16" s="38" t="s">
        <v>35</v>
      </c>
      <c r="C16" s="36" t="s">
        <v>794</v>
      </c>
      <c r="D16" s="38"/>
      <c r="E16" s="36"/>
      <c r="F16" s="36"/>
      <c r="G16" s="90"/>
      <c r="H16" s="38">
        <v>2</v>
      </c>
      <c r="I16" s="36" t="s">
        <v>82</v>
      </c>
      <c r="J16" s="36"/>
      <c r="K16" s="36"/>
      <c r="L16" s="36" t="s">
        <v>797</v>
      </c>
      <c r="M16" s="38"/>
      <c r="N16" s="36"/>
      <c r="O16" s="36"/>
      <c r="P16" s="36"/>
      <c r="Q16" s="215"/>
      <c r="R16" s="215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27</v>
      </c>
      <c r="AD16" s="38">
        <f t="shared" ref="AD16:AF16" si="22">+AD31+AD46</f>
        <v>15</v>
      </c>
      <c r="AE16" s="38">
        <f t="shared" si="22"/>
        <v>7</v>
      </c>
      <c r="AF16" s="38">
        <f t="shared" si="22"/>
        <v>5</v>
      </c>
      <c r="AG16" s="264">
        <f t="shared" si="12"/>
        <v>0.64814814814814814</v>
      </c>
      <c r="AH16" s="264"/>
      <c r="AI16" s="38">
        <f t="shared" ref="AI16:AK16" si="23">+AI31+AI46</f>
        <v>52</v>
      </c>
      <c r="AJ16" s="38">
        <f t="shared" si="23"/>
        <v>1</v>
      </c>
      <c r="AK16" s="38">
        <f t="shared" si="23"/>
        <v>5</v>
      </c>
      <c r="AL16" s="66">
        <f t="shared" si="14"/>
        <v>1.9259259259259258</v>
      </c>
      <c r="AM16" s="50"/>
      <c r="AN16" s="50"/>
      <c r="AO16" s="50"/>
      <c r="AP16" s="50"/>
      <c r="AQ16" s="50"/>
      <c r="AR16" s="213"/>
      <c r="AS16" s="215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7</v>
      </c>
      <c r="BB16" s="74">
        <v>2</v>
      </c>
      <c r="BC16" s="74">
        <v>2</v>
      </c>
      <c r="BD16" s="50">
        <f t="shared" si="9"/>
        <v>4</v>
      </c>
      <c r="BE16" s="194">
        <v>0</v>
      </c>
      <c r="BF16" s="191">
        <f t="shared" si="10"/>
        <v>25</v>
      </c>
      <c r="BG16" s="74">
        <f t="shared" si="10"/>
        <v>2</v>
      </c>
      <c r="BH16" s="74">
        <f t="shared" si="10"/>
        <v>12</v>
      </c>
      <c r="BI16" s="74">
        <f t="shared" si="10"/>
        <v>14</v>
      </c>
      <c r="BJ16" s="194">
        <f t="shared" si="10"/>
        <v>6</v>
      </c>
      <c r="BK16" s="50">
        <v>18</v>
      </c>
      <c r="BL16" s="74">
        <v>0</v>
      </c>
      <c r="BM16" s="74">
        <v>10</v>
      </c>
      <c r="BN16" s="50">
        <f t="shared" si="5"/>
        <v>10</v>
      </c>
      <c r="BO16" s="194">
        <v>6</v>
      </c>
      <c r="BP16" s="213"/>
      <c r="BQ16" s="215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7"/>
        <v>10</v>
      </c>
      <c r="CE16" s="74">
        <f t="shared" si="7"/>
        <v>1</v>
      </c>
      <c r="CF16" s="74">
        <f t="shared" si="7"/>
        <v>2</v>
      </c>
      <c r="CG16" s="74">
        <f t="shared" si="7"/>
        <v>3</v>
      </c>
      <c r="CH16" s="194">
        <f t="shared" si="7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213"/>
    </row>
    <row r="17" spans="1:92" ht="15.95" customHeight="1" x14ac:dyDescent="0.25">
      <c r="A17" s="215"/>
      <c r="B17" s="38"/>
      <c r="C17" s="36" t="s">
        <v>795</v>
      </c>
      <c r="D17" s="38"/>
      <c r="E17" s="36"/>
      <c r="F17" s="36"/>
      <c r="G17" s="90"/>
      <c r="H17" s="38">
        <v>2</v>
      </c>
      <c r="I17" s="36" t="s">
        <v>82</v>
      </c>
      <c r="J17" s="36"/>
      <c r="K17" s="36"/>
      <c r="L17" s="36" t="s">
        <v>130</v>
      </c>
      <c r="M17" s="38"/>
      <c r="N17" s="36"/>
      <c r="O17" s="36"/>
      <c r="P17" s="36"/>
      <c r="Q17" s="215"/>
      <c r="R17" s="215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24">SUM(AC8:AC16)</f>
        <v>232</v>
      </c>
      <c r="AD17" s="60">
        <f t="shared" si="24"/>
        <v>96</v>
      </c>
      <c r="AE17" s="60">
        <f t="shared" si="24"/>
        <v>96</v>
      </c>
      <c r="AF17" s="60">
        <f t="shared" si="24"/>
        <v>40</v>
      </c>
      <c r="AG17" s="60"/>
      <c r="AH17" s="60"/>
      <c r="AI17" s="60">
        <f t="shared" ref="AI17:AK17" si="25">SUM(AI8:AI16)</f>
        <v>612</v>
      </c>
      <c r="AJ17" s="60">
        <f t="shared" si="25"/>
        <v>20</v>
      </c>
      <c r="AK17" s="60">
        <f t="shared" si="25"/>
        <v>16</v>
      </c>
      <c r="AL17" s="70">
        <f t="shared" si="14"/>
        <v>2.6379310344827585</v>
      </c>
      <c r="AM17" s="50"/>
      <c r="AN17" s="50"/>
      <c r="AO17" s="50"/>
      <c r="AP17" s="50"/>
      <c r="AQ17" s="50"/>
      <c r="AR17" s="213"/>
      <c r="AS17" s="215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7</v>
      </c>
      <c r="BB17" s="74">
        <v>0</v>
      </c>
      <c r="BC17" s="74">
        <v>3</v>
      </c>
      <c r="BD17" s="50">
        <f t="shared" si="9"/>
        <v>3</v>
      </c>
      <c r="BE17" s="194">
        <v>0</v>
      </c>
      <c r="BF17" s="191">
        <f t="shared" si="10"/>
        <v>29</v>
      </c>
      <c r="BG17" s="74">
        <f t="shared" si="10"/>
        <v>0</v>
      </c>
      <c r="BH17" s="74">
        <f t="shared" si="10"/>
        <v>8</v>
      </c>
      <c r="BI17" s="74">
        <f t="shared" si="10"/>
        <v>8</v>
      </c>
      <c r="BJ17" s="194">
        <f t="shared" si="10"/>
        <v>0</v>
      </c>
      <c r="BK17" s="50">
        <v>22</v>
      </c>
      <c r="BL17" s="74">
        <v>0</v>
      </c>
      <c r="BM17" s="74">
        <v>5</v>
      </c>
      <c r="BN17" s="50">
        <f t="shared" si="5"/>
        <v>5</v>
      </c>
      <c r="BO17" s="194">
        <v>0</v>
      </c>
      <c r="BP17" s="213"/>
      <c r="BQ17" s="215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>
        <v>3</v>
      </c>
      <c r="BZ17" s="74">
        <v>0</v>
      </c>
      <c r="CA17" s="74">
        <v>0</v>
      </c>
      <c r="CB17" s="50">
        <f t="shared" ref="CB17" si="26">+CA17+BZ17</f>
        <v>0</v>
      </c>
      <c r="CC17" s="194">
        <v>0</v>
      </c>
      <c r="CD17" s="191">
        <f t="shared" si="7"/>
        <v>9</v>
      </c>
      <c r="CE17" s="74">
        <f t="shared" si="7"/>
        <v>0</v>
      </c>
      <c r="CF17" s="74">
        <f t="shared" si="7"/>
        <v>2</v>
      </c>
      <c r="CG17" s="74">
        <f t="shared" si="7"/>
        <v>2</v>
      </c>
      <c r="CH17" s="194">
        <f t="shared" si="7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213"/>
    </row>
    <row r="18" spans="1:92" ht="15.95" customHeight="1" thickBot="1" x14ac:dyDescent="0.3">
      <c r="A18" s="215"/>
      <c r="C18" s="16"/>
      <c r="D18" s="16"/>
      <c r="E18" s="16"/>
      <c r="F18" s="16"/>
      <c r="G18" s="16"/>
      <c r="H18" s="38">
        <v>2</v>
      </c>
      <c r="I18" s="36" t="s">
        <v>82</v>
      </c>
      <c r="J18" s="16"/>
      <c r="K18" s="16"/>
      <c r="L18" s="36" t="s">
        <v>38</v>
      </c>
      <c r="M18" s="38"/>
      <c r="N18" s="16"/>
      <c r="O18" s="16"/>
      <c r="Q18" s="215"/>
      <c r="R18" s="215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213"/>
      <c r="AS18" s="215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77</v>
      </c>
      <c r="BB18" s="48">
        <f t="shared" ref="BB18" si="27">SUM(BB6:BB17)</f>
        <v>27</v>
      </c>
      <c r="BC18" s="48">
        <f>SUM(BC6:BC17)</f>
        <v>39</v>
      </c>
      <c r="BD18" s="48">
        <f>+BC18+BB18</f>
        <v>66</v>
      </c>
      <c r="BE18" s="196">
        <f>SUM(BE6:BE17)</f>
        <v>6</v>
      </c>
      <c r="BF18" s="195">
        <f>SUM(BF6:BF17)</f>
        <v>319</v>
      </c>
      <c r="BG18" s="48">
        <f t="shared" ref="BG18" si="28">SUM(BG6:BG17)</f>
        <v>94</v>
      </c>
      <c r="BH18" s="48">
        <f>SUM(BH6:BH17)</f>
        <v>151</v>
      </c>
      <c r="BI18" s="48">
        <f>+BH18+BG18</f>
        <v>245</v>
      </c>
      <c r="BJ18" s="196">
        <f>SUM(BJ6:BJ17)</f>
        <v>28</v>
      </c>
      <c r="BK18" s="48">
        <f>SUM(BK6:BK17)</f>
        <v>242</v>
      </c>
      <c r="BL18" s="48">
        <f t="shared" ref="BL18" si="29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213"/>
      <c r="BQ18" s="215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7"/>
        <v>3</v>
      </c>
      <c r="CE18" s="74">
        <f t="shared" si="7"/>
        <v>0</v>
      </c>
      <c r="CF18" s="74">
        <f t="shared" si="7"/>
        <v>3</v>
      </c>
      <c r="CG18" s="74">
        <f t="shared" si="7"/>
        <v>3</v>
      </c>
      <c r="CH18" s="194">
        <f t="shared" si="7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213"/>
    </row>
    <row r="19" spans="1:92" ht="15.95" customHeight="1" x14ac:dyDescent="0.25">
      <c r="A19" s="215"/>
      <c r="C19" s="16"/>
      <c r="D19" s="16"/>
      <c r="E19" s="16"/>
      <c r="F19" s="16"/>
      <c r="G19" s="16"/>
      <c r="H19" s="38">
        <v>2</v>
      </c>
      <c r="I19" s="36" t="s">
        <v>130</v>
      </c>
      <c r="J19" s="16"/>
      <c r="K19" s="16"/>
      <c r="L19" s="36" t="s">
        <v>776</v>
      </c>
      <c r="M19" s="16"/>
      <c r="N19" s="16"/>
      <c r="O19" s="16"/>
      <c r="Q19" s="215"/>
      <c r="R19" s="215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213"/>
      <c r="AS19" s="215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14</v>
      </c>
      <c r="BB19" s="28">
        <v>1</v>
      </c>
      <c r="BC19" s="28">
        <v>4</v>
      </c>
      <c r="BD19" s="60">
        <f>+BC19+BB19</f>
        <v>5</v>
      </c>
      <c r="BE19" s="193">
        <v>0</v>
      </c>
      <c r="BF19" s="189">
        <f>+BK19+BA19</f>
        <v>50</v>
      </c>
      <c r="BG19" s="28">
        <f>+BL19+BB19</f>
        <v>4</v>
      </c>
      <c r="BH19" s="28">
        <f>+BM19+BC19</f>
        <v>15</v>
      </c>
      <c r="BI19" s="28">
        <f>+BN19+BD19</f>
        <v>19</v>
      </c>
      <c r="BJ19" s="193">
        <f>+BO19+BE19</f>
        <v>6</v>
      </c>
      <c r="BK19" s="60">
        <v>36</v>
      </c>
      <c r="BL19" s="28">
        <v>3</v>
      </c>
      <c r="BM19" s="28">
        <v>11</v>
      </c>
      <c r="BN19" s="60">
        <f t="shared" ref="BN19:BN30" si="30">+BL19+BM19</f>
        <v>14</v>
      </c>
      <c r="BO19" s="193">
        <v>6</v>
      </c>
      <c r="BP19" s="213"/>
      <c r="BQ19" s="215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7"/>
        <v>1</v>
      </c>
      <c r="CE19" s="74">
        <f t="shared" si="7"/>
        <v>0</v>
      </c>
      <c r="CF19" s="74">
        <f t="shared" si="7"/>
        <v>1</v>
      </c>
      <c r="CG19" s="74">
        <f t="shared" si="7"/>
        <v>1</v>
      </c>
      <c r="CH19" s="194">
        <f t="shared" si="7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213"/>
    </row>
    <row r="20" spans="1:92" ht="15.95" customHeight="1" x14ac:dyDescent="0.25">
      <c r="A20" s="215"/>
      <c r="C20" s="16"/>
      <c r="D20" s="16"/>
      <c r="E20" s="16"/>
      <c r="F20" s="16"/>
      <c r="G20" s="16"/>
      <c r="H20" s="38">
        <v>2</v>
      </c>
      <c r="I20" s="36" t="s">
        <v>82</v>
      </c>
      <c r="J20" s="16"/>
      <c r="K20" s="16"/>
      <c r="L20" s="16"/>
      <c r="M20" s="38" t="s">
        <v>229</v>
      </c>
      <c r="N20" s="16"/>
      <c r="O20" s="16"/>
      <c r="Q20" s="215"/>
      <c r="R20" s="215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213"/>
      <c r="AS20" s="215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7</v>
      </c>
      <c r="BB20" s="74">
        <v>0</v>
      </c>
      <c r="BC20" s="74">
        <v>0</v>
      </c>
      <c r="BD20" s="50">
        <f t="shared" ref="BD20:BD30" si="31">+BC20+BB20</f>
        <v>0</v>
      </c>
      <c r="BE20" s="194">
        <v>0</v>
      </c>
      <c r="BF20" s="191">
        <f t="shared" ref="BF20:BJ30" si="32">+BK20+BA20</f>
        <v>25</v>
      </c>
      <c r="BG20" s="74">
        <f t="shared" si="32"/>
        <v>0</v>
      </c>
      <c r="BH20" s="74">
        <f t="shared" si="32"/>
        <v>0</v>
      </c>
      <c r="BI20" s="74">
        <f t="shared" si="32"/>
        <v>0</v>
      </c>
      <c r="BJ20" s="194">
        <f t="shared" si="32"/>
        <v>0</v>
      </c>
      <c r="BK20" s="50">
        <v>18</v>
      </c>
      <c r="BL20" s="74">
        <v>0</v>
      </c>
      <c r="BM20" s="74">
        <v>0</v>
      </c>
      <c r="BN20" s="50">
        <f t="shared" si="30"/>
        <v>0</v>
      </c>
      <c r="BO20" s="194">
        <v>0</v>
      </c>
      <c r="BP20" s="213"/>
      <c r="BQ20" s="215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5</v>
      </c>
      <c r="BZ20" s="74">
        <v>1</v>
      </c>
      <c r="CA20" s="74">
        <v>3</v>
      </c>
      <c r="CB20" s="74">
        <f>+CA20+BZ20</f>
        <v>4</v>
      </c>
      <c r="CC20" s="194">
        <v>0</v>
      </c>
      <c r="CD20" s="191">
        <f t="shared" si="7"/>
        <v>14</v>
      </c>
      <c r="CE20" s="74">
        <f t="shared" si="7"/>
        <v>3</v>
      </c>
      <c r="CF20" s="74">
        <f t="shared" si="7"/>
        <v>6</v>
      </c>
      <c r="CG20" s="74">
        <f t="shared" si="7"/>
        <v>9</v>
      </c>
      <c r="CH20" s="194">
        <f t="shared" si="7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213"/>
    </row>
    <row r="21" spans="1:92" ht="15.95" customHeight="1" x14ac:dyDescent="0.25">
      <c r="A21" s="2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Q21" s="215"/>
      <c r="R21" s="215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213"/>
      <c r="AS21" s="215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7</v>
      </c>
      <c r="BB21" s="74">
        <v>3</v>
      </c>
      <c r="BC21" s="74">
        <v>5</v>
      </c>
      <c r="BD21" s="50">
        <f t="shared" si="31"/>
        <v>8</v>
      </c>
      <c r="BE21" s="194">
        <v>0</v>
      </c>
      <c r="BF21" s="191">
        <f t="shared" si="32"/>
        <v>28</v>
      </c>
      <c r="BG21" s="74">
        <f t="shared" si="32"/>
        <v>13</v>
      </c>
      <c r="BH21" s="74">
        <f t="shared" si="32"/>
        <v>20</v>
      </c>
      <c r="BI21" s="74">
        <f t="shared" si="32"/>
        <v>33</v>
      </c>
      <c r="BJ21" s="194">
        <f t="shared" si="32"/>
        <v>2</v>
      </c>
      <c r="BK21" s="50">
        <v>21</v>
      </c>
      <c r="BL21" s="74">
        <v>10</v>
      </c>
      <c r="BM21" s="74">
        <v>15</v>
      </c>
      <c r="BN21" s="50">
        <f t="shared" si="30"/>
        <v>25</v>
      </c>
      <c r="BO21" s="194">
        <v>2</v>
      </c>
      <c r="BP21" s="213"/>
      <c r="BQ21" s="215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>
        <v>1</v>
      </c>
      <c r="BZ21" s="74">
        <v>1</v>
      </c>
      <c r="CA21" s="74">
        <v>0</v>
      </c>
      <c r="CB21" s="50">
        <f t="shared" ref="CB21" si="33">+CA21+BZ21</f>
        <v>1</v>
      </c>
      <c r="CC21" s="194">
        <v>0</v>
      </c>
      <c r="CD21" s="191">
        <f t="shared" si="7"/>
        <v>6</v>
      </c>
      <c r="CE21" s="74">
        <f t="shared" si="7"/>
        <v>3</v>
      </c>
      <c r="CF21" s="74">
        <f t="shared" si="7"/>
        <v>4</v>
      </c>
      <c r="CG21" s="74">
        <f t="shared" si="7"/>
        <v>7</v>
      </c>
      <c r="CH21" s="194">
        <f t="shared" si="7"/>
        <v>0</v>
      </c>
      <c r="CI21" s="191">
        <v>5</v>
      </c>
      <c r="CJ21" s="74">
        <v>2</v>
      </c>
      <c r="CK21" s="74">
        <v>4</v>
      </c>
      <c r="CL21" s="50">
        <f t="shared" ref="CL21" si="34">+CJ21+CK21</f>
        <v>6</v>
      </c>
      <c r="CM21" s="194">
        <v>0</v>
      </c>
      <c r="CN21" s="213"/>
    </row>
    <row r="22" spans="1:92" ht="15.95" customHeight="1" thickBot="1" x14ac:dyDescent="0.3">
      <c r="A22" s="215"/>
      <c r="B22" s="38" t="s">
        <v>57</v>
      </c>
      <c r="C22" s="18" t="s">
        <v>787</v>
      </c>
      <c r="D22" s="141"/>
      <c r="E22" s="36"/>
      <c r="F22" s="36"/>
      <c r="G22" s="90">
        <v>2</v>
      </c>
      <c r="H22" s="38">
        <v>2</v>
      </c>
      <c r="I22" s="36" t="s">
        <v>165</v>
      </c>
      <c r="J22" s="16"/>
      <c r="K22" s="16"/>
      <c r="L22" s="36" t="s">
        <v>808</v>
      </c>
      <c r="M22" s="38"/>
      <c r="N22" s="16"/>
      <c r="O22" s="16"/>
      <c r="Q22" s="215"/>
      <c r="R22" s="215"/>
      <c r="S22" s="75"/>
      <c r="T22" s="65"/>
      <c r="U22" s="251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251" t="s">
        <v>4</v>
      </c>
      <c r="AD22" s="251" t="s">
        <v>8</v>
      </c>
      <c r="AE22" s="251" t="s">
        <v>9</v>
      </c>
      <c r="AF22" s="251" t="s">
        <v>10</v>
      </c>
      <c r="AG22" s="263" t="s">
        <v>107</v>
      </c>
      <c r="AH22" s="263"/>
      <c r="AI22" s="251" t="s">
        <v>5</v>
      </c>
      <c r="AJ22" s="251" t="s">
        <v>7</v>
      </c>
      <c r="AK22" s="251" t="s">
        <v>6</v>
      </c>
      <c r="AL22" s="251" t="s">
        <v>108</v>
      </c>
      <c r="AM22" s="50"/>
      <c r="AN22" s="50"/>
      <c r="AO22" s="50"/>
      <c r="AP22" s="50"/>
      <c r="AQ22" s="50"/>
      <c r="AR22" s="213"/>
      <c r="AS22" s="215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5</v>
      </c>
      <c r="BB22" s="74">
        <v>6</v>
      </c>
      <c r="BC22" s="74">
        <v>3</v>
      </c>
      <c r="BD22" s="50">
        <f t="shared" si="31"/>
        <v>9</v>
      </c>
      <c r="BE22" s="194">
        <v>0</v>
      </c>
      <c r="BF22" s="191">
        <f t="shared" si="32"/>
        <v>24</v>
      </c>
      <c r="BG22" s="74">
        <f t="shared" si="32"/>
        <v>23</v>
      </c>
      <c r="BH22" s="74">
        <f t="shared" si="32"/>
        <v>8</v>
      </c>
      <c r="BI22" s="74">
        <f t="shared" si="32"/>
        <v>31</v>
      </c>
      <c r="BJ22" s="194">
        <f t="shared" si="32"/>
        <v>4</v>
      </c>
      <c r="BK22" s="50">
        <v>19</v>
      </c>
      <c r="BL22" s="74">
        <v>17</v>
      </c>
      <c r="BM22" s="74">
        <v>5</v>
      </c>
      <c r="BN22" s="50">
        <f t="shared" si="30"/>
        <v>22</v>
      </c>
      <c r="BO22" s="194">
        <v>4</v>
      </c>
      <c r="BP22" s="213"/>
      <c r="BQ22" s="215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7</v>
      </c>
      <c r="BZ22" s="74">
        <v>6</v>
      </c>
      <c r="CA22" s="74">
        <v>4</v>
      </c>
      <c r="CB22" s="74">
        <f>+CA22+BZ22</f>
        <v>10</v>
      </c>
      <c r="CC22" s="194">
        <v>0</v>
      </c>
      <c r="CD22" s="191">
        <f t="shared" ref="CD22:CH51" si="35">+CI22+BY22</f>
        <v>11</v>
      </c>
      <c r="CE22" s="74">
        <f t="shared" si="35"/>
        <v>10</v>
      </c>
      <c r="CF22" s="74">
        <f t="shared" si="35"/>
        <v>5</v>
      </c>
      <c r="CG22" s="74">
        <f t="shared" si="35"/>
        <v>15</v>
      </c>
      <c r="CH22" s="194">
        <f t="shared" si="35"/>
        <v>0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213"/>
    </row>
    <row r="23" spans="1:92" ht="15.95" customHeight="1" x14ac:dyDescent="0.25">
      <c r="A23" s="215"/>
      <c r="B23" s="38" t="s">
        <v>35</v>
      </c>
      <c r="C23" s="36" t="s">
        <v>796</v>
      </c>
      <c r="D23" s="38"/>
      <c r="E23" s="36"/>
      <c r="F23" s="36"/>
      <c r="G23" s="90"/>
      <c r="H23" s="38">
        <v>2</v>
      </c>
      <c r="I23" s="36" t="s">
        <v>133</v>
      </c>
      <c r="J23" s="16"/>
      <c r="K23" s="16"/>
      <c r="L23" s="36" t="s">
        <v>807</v>
      </c>
      <c r="M23" s="38"/>
      <c r="N23" s="16"/>
      <c r="O23" s="16"/>
      <c r="Q23" s="215"/>
      <c r="R23" s="215"/>
      <c r="S23" s="75"/>
      <c r="T23" s="65"/>
      <c r="U23" s="75">
        <v>7.5</v>
      </c>
      <c r="V23" s="77" t="s">
        <v>118</v>
      </c>
      <c r="W23" s="78"/>
      <c r="X23" s="77"/>
      <c r="Y23" s="77"/>
      <c r="Z23" s="77" t="s">
        <v>23</v>
      </c>
      <c r="AA23" s="16"/>
      <c r="AB23" s="50"/>
      <c r="AC23" s="60">
        <v>6</v>
      </c>
      <c r="AD23" s="60">
        <v>4</v>
      </c>
      <c r="AE23" s="60">
        <v>1</v>
      </c>
      <c r="AF23" s="60">
        <v>1</v>
      </c>
      <c r="AG23" s="265">
        <f t="shared" ref="AG23:AG30" si="36">+(AD23*2+AF23)/(2*AC23)</f>
        <v>0.75</v>
      </c>
      <c r="AH23" s="265"/>
      <c r="AI23" s="60">
        <v>11</v>
      </c>
      <c r="AJ23" s="60">
        <v>1</v>
      </c>
      <c r="AK23" s="60">
        <v>0</v>
      </c>
      <c r="AL23" s="184">
        <f t="shared" ref="AL23:AL30" si="37">+AI23/AC23</f>
        <v>1.8333333333333333</v>
      </c>
      <c r="AM23" s="50"/>
      <c r="AN23" s="50"/>
      <c r="AO23" s="50"/>
      <c r="AP23" s="50"/>
      <c r="AQ23" s="50"/>
      <c r="AR23" s="228"/>
      <c r="AS23" s="215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7</v>
      </c>
      <c r="BB23" s="74">
        <v>2</v>
      </c>
      <c r="BC23" s="74">
        <v>0</v>
      </c>
      <c r="BD23" s="50">
        <f t="shared" si="31"/>
        <v>2</v>
      </c>
      <c r="BE23" s="194">
        <v>0</v>
      </c>
      <c r="BF23" s="191">
        <f t="shared" si="32"/>
        <v>27</v>
      </c>
      <c r="BG23" s="74">
        <f t="shared" si="32"/>
        <v>9</v>
      </c>
      <c r="BH23" s="74">
        <f t="shared" si="32"/>
        <v>7</v>
      </c>
      <c r="BI23" s="74">
        <f t="shared" si="32"/>
        <v>16</v>
      </c>
      <c r="BJ23" s="194">
        <f t="shared" si="32"/>
        <v>2</v>
      </c>
      <c r="BK23" s="50">
        <v>20</v>
      </c>
      <c r="BL23" s="74">
        <v>7</v>
      </c>
      <c r="BM23" s="74">
        <v>7</v>
      </c>
      <c r="BN23" s="50">
        <f t="shared" si="30"/>
        <v>14</v>
      </c>
      <c r="BO23" s="194">
        <v>2</v>
      </c>
      <c r="BP23" s="228"/>
      <c r="BQ23" s="215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>
        <v>2</v>
      </c>
      <c r="BZ23" s="74">
        <v>0</v>
      </c>
      <c r="CA23" s="74">
        <v>1</v>
      </c>
      <c r="CB23" s="50">
        <f t="shared" ref="CB23:CB25" si="38">+CA23+BZ23</f>
        <v>1</v>
      </c>
      <c r="CC23" s="194">
        <v>0</v>
      </c>
      <c r="CD23" s="191">
        <f t="shared" si="35"/>
        <v>10</v>
      </c>
      <c r="CE23" s="74">
        <f t="shared" si="35"/>
        <v>0</v>
      </c>
      <c r="CF23" s="74">
        <f t="shared" si="35"/>
        <v>1</v>
      </c>
      <c r="CG23" s="74">
        <f t="shared" si="35"/>
        <v>1</v>
      </c>
      <c r="CH23" s="194">
        <f t="shared" si="35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228"/>
    </row>
    <row r="24" spans="1:92" ht="15.95" customHeight="1" x14ac:dyDescent="0.25">
      <c r="A24" s="215"/>
      <c r="B24" s="218"/>
      <c r="C24" s="219"/>
      <c r="D24" s="219"/>
      <c r="E24" s="252"/>
      <c r="F24" s="252"/>
      <c r="G24" s="220"/>
      <c r="H24" s="220"/>
      <c r="I24" s="220"/>
      <c r="J24" s="221"/>
      <c r="K24" s="221"/>
      <c r="L24" s="220"/>
      <c r="M24" s="220"/>
      <c r="N24" s="221"/>
      <c r="O24" s="221"/>
      <c r="P24" s="221"/>
      <c r="Q24" s="215"/>
      <c r="R24" s="215"/>
      <c r="S24" s="75"/>
      <c r="T24" s="65"/>
      <c r="U24" s="75">
        <v>8</v>
      </c>
      <c r="V24" s="77" t="s">
        <v>147</v>
      </c>
      <c r="W24" s="78"/>
      <c r="X24" s="77"/>
      <c r="Y24" s="77"/>
      <c r="Z24" s="77" t="s">
        <v>140</v>
      </c>
      <c r="AA24" s="16"/>
      <c r="AB24" s="50"/>
      <c r="AC24" s="50">
        <v>7</v>
      </c>
      <c r="AD24" s="50">
        <v>3</v>
      </c>
      <c r="AE24" s="50">
        <v>3</v>
      </c>
      <c r="AF24" s="50">
        <v>1</v>
      </c>
      <c r="AG24" s="264">
        <f t="shared" si="36"/>
        <v>0.5</v>
      </c>
      <c r="AH24" s="264"/>
      <c r="AI24" s="50">
        <v>13</v>
      </c>
      <c r="AJ24" s="50">
        <v>1</v>
      </c>
      <c r="AK24" s="50">
        <v>1</v>
      </c>
      <c r="AL24" s="66">
        <f t="shared" si="37"/>
        <v>1.8571428571428572</v>
      </c>
      <c r="AM24" s="50"/>
      <c r="AN24" s="50"/>
      <c r="AO24" s="50"/>
      <c r="AP24" s="50"/>
      <c r="AQ24" s="50"/>
      <c r="AR24" s="116"/>
      <c r="AS24" s="215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7</v>
      </c>
      <c r="BB24" s="74">
        <v>1</v>
      </c>
      <c r="BC24" s="74">
        <v>2</v>
      </c>
      <c r="BD24" s="50">
        <f t="shared" si="31"/>
        <v>3</v>
      </c>
      <c r="BE24" s="194">
        <v>0</v>
      </c>
      <c r="BF24" s="191">
        <f t="shared" si="32"/>
        <v>28</v>
      </c>
      <c r="BG24" s="74">
        <f t="shared" si="32"/>
        <v>2</v>
      </c>
      <c r="BH24" s="74">
        <f t="shared" si="32"/>
        <v>13</v>
      </c>
      <c r="BI24" s="74">
        <f t="shared" si="32"/>
        <v>15</v>
      </c>
      <c r="BJ24" s="194">
        <f t="shared" si="32"/>
        <v>0</v>
      </c>
      <c r="BK24" s="50">
        <v>21</v>
      </c>
      <c r="BL24" s="74">
        <v>1</v>
      </c>
      <c r="BM24" s="74">
        <v>11</v>
      </c>
      <c r="BN24" s="50">
        <f t="shared" si="30"/>
        <v>12</v>
      </c>
      <c r="BO24" s="194">
        <v>0</v>
      </c>
      <c r="BP24" s="116"/>
      <c r="BQ24" s="215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3</v>
      </c>
      <c r="BZ24" s="74">
        <v>0</v>
      </c>
      <c r="CA24" s="74">
        <v>1</v>
      </c>
      <c r="CB24" s="50">
        <f t="shared" si="38"/>
        <v>1</v>
      </c>
      <c r="CC24" s="194">
        <v>0</v>
      </c>
      <c r="CD24" s="191">
        <f t="shared" si="35"/>
        <v>10</v>
      </c>
      <c r="CE24" s="74">
        <f t="shared" si="35"/>
        <v>1</v>
      </c>
      <c r="CF24" s="74">
        <f t="shared" si="35"/>
        <v>1</v>
      </c>
      <c r="CG24" s="74">
        <f t="shared" si="35"/>
        <v>2</v>
      </c>
      <c r="CH24" s="194">
        <f t="shared" si="35"/>
        <v>2</v>
      </c>
      <c r="CI24" s="191">
        <v>7</v>
      </c>
      <c r="CJ24" s="74">
        <v>1</v>
      </c>
      <c r="CK24" s="74">
        <v>0</v>
      </c>
      <c r="CL24" s="50">
        <f t="shared" ref="CL24" si="39">+CJ24+CK24</f>
        <v>1</v>
      </c>
      <c r="CM24" s="194">
        <v>2</v>
      </c>
      <c r="CN24" s="116"/>
    </row>
    <row r="25" spans="1:92" ht="15.95" customHeight="1" x14ac:dyDescent="0.25">
      <c r="A25" s="215"/>
      <c r="B25" s="222" t="s">
        <v>62</v>
      </c>
      <c r="C25" s="18" t="s">
        <v>788</v>
      </c>
      <c r="D25" s="37"/>
      <c r="E25" s="36"/>
      <c r="F25" s="36"/>
      <c r="G25" s="90">
        <v>4</v>
      </c>
      <c r="H25" s="38">
        <v>1</v>
      </c>
      <c r="I25" s="36" t="s">
        <v>65</v>
      </c>
      <c r="J25" s="36"/>
      <c r="K25" s="36"/>
      <c r="L25" s="36" t="s">
        <v>579</v>
      </c>
      <c r="M25" s="38"/>
      <c r="N25" s="36"/>
      <c r="O25" s="36"/>
      <c r="P25" s="36"/>
      <c r="Q25" s="215"/>
      <c r="R25" s="215"/>
      <c r="S25" s="75"/>
      <c r="T25" s="65"/>
      <c r="U25" s="75">
        <v>7.5</v>
      </c>
      <c r="V25" s="77" t="s">
        <v>16</v>
      </c>
      <c r="W25" s="78"/>
      <c r="X25" s="77"/>
      <c r="Y25" s="77"/>
      <c r="Z25" s="77" t="s">
        <v>17</v>
      </c>
      <c r="AA25" s="16"/>
      <c r="AB25" s="50"/>
      <c r="AC25" s="50">
        <v>7</v>
      </c>
      <c r="AD25" s="50">
        <v>4</v>
      </c>
      <c r="AE25" s="50">
        <v>1</v>
      </c>
      <c r="AF25" s="50">
        <v>2</v>
      </c>
      <c r="AG25" s="264">
        <f t="shared" si="36"/>
        <v>0.7142857142857143</v>
      </c>
      <c r="AH25" s="264"/>
      <c r="AI25" s="50">
        <v>13</v>
      </c>
      <c r="AJ25" s="50">
        <v>0</v>
      </c>
      <c r="AK25" s="50">
        <v>1</v>
      </c>
      <c r="AL25" s="66">
        <f t="shared" si="37"/>
        <v>1.8571428571428572</v>
      </c>
      <c r="AM25" s="50"/>
      <c r="AN25" s="50"/>
      <c r="AO25" s="50"/>
      <c r="AP25" s="50"/>
      <c r="AQ25" s="50"/>
      <c r="AR25" s="116"/>
      <c r="AS25" s="215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32"/>
        <v>13</v>
      </c>
      <c r="BG25" s="74">
        <f t="shared" si="32"/>
        <v>3</v>
      </c>
      <c r="BH25" s="74">
        <f t="shared" si="32"/>
        <v>2</v>
      </c>
      <c r="BI25" s="74">
        <f t="shared" si="32"/>
        <v>5</v>
      </c>
      <c r="BJ25" s="194">
        <f t="shared" si="32"/>
        <v>0</v>
      </c>
      <c r="BK25" s="50">
        <v>13</v>
      </c>
      <c r="BL25" s="74">
        <v>3</v>
      </c>
      <c r="BM25" s="74">
        <v>2</v>
      </c>
      <c r="BN25" s="50">
        <f t="shared" si="30"/>
        <v>5</v>
      </c>
      <c r="BO25" s="194">
        <v>0</v>
      </c>
      <c r="BP25" s="116"/>
      <c r="BQ25" s="215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>
        <v>4</v>
      </c>
      <c r="BZ25" s="74">
        <v>2</v>
      </c>
      <c r="CA25" s="74">
        <v>2</v>
      </c>
      <c r="CB25" s="50">
        <f t="shared" si="38"/>
        <v>4</v>
      </c>
      <c r="CC25" s="194">
        <v>2</v>
      </c>
      <c r="CD25" s="191">
        <f t="shared" si="35"/>
        <v>16</v>
      </c>
      <c r="CE25" s="74">
        <f t="shared" si="35"/>
        <v>16</v>
      </c>
      <c r="CF25" s="74">
        <f t="shared" si="35"/>
        <v>8</v>
      </c>
      <c r="CG25" s="74">
        <f t="shared" si="35"/>
        <v>24</v>
      </c>
      <c r="CH25" s="194">
        <f t="shared" si="35"/>
        <v>6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116"/>
    </row>
    <row r="26" spans="1:92" ht="15.95" customHeight="1" x14ac:dyDescent="0.25">
      <c r="A26" s="215"/>
      <c r="B26" s="43" t="s">
        <v>35</v>
      </c>
      <c r="C26" s="57"/>
      <c r="D26" s="38" t="s">
        <v>149</v>
      </c>
      <c r="E26" s="16"/>
      <c r="F26" s="16"/>
      <c r="G26" s="16"/>
      <c r="H26" s="38">
        <v>1</v>
      </c>
      <c r="I26" s="36" t="s">
        <v>80</v>
      </c>
      <c r="J26" s="36"/>
      <c r="K26" s="36"/>
      <c r="L26" s="36" t="s">
        <v>798</v>
      </c>
      <c r="M26" s="38"/>
      <c r="N26" s="36"/>
      <c r="O26" s="36"/>
      <c r="P26" s="36"/>
      <c r="Q26" s="215"/>
      <c r="R26" s="215"/>
      <c r="S26" s="75"/>
      <c r="T26" s="65"/>
      <c r="U26" s="75">
        <v>8</v>
      </c>
      <c r="V26" s="77" t="s">
        <v>18</v>
      </c>
      <c r="W26" s="78"/>
      <c r="X26" s="77"/>
      <c r="Y26" s="77"/>
      <c r="Z26" s="77" t="s">
        <v>21</v>
      </c>
      <c r="AA26" s="16"/>
      <c r="AB26" s="50"/>
      <c r="AC26" s="50">
        <v>7</v>
      </c>
      <c r="AD26" s="50">
        <v>0</v>
      </c>
      <c r="AE26" s="50">
        <v>3</v>
      </c>
      <c r="AF26" s="50">
        <v>4</v>
      </c>
      <c r="AG26" s="264">
        <f t="shared" si="36"/>
        <v>0.2857142857142857</v>
      </c>
      <c r="AH26" s="264"/>
      <c r="AI26" s="50">
        <v>14</v>
      </c>
      <c r="AJ26" s="50">
        <v>1</v>
      </c>
      <c r="AK26" s="50">
        <v>0</v>
      </c>
      <c r="AL26" s="66">
        <f t="shared" si="37"/>
        <v>2</v>
      </c>
      <c r="AM26" s="50"/>
      <c r="AN26" s="50"/>
      <c r="AO26" s="50"/>
      <c r="AP26" s="50"/>
      <c r="AQ26" s="50"/>
      <c r="AR26" s="116"/>
      <c r="AS26" s="215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>
        <v>4</v>
      </c>
      <c r="BB26" s="74">
        <v>0</v>
      </c>
      <c r="BC26" s="74">
        <v>2</v>
      </c>
      <c r="BD26" s="50">
        <f t="shared" ref="BD26:BD27" si="40">+BC26+BB26</f>
        <v>2</v>
      </c>
      <c r="BE26" s="194">
        <v>0</v>
      </c>
      <c r="BF26" s="191">
        <f t="shared" si="32"/>
        <v>23</v>
      </c>
      <c r="BG26" s="74">
        <f t="shared" si="32"/>
        <v>0</v>
      </c>
      <c r="BH26" s="74">
        <f t="shared" si="32"/>
        <v>7</v>
      </c>
      <c r="BI26" s="74">
        <f t="shared" si="32"/>
        <v>7</v>
      </c>
      <c r="BJ26" s="194">
        <f t="shared" si="32"/>
        <v>0</v>
      </c>
      <c r="BK26" s="50">
        <v>19</v>
      </c>
      <c r="BL26" s="74">
        <v>0</v>
      </c>
      <c r="BM26" s="74">
        <v>5</v>
      </c>
      <c r="BN26" s="50">
        <f t="shared" si="30"/>
        <v>5</v>
      </c>
      <c r="BO26" s="194">
        <v>0</v>
      </c>
      <c r="BP26" s="116"/>
      <c r="BQ26" s="215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35"/>
        <v>1</v>
      </c>
      <c r="CE26" s="74">
        <f t="shared" si="35"/>
        <v>0</v>
      </c>
      <c r="CF26" s="74">
        <f t="shared" si="35"/>
        <v>1</v>
      </c>
      <c r="CG26" s="74">
        <f t="shared" si="35"/>
        <v>1</v>
      </c>
      <c r="CH26" s="194">
        <f t="shared" si="35"/>
        <v>0</v>
      </c>
      <c r="CI26" s="191">
        <v>1</v>
      </c>
      <c r="CJ26" s="74">
        <v>0</v>
      </c>
      <c r="CK26" s="74">
        <v>1</v>
      </c>
      <c r="CL26" s="50">
        <f t="shared" ref="CL26" si="41">+CJ26+CK26</f>
        <v>1</v>
      </c>
      <c r="CM26" s="194">
        <v>0</v>
      </c>
      <c r="CN26" s="116"/>
    </row>
    <row r="27" spans="1:92" ht="15.95" customHeight="1" x14ac:dyDescent="0.25">
      <c r="A27" s="215"/>
      <c r="C27" s="16"/>
      <c r="D27" s="16"/>
      <c r="E27" s="16"/>
      <c r="F27" s="16"/>
      <c r="G27" s="16"/>
      <c r="H27" s="38">
        <v>2</v>
      </c>
      <c r="I27" s="36" t="s">
        <v>65</v>
      </c>
      <c r="J27" s="36"/>
      <c r="K27" s="36"/>
      <c r="L27" s="36" t="s">
        <v>39</v>
      </c>
      <c r="M27" s="38"/>
      <c r="N27" s="36"/>
      <c r="O27" s="36"/>
      <c r="P27" s="36"/>
      <c r="Q27" s="215"/>
      <c r="R27" s="215"/>
      <c r="S27" s="62"/>
      <c r="T27" s="62"/>
      <c r="U27" s="75">
        <v>7</v>
      </c>
      <c r="V27" s="77" t="s">
        <v>24</v>
      </c>
      <c r="W27" s="78"/>
      <c r="X27" s="77"/>
      <c r="Y27" s="77"/>
      <c r="Z27" s="77" t="s">
        <v>25</v>
      </c>
      <c r="AA27" s="16"/>
      <c r="AB27" s="50"/>
      <c r="AC27" s="50">
        <v>7</v>
      </c>
      <c r="AD27" s="50">
        <v>2</v>
      </c>
      <c r="AE27" s="50">
        <v>3</v>
      </c>
      <c r="AF27" s="50">
        <v>2</v>
      </c>
      <c r="AG27" s="264">
        <f t="shared" si="36"/>
        <v>0.42857142857142855</v>
      </c>
      <c r="AH27" s="264"/>
      <c r="AI27" s="50">
        <v>17</v>
      </c>
      <c r="AJ27" s="50">
        <v>1</v>
      </c>
      <c r="AK27" s="50">
        <v>0</v>
      </c>
      <c r="AL27" s="66">
        <f t="shared" si="37"/>
        <v>2.4285714285714284</v>
      </c>
      <c r="AM27" s="50"/>
      <c r="AN27" s="50"/>
      <c r="AO27" s="50"/>
      <c r="AP27" s="50"/>
      <c r="AQ27" s="50"/>
      <c r="AR27" s="116"/>
      <c r="AS27" s="215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>
        <v>5</v>
      </c>
      <c r="BB27" s="74">
        <v>0</v>
      </c>
      <c r="BC27" s="74">
        <v>0</v>
      </c>
      <c r="BD27" s="50">
        <f t="shared" si="40"/>
        <v>0</v>
      </c>
      <c r="BE27" s="194">
        <v>0</v>
      </c>
      <c r="BF27" s="191">
        <f t="shared" si="32"/>
        <v>20</v>
      </c>
      <c r="BG27" s="74">
        <f t="shared" si="32"/>
        <v>2</v>
      </c>
      <c r="BH27" s="74">
        <f t="shared" si="32"/>
        <v>4</v>
      </c>
      <c r="BI27" s="74">
        <f t="shared" si="32"/>
        <v>6</v>
      </c>
      <c r="BJ27" s="194">
        <f t="shared" si="32"/>
        <v>0</v>
      </c>
      <c r="BK27" s="50">
        <v>15</v>
      </c>
      <c r="BL27" s="74">
        <v>2</v>
      </c>
      <c r="BM27" s="74">
        <v>4</v>
      </c>
      <c r="BN27" s="50">
        <f t="shared" si="30"/>
        <v>6</v>
      </c>
      <c r="BO27" s="194">
        <v>0</v>
      </c>
      <c r="BP27" s="116"/>
      <c r="BQ27" s="215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35"/>
        <v>1</v>
      </c>
      <c r="CE27" s="74">
        <f t="shared" si="35"/>
        <v>0</v>
      </c>
      <c r="CF27" s="74">
        <f t="shared" si="35"/>
        <v>1</v>
      </c>
      <c r="CG27" s="74">
        <f t="shared" si="35"/>
        <v>1</v>
      </c>
      <c r="CH27" s="194">
        <f t="shared" si="35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116"/>
    </row>
    <row r="28" spans="1:92" ht="15.95" customHeight="1" x14ac:dyDescent="0.25">
      <c r="A28" s="215"/>
      <c r="C28" s="16"/>
      <c r="D28" s="16"/>
      <c r="E28" s="16"/>
      <c r="F28" s="16"/>
      <c r="G28" s="16"/>
      <c r="H28" s="38">
        <v>2</v>
      </c>
      <c r="I28" s="36" t="s">
        <v>65</v>
      </c>
      <c r="J28" s="16"/>
      <c r="K28" s="16"/>
      <c r="L28" s="36" t="s">
        <v>39</v>
      </c>
      <c r="M28" s="16"/>
      <c r="N28" s="16"/>
      <c r="O28" s="16"/>
      <c r="Q28" s="215"/>
      <c r="R28" s="215"/>
      <c r="S28" s="62"/>
      <c r="T28" s="62"/>
      <c r="U28" s="75">
        <v>8</v>
      </c>
      <c r="V28" s="77" t="s">
        <v>104</v>
      </c>
      <c r="W28" s="78"/>
      <c r="X28" s="77"/>
      <c r="Y28" s="77"/>
      <c r="Z28" s="77" t="s">
        <v>144</v>
      </c>
      <c r="AA28" s="16"/>
      <c r="AB28" s="50"/>
      <c r="AC28" s="50">
        <v>7</v>
      </c>
      <c r="AD28" s="50">
        <v>1</v>
      </c>
      <c r="AE28" s="50">
        <v>2</v>
      </c>
      <c r="AF28" s="50">
        <v>4</v>
      </c>
      <c r="AG28" s="264">
        <f t="shared" si="36"/>
        <v>0.42857142857142855</v>
      </c>
      <c r="AH28" s="264"/>
      <c r="AI28" s="50">
        <v>21</v>
      </c>
      <c r="AJ28" s="50">
        <v>1</v>
      </c>
      <c r="AK28" s="50">
        <v>1</v>
      </c>
      <c r="AL28" s="66">
        <f t="shared" si="37"/>
        <v>3</v>
      </c>
      <c r="AM28" s="50"/>
      <c r="AN28" s="50"/>
      <c r="AO28" s="50"/>
      <c r="AP28" s="50"/>
      <c r="AQ28" s="50"/>
      <c r="AR28" s="116"/>
      <c r="AS28" s="215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7</v>
      </c>
      <c r="BB28" s="74">
        <v>0</v>
      </c>
      <c r="BC28" s="74">
        <v>2</v>
      </c>
      <c r="BD28" s="50">
        <f t="shared" si="31"/>
        <v>2</v>
      </c>
      <c r="BE28" s="194">
        <v>2</v>
      </c>
      <c r="BF28" s="191">
        <f t="shared" si="32"/>
        <v>26</v>
      </c>
      <c r="BG28" s="74">
        <f t="shared" si="32"/>
        <v>1</v>
      </c>
      <c r="BH28" s="74">
        <f t="shared" si="32"/>
        <v>6</v>
      </c>
      <c r="BI28" s="74">
        <f t="shared" si="32"/>
        <v>7</v>
      </c>
      <c r="BJ28" s="194">
        <f t="shared" si="32"/>
        <v>4</v>
      </c>
      <c r="BK28" s="50">
        <v>19</v>
      </c>
      <c r="BL28" s="74">
        <v>1</v>
      </c>
      <c r="BM28" s="74">
        <v>4</v>
      </c>
      <c r="BN28" s="50">
        <f t="shared" si="30"/>
        <v>5</v>
      </c>
      <c r="BO28" s="194">
        <v>2</v>
      </c>
      <c r="BP28" s="116"/>
      <c r="BQ28" s="215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35"/>
        <v>1</v>
      </c>
      <c r="CE28" s="74">
        <f t="shared" si="35"/>
        <v>1</v>
      </c>
      <c r="CF28" s="74">
        <f t="shared" si="35"/>
        <v>1</v>
      </c>
      <c r="CG28" s="74">
        <f t="shared" si="35"/>
        <v>2</v>
      </c>
      <c r="CH28" s="194">
        <f t="shared" si="35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116"/>
    </row>
    <row r="29" spans="1:92" ht="15.95" customHeight="1" x14ac:dyDescent="0.25">
      <c r="A29" s="2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Q29" s="215"/>
      <c r="R29" s="215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7</v>
      </c>
      <c r="AD29" s="50">
        <v>4</v>
      </c>
      <c r="AE29" s="50">
        <v>3</v>
      </c>
      <c r="AF29" s="50">
        <v>0</v>
      </c>
      <c r="AG29" s="264">
        <f t="shared" si="36"/>
        <v>0.5714285714285714</v>
      </c>
      <c r="AH29" s="264"/>
      <c r="AI29" s="50">
        <v>23</v>
      </c>
      <c r="AJ29" s="50">
        <v>0</v>
      </c>
      <c r="AK29" s="50">
        <v>0</v>
      </c>
      <c r="AL29" s="66">
        <f t="shared" si="37"/>
        <v>3.2857142857142856</v>
      </c>
      <c r="AM29" s="50"/>
      <c r="AN29" s="50"/>
      <c r="AO29" s="50"/>
      <c r="AP29" s="50"/>
      <c r="AQ29" s="50"/>
      <c r="AR29" s="116"/>
      <c r="AS29" s="215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7</v>
      </c>
      <c r="BB29" s="74">
        <v>0</v>
      </c>
      <c r="BC29" s="74">
        <v>2</v>
      </c>
      <c r="BD29" s="50">
        <f t="shared" si="31"/>
        <v>2</v>
      </c>
      <c r="BE29" s="194">
        <v>2</v>
      </c>
      <c r="BF29" s="191">
        <f t="shared" si="32"/>
        <v>25</v>
      </c>
      <c r="BG29" s="74">
        <f t="shared" si="32"/>
        <v>2</v>
      </c>
      <c r="BH29" s="74">
        <f t="shared" si="32"/>
        <v>6</v>
      </c>
      <c r="BI29" s="74">
        <f t="shared" si="32"/>
        <v>8</v>
      </c>
      <c r="BJ29" s="194">
        <f t="shared" si="32"/>
        <v>2</v>
      </c>
      <c r="BK29" s="50">
        <v>18</v>
      </c>
      <c r="BL29" s="74">
        <v>2</v>
      </c>
      <c r="BM29" s="74">
        <v>4</v>
      </c>
      <c r="BN29" s="50">
        <f t="shared" si="30"/>
        <v>6</v>
      </c>
      <c r="BO29" s="194">
        <v>0</v>
      </c>
      <c r="BP29" s="116"/>
      <c r="BQ29" s="215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35"/>
        <v>1</v>
      </c>
      <c r="CE29" s="74">
        <f t="shared" si="35"/>
        <v>0</v>
      </c>
      <c r="CF29" s="74">
        <f t="shared" si="35"/>
        <v>0</v>
      </c>
      <c r="CG29" s="74">
        <f t="shared" si="35"/>
        <v>0</v>
      </c>
      <c r="CH29" s="194">
        <f t="shared" si="35"/>
        <v>0</v>
      </c>
      <c r="CI29" s="191">
        <v>1</v>
      </c>
      <c r="CJ29" s="74">
        <v>0</v>
      </c>
      <c r="CK29" s="74">
        <v>0</v>
      </c>
      <c r="CL29" s="50">
        <f t="shared" ref="CL29" si="42">+CJ29+CK29</f>
        <v>0</v>
      </c>
      <c r="CM29" s="194">
        <v>0</v>
      </c>
      <c r="CN29" s="116"/>
    </row>
    <row r="30" spans="1:92" ht="15.95" customHeight="1" x14ac:dyDescent="0.25">
      <c r="A30" s="215"/>
      <c r="B30" s="16"/>
      <c r="C30" s="18" t="s">
        <v>789</v>
      </c>
      <c r="D30" s="142"/>
      <c r="E30" s="16"/>
      <c r="F30" s="16"/>
      <c r="G30" s="90">
        <v>1</v>
      </c>
      <c r="H30" s="38">
        <v>1</v>
      </c>
      <c r="I30" s="36" t="s">
        <v>126</v>
      </c>
      <c r="J30" s="36"/>
      <c r="K30" s="36"/>
      <c r="L30" s="36" t="s">
        <v>799</v>
      </c>
      <c r="M30" s="38"/>
      <c r="N30" s="36"/>
      <c r="O30" s="36"/>
      <c r="P30" s="36"/>
      <c r="Q30" s="215"/>
      <c r="R30" s="215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7</v>
      </c>
      <c r="AD30" s="50">
        <v>2</v>
      </c>
      <c r="AE30" s="50">
        <v>5</v>
      </c>
      <c r="AF30" s="50">
        <v>0</v>
      </c>
      <c r="AG30" s="264">
        <f t="shared" si="36"/>
        <v>0.2857142857142857</v>
      </c>
      <c r="AH30" s="264"/>
      <c r="AI30" s="50">
        <v>31</v>
      </c>
      <c r="AJ30" s="50">
        <v>1</v>
      </c>
      <c r="AK30" s="50">
        <v>0</v>
      </c>
      <c r="AL30" s="66">
        <f t="shared" si="37"/>
        <v>4.4285714285714288</v>
      </c>
      <c r="AM30" s="50"/>
      <c r="AN30" s="50"/>
      <c r="AO30" s="50"/>
      <c r="AP30" s="50"/>
      <c r="AQ30" s="50"/>
      <c r="AR30" s="116"/>
      <c r="AS30" s="215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6</v>
      </c>
      <c r="BB30" s="74">
        <v>0</v>
      </c>
      <c r="BC30" s="74">
        <v>0</v>
      </c>
      <c r="BD30" s="50">
        <f t="shared" si="31"/>
        <v>0</v>
      </c>
      <c r="BE30" s="194">
        <v>0</v>
      </c>
      <c r="BF30" s="191">
        <f t="shared" si="32"/>
        <v>27</v>
      </c>
      <c r="BG30" s="74">
        <f t="shared" si="32"/>
        <v>0</v>
      </c>
      <c r="BH30" s="74">
        <f t="shared" si="32"/>
        <v>0</v>
      </c>
      <c r="BI30" s="74">
        <f t="shared" si="32"/>
        <v>0</v>
      </c>
      <c r="BJ30" s="194">
        <f t="shared" si="32"/>
        <v>2</v>
      </c>
      <c r="BK30" s="50">
        <v>21</v>
      </c>
      <c r="BL30" s="74">
        <v>0</v>
      </c>
      <c r="BM30" s="74">
        <v>0</v>
      </c>
      <c r="BN30" s="50">
        <f t="shared" si="30"/>
        <v>0</v>
      </c>
      <c r="BO30" s="194">
        <v>2</v>
      </c>
      <c r="BP30" s="116"/>
      <c r="BQ30" s="215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35"/>
        <v>4</v>
      </c>
      <c r="CE30" s="74">
        <f t="shared" si="35"/>
        <v>1</v>
      </c>
      <c r="CF30" s="74">
        <f t="shared" si="35"/>
        <v>0</v>
      </c>
      <c r="CG30" s="74">
        <f t="shared" si="35"/>
        <v>1</v>
      </c>
      <c r="CH30" s="194">
        <f t="shared" si="35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116"/>
    </row>
    <row r="31" spans="1:92" ht="15.95" customHeight="1" thickBot="1" x14ac:dyDescent="0.3">
      <c r="A31" s="215"/>
      <c r="B31" s="38" t="s">
        <v>35</v>
      </c>
      <c r="C31" s="57"/>
      <c r="D31" s="38" t="s">
        <v>149</v>
      </c>
      <c r="E31" s="16"/>
      <c r="F31" s="16"/>
      <c r="G31" s="16"/>
      <c r="H31" s="38"/>
      <c r="I31" s="36"/>
      <c r="J31" s="36"/>
      <c r="K31" s="36"/>
      <c r="L31" s="36"/>
      <c r="M31" s="38"/>
      <c r="N31" s="36"/>
      <c r="O31" s="36"/>
      <c r="P31" s="36"/>
      <c r="Q31" s="215"/>
      <c r="R31" s="215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+AC97</f>
        <v>1</v>
      </c>
      <c r="AD31" s="38">
        <f>+AD97</f>
        <v>1</v>
      </c>
      <c r="AE31" s="38">
        <f>+AE97</f>
        <v>0</v>
      </c>
      <c r="AF31" s="38">
        <f>+AF97</f>
        <v>0</v>
      </c>
      <c r="AG31" s="264"/>
      <c r="AH31" s="264"/>
      <c r="AI31" s="38">
        <f>+AI97</f>
        <v>1</v>
      </c>
      <c r="AJ31" s="38">
        <f>+AJ97</f>
        <v>0</v>
      </c>
      <c r="AK31" s="38">
        <f>+AK97</f>
        <v>0</v>
      </c>
      <c r="AL31" s="49">
        <f>+AL97</f>
        <v>1</v>
      </c>
      <c r="AM31" s="50"/>
      <c r="AN31" s="50"/>
      <c r="AO31" s="50"/>
      <c r="AP31" s="50"/>
      <c r="AQ31" s="50"/>
      <c r="AR31" s="116"/>
      <c r="AS31" s="215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76</v>
      </c>
      <c r="BB31" s="48">
        <f t="shared" ref="BB31" si="43">SUM(BB19:BB30)</f>
        <v>13</v>
      </c>
      <c r="BC31" s="48">
        <f>SUM(BC19:BC30)</f>
        <v>20</v>
      </c>
      <c r="BD31" s="48">
        <f>+BC31+BB31</f>
        <v>33</v>
      </c>
      <c r="BE31" s="196">
        <f>SUM(BE19:BE30)</f>
        <v>4</v>
      </c>
      <c r="BF31" s="195">
        <f>SUM(BF19:BF30)</f>
        <v>316</v>
      </c>
      <c r="BG31" s="48">
        <f t="shared" ref="BG31" si="44">SUM(BG19:BG30)</f>
        <v>59</v>
      </c>
      <c r="BH31" s="48">
        <f>SUM(BH19:BH30)</f>
        <v>88</v>
      </c>
      <c r="BI31" s="48">
        <f>+BH31+BG31</f>
        <v>147</v>
      </c>
      <c r="BJ31" s="196">
        <f>SUM(BJ19:BJ30)</f>
        <v>22</v>
      </c>
      <c r="BK31" s="48">
        <f>SUM(BK19:BK30)</f>
        <v>240</v>
      </c>
      <c r="BL31" s="48">
        <f t="shared" ref="BL31" si="45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116"/>
      <c r="BQ31" s="215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35"/>
        <v>5</v>
      </c>
      <c r="CE31" s="74">
        <f t="shared" si="35"/>
        <v>1</v>
      </c>
      <c r="CF31" s="74">
        <f t="shared" si="35"/>
        <v>2</v>
      </c>
      <c r="CG31" s="74">
        <f t="shared" si="35"/>
        <v>3</v>
      </c>
      <c r="CH31" s="194">
        <f t="shared" si="35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116"/>
    </row>
    <row r="32" spans="1:92" ht="15.95" customHeight="1" x14ac:dyDescent="0.25">
      <c r="A32" s="215"/>
      <c r="B32" s="218"/>
      <c r="C32" s="219"/>
      <c r="D32" s="219"/>
      <c r="E32" s="252"/>
      <c r="F32" s="252"/>
      <c r="G32" s="220"/>
      <c r="H32" s="220"/>
      <c r="I32" s="220"/>
      <c r="J32" s="221"/>
      <c r="K32" s="221"/>
      <c r="L32" s="220"/>
      <c r="M32" s="220"/>
      <c r="N32" s="221"/>
      <c r="O32" s="221"/>
      <c r="P32" s="221"/>
      <c r="Q32" s="215"/>
      <c r="R32" s="215"/>
      <c r="S32" s="75"/>
      <c r="T32" s="65"/>
      <c r="U32" s="69"/>
      <c r="V32" s="69"/>
      <c r="W32" s="68" t="s">
        <v>27</v>
      </c>
      <c r="X32" s="69"/>
      <c r="Y32" s="69"/>
      <c r="Z32" s="69"/>
      <c r="AA32" s="68"/>
      <c r="AB32" s="60"/>
      <c r="AC32" s="60">
        <f t="shared" ref="AC32:AF32" si="46">SUM(AC23:AC31)</f>
        <v>56</v>
      </c>
      <c r="AD32" s="60">
        <f t="shared" si="46"/>
        <v>21</v>
      </c>
      <c r="AE32" s="60">
        <f t="shared" si="46"/>
        <v>21</v>
      </c>
      <c r="AF32" s="60">
        <f t="shared" si="46"/>
        <v>14</v>
      </c>
      <c r="AG32" s="60"/>
      <c r="AH32" s="60"/>
      <c r="AI32" s="60">
        <f t="shared" ref="AI32:AK32" si="47">SUM(AI23:AI31)</f>
        <v>144</v>
      </c>
      <c r="AJ32" s="60">
        <f t="shared" si="47"/>
        <v>6</v>
      </c>
      <c r="AK32" s="60">
        <f t="shared" si="47"/>
        <v>3</v>
      </c>
      <c r="AL32" s="70">
        <f>+AI32/AC32</f>
        <v>2.5714285714285716</v>
      </c>
      <c r="AM32" s="50"/>
      <c r="AN32" s="50"/>
      <c r="AO32" s="50"/>
      <c r="AP32" s="50"/>
      <c r="AQ32" s="50"/>
      <c r="AR32" s="116"/>
      <c r="AS32" s="215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6</v>
      </c>
      <c r="BB32" s="74">
        <v>0</v>
      </c>
      <c r="BC32" s="74">
        <v>1</v>
      </c>
      <c r="BD32" s="50">
        <f t="shared" ref="BD32:BD43" si="48">+BC32+BB32</f>
        <v>1</v>
      </c>
      <c r="BE32" s="194">
        <v>2</v>
      </c>
      <c r="BF32" s="189">
        <f>+BK32+BA32</f>
        <v>51</v>
      </c>
      <c r="BG32" s="28">
        <f>+BL32+BB32</f>
        <v>12</v>
      </c>
      <c r="BH32" s="28">
        <f>+BM32+BC32</f>
        <v>19</v>
      </c>
      <c r="BI32" s="28">
        <f>+BN32+BD32</f>
        <v>31</v>
      </c>
      <c r="BJ32" s="193">
        <f>+BO32+BE32</f>
        <v>8</v>
      </c>
      <c r="BK32" s="60">
        <v>45</v>
      </c>
      <c r="BL32" s="28">
        <v>12</v>
      </c>
      <c r="BM32" s="28">
        <v>18</v>
      </c>
      <c r="BN32" s="60">
        <f t="shared" ref="BN32:BN43" si="49">+BL32+BM32</f>
        <v>30</v>
      </c>
      <c r="BO32" s="193">
        <v>6</v>
      </c>
      <c r="BP32" s="116"/>
      <c r="BQ32" s="215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4</v>
      </c>
      <c r="BZ32" s="74">
        <v>3</v>
      </c>
      <c r="CA32" s="74">
        <v>3</v>
      </c>
      <c r="CB32" s="74">
        <f>+CA32+BZ32</f>
        <v>6</v>
      </c>
      <c r="CC32" s="194">
        <v>0</v>
      </c>
      <c r="CD32" s="191">
        <f t="shared" si="35"/>
        <v>11</v>
      </c>
      <c r="CE32" s="74">
        <f t="shared" si="35"/>
        <v>8</v>
      </c>
      <c r="CF32" s="74">
        <f t="shared" si="35"/>
        <v>12</v>
      </c>
      <c r="CG32" s="74">
        <f t="shared" si="35"/>
        <v>20</v>
      </c>
      <c r="CH32" s="194">
        <f t="shared" si="35"/>
        <v>0</v>
      </c>
      <c r="CI32" s="191">
        <v>7</v>
      </c>
      <c r="CJ32" s="74">
        <v>5</v>
      </c>
      <c r="CK32" s="74">
        <v>9</v>
      </c>
      <c r="CL32" s="50">
        <f t="shared" ref="CL32:CL33" si="50">+CJ32+CK32</f>
        <v>14</v>
      </c>
      <c r="CM32" s="194">
        <v>0</v>
      </c>
      <c r="CN32" s="116"/>
    </row>
    <row r="33" spans="1:92" ht="15.95" customHeight="1" x14ac:dyDescent="0.25">
      <c r="A33" s="215"/>
      <c r="B33" s="222" t="s">
        <v>71</v>
      </c>
      <c r="C33" s="18" t="s">
        <v>790</v>
      </c>
      <c r="D33" s="37"/>
      <c r="E33" s="36"/>
      <c r="F33" s="36"/>
      <c r="G33" s="90">
        <v>2</v>
      </c>
      <c r="H33" s="38">
        <v>1</v>
      </c>
      <c r="I33" s="36" t="s">
        <v>391</v>
      </c>
      <c r="J33" s="36"/>
      <c r="K33" s="36"/>
      <c r="L33" s="36" t="s">
        <v>20</v>
      </c>
      <c r="M33" s="38"/>
      <c r="N33" s="36"/>
      <c r="O33" s="36"/>
      <c r="P33" s="36"/>
      <c r="Q33" s="215"/>
      <c r="R33" s="215"/>
      <c r="S33" s="75"/>
      <c r="T33" s="65"/>
      <c r="AM33" s="50"/>
      <c r="AN33" s="50"/>
      <c r="AO33" s="50"/>
      <c r="AP33" s="50"/>
      <c r="AQ33" s="50"/>
      <c r="AR33" s="116"/>
      <c r="AS33" s="215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7</v>
      </c>
      <c r="BB33" s="74">
        <v>0</v>
      </c>
      <c r="BC33" s="74">
        <v>0</v>
      </c>
      <c r="BD33" s="50">
        <f t="shared" si="48"/>
        <v>0</v>
      </c>
      <c r="BE33" s="194">
        <v>0</v>
      </c>
      <c r="BF33" s="191">
        <f t="shared" ref="BF33:BJ43" si="51">+BK33+BA33</f>
        <v>21</v>
      </c>
      <c r="BG33" s="74">
        <f t="shared" si="51"/>
        <v>0</v>
      </c>
      <c r="BH33" s="74">
        <f t="shared" si="51"/>
        <v>0</v>
      </c>
      <c r="BI33" s="74">
        <f t="shared" si="51"/>
        <v>0</v>
      </c>
      <c r="BJ33" s="194">
        <f t="shared" si="51"/>
        <v>0</v>
      </c>
      <c r="BK33" s="50">
        <v>14</v>
      </c>
      <c r="BL33" s="74">
        <v>0</v>
      </c>
      <c r="BM33" s="74">
        <v>0</v>
      </c>
      <c r="BN33" s="50">
        <f t="shared" si="49"/>
        <v>0</v>
      </c>
      <c r="BO33" s="194">
        <v>0</v>
      </c>
      <c r="BP33" s="116"/>
      <c r="BQ33" s="215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35"/>
        <v>1</v>
      </c>
      <c r="CE33" s="74">
        <f t="shared" si="35"/>
        <v>0</v>
      </c>
      <c r="CF33" s="74">
        <f t="shared" si="35"/>
        <v>0</v>
      </c>
      <c r="CG33" s="74">
        <f t="shared" si="35"/>
        <v>0</v>
      </c>
      <c r="CH33" s="194">
        <f t="shared" si="35"/>
        <v>0</v>
      </c>
      <c r="CI33" s="191">
        <v>1</v>
      </c>
      <c r="CJ33" s="74">
        <v>0</v>
      </c>
      <c r="CK33" s="74">
        <v>0</v>
      </c>
      <c r="CL33" s="50">
        <f t="shared" si="50"/>
        <v>0</v>
      </c>
      <c r="CM33" s="194">
        <v>0</v>
      </c>
      <c r="CN33" s="116"/>
    </row>
    <row r="34" spans="1:92" ht="15.95" customHeight="1" x14ac:dyDescent="0.25">
      <c r="A34" s="215"/>
      <c r="B34" s="43" t="s">
        <v>35</v>
      </c>
      <c r="C34" s="36"/>
      <c r="D34" s="38" t="s">
        <v>149</v>
      </c>
      <c r="E34" s="36"/>
      <c r="F34" s="16"/>
      <c r="G34" s="16"/>
      <c r="H34" s="38">
        <v>2</v>
      </c>
      <c r="I34" s="36" t="s">
        <v>81</v>
      </c>
      <c r="J34" s="16"/>
      <c r="K34" s="16"/>
      <c r="L34" s="36" t="s">
        <v>800</v>
      </c>
      <c r="M34" s="38"/>
      <c r="N34" s="36"/>
      <c r="O34" s="36"/>
      <c r="P34" s="36"/>
      <c r="Q34" s="215"/>
      <c r="R34" s="215"/>
      <c r="S34" s="75"/>
      <c r="T34" s="65"/>
      <c r="AM34" s="50"/>
      <c r="AN34" s="50"/>
      <c r="AO34" s="50"/>
      <c r="AP34" s="50"/>
      <c r="AQ34" s="50"/>
      <c r="AR34" s="116"/>
      <c r="AS34" s="215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6</v>
      </c>
      <c r="BB34" s="74">
        <v>3</v>
      </c>
      <c r="BC34" s="74">
        <v>2</v>
      </c>
      <c r="BD34" s="50">
        <f t="shared" si="48"/>
        <v>5</v>
      </c>
      <c r="BE34" s="194">
        <v>2</v>
      </c>
      <c r="BF34" s="191">
        <f t="shared" si="51"/>
        <v>21</v>
      </c>
      <c r="BG34" s="74">
        <f t="shared" si="51"/>
        <v>12</v>
      </c>
      <c r="BH34" s="74">
        <f t="shared" si="51"/>
        <v>9</v>
      </c>
      <c r="BI34" s="74">
        <f t="shared" si="51"/>
        <v>21</v>
      </c>
      <c r="BJ34" s="194">
        <f t="shared" si="51"/>
        <v>2</v>
      </c>
      <c r="BK34" s="50">
        <v>15</v>
      </c>
      <c r="BL34" s="74">
        <v>9</v>
      </c>
      <c r="BM34" s="74">
        <v>7</v>
      </c>
      <c r="BN34" s="50">
        <f t="shared" si="49"/>
        <v>16</v>
      </c>
      <c r="BO34" s="194">
        <v>0</v>
      </c>
      <c r="BP34" s="116"/>
      <c r="BQ34" s="215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35"/>
        <v>1</v>
      </c>
      <c r="CE34" s="74">
        <f t="shared" si="35"/>
        <v>0</v>
      </c>
      <c r="CF34" s="74">
        <f t="shared" si="35"/>
        <v>0</v>
      </c>
      <c r="CG34" s="74">
        <f t="shared" si="35"/>
        <v>0</v>
      </c>
      <c r="CH34" s="194">
        <f t="shared" si="35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116"/>
    </row>
    <row r="35" spans="1:92" ht="15.95" customHeight="1" x14ac:dyDescent="0.25">
      <c r="A35" s="215" t="s">
        <v>68</v>
      </c>
      <c r="B35" s="16"/>
      <c r="C35" s="16"/>
      <c r="D35" s="142"/>
      <c r="E35" s="16"/>
      <c r="F35" s="16"/>
      <c r="G35" s="16"/>
      <c r="H35" s="38"/>
      <c r="I35" s="36"/>
      <c r="J35" s="16"/>
      <c r="K35" s="16"/>
      <c r="L35" s="36"/>
      <c r="M35" s="38"/>
      <c r="N35" s="36"/>
      <c r="O35" s="16"/>
      <c r="P35" s="36"/>
      <c r="Q35" s="215"/>
      <c r="R35" s="215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116"/>
      <c r="AS35" s="215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7</v>
      </c>
      <c r="BB35" s="74">
        <v>4</v>
      </c>
      <c r="BC35" s="74">
        <v>1</v>
      </c>
      <c r="BD35" s="50">
        <f t="shared" si="48"/>
        <v>5</v>
      </c>
      <c r="BE35" s="194">
        <v>0</v>
      </c>
      <c r="BF35" s="191">
        <f t="shared" si="51"/>
        <v>23</v>
      </c>
      <c r="BG35" s="74">
        <f t="shared" si="51"/>
        <v>16</v>
      </c>
      <c r="BH35" s="74">
        <f t="shared" si="51"/>
        <v>5</v>
      </c>
      <c r="BI35" s="74">
        <f t="shared" si="51"/>
        <v>21</v>
      </c>
      <c r="BJ35" s="194">
        <f t="shared" si="51"/>
        <v>4</v>
      </c>
      <c r="BK35" s="50">
        <v>16</v>
      </c>
      <c r="BL35" s="74">
        <v>12</v>
      </c>
      <c r="BM35" s="74">
        <v>4</v>
      </c>
      <c r="BN35" s="50">
        <f t="shared" si="49"/>
        <v>16</v>
      </c>
      <c r="BO35" s="194">
        <v>4</v>
      </c>
      <c r="BP35" s="116"/>
      <c r="BQ35" s="215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35"/>
        <v>1</v>
      </c>
      <c r="CE35" s="74">
        <f t="shared" si="35"/>
        <v>1</v>
      </c>
      <c r="CF35" s="74">
        <f t="shared" si="35"/>
        <v>0</v>
      </c>
      <c r="CG35" s="74">
        <f t="shared" si="35"/>
        <v>1</v>
      </c>
      <c r="CH35" s="194">
        <f t="shared" si="35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116"/>
    </row>
    <row r="36" spans="1:92" ht="15.95" customHeight="1" x14ac:dyDescent="0.25">
      <c r="A36" s="215"/>
      <c r="B36" s="16"/>
      <c r="C36" s="18" t="s">
        <v>791</v>
      </c>
      <c r="D36" s="144"/>
      <c r="E36" s="36"/>
      <c r="F36" s="36"/>
      <c r="G36" s="90">
        <v>1</v>
      </c>
      <c r="H36" s="38">
        <v>1</v>
      </c>
      <c r="I36" s="36" t="s">
        <v>98</v>
      </c>
      <c r="J36" s="16"/>
      <c r="K36" s="16"/>
      <c r="L36" s="36" t="s">
        <v>66</v>
      </c>
      <c r="M36" s="38"/>
      <c r="N36" s="16"/>
      <c r="O36" s="16"/>
      <c r="P36" s="16"/>
      <c r="Q36" s="215"/>
      <c r="R36" s="215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116"/>
      <c r="AS36" s="215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7</v>
      </c>
      <c r="BB36" s="74">
        <v>2</v>
      </c>
      <c r="BC36" s="74">
        <v>0</v>
      </c>
      <c r="BD36" s="50">
        <f t="shared" si="48"/>
        <v>2</v>
      </c>
      <c r="BE36" s="194">
        <v>0</v>
      </c>
      <c r="BF36" s="191">
        <f t="shared" si="51"/>
        <v>28</v>
      </c>
      <c r="BG36" s="74">
        <f t="shared" si="51"/>
        <v>11</v>
      </c>
      <c r="BH36" s="74">
        <f t="shared" si="51"/>
        <v>8</v>
      </c>
      <c r="BI36" s="74">
        <f t="shared" si="51"/>
        <v>19</v>
      </c>
      <c r="BJ36" s="194">
        <f t="shared" si="51"/>
        <v>4</v>
      </c>
      <c r="BK36" s="50">
        <v>21</v>
      </c>
      <c r="BL36" s="74">
        <v>9</v>
      </c>
      <c r="BM36" s="74">
        <v>8</v>
      </c>
      <c r="BN36" s="50">
        <f t="shared" si="49"/>
        <v>17</v>
      </c>
      <c r="BO36" s="194">
        <v>4</v>
      </c>
      <c r="BP36" s="116"/>
      <c r="BQ36" s="215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35"/>
        <v>1</v>
      </c>
      <c r="CE36" s="74">
        <f t="shared" si="35"/>
        <v>1</v>
      </c>
      <c r="CF36" s="74">
        <f t="shared" si="35"/>
        <v>0</v>
      </c>
      <c r="CG36" s="74">
        <f t="shared" si="35"/>
        <v>1</v>
      </c>
      <c r="CH36" s="194">
        <f t="shared" si="35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116"/>
    </row>
    <row r="37" spans="1:92" ht="15.95" customHeight="1" thickBot="1" x14ac:dyDescent="0.3">
      <c r="A37" s="215"/>
      <c r="B37" s="38" t="s">
        <v>35</v>
      </c>
      <c r="C37" s="57"/>
      <c r="D37" s="38" t="s">
        <v>149</v>
      </c>
      <c r="E37" s="16"/>
      <c r="F37" s="16"/>
      <c r="G37" s="16"/>
      <c r="H37" s="38"/>
      <c r="I37" s="36"/>
      <c r="J37" s="16"/>
      <c r="K37" s="16"/>
      <c r="L37" s="36"/>
      <c r="M37" s="38"/>
      <c r="N37" s="36"/>
      <c r="O37" s="36"/>
      <c r="P37" s="36"/>
      <c r="Q37" s="215"/>
      <c r="R37" s="215"/>
      <c r="S37" s="75"/>
      <c r="T37" s="65"/>
      <c r="U37" s="251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251" t="s">
        <v>4</v>
      </c>
      <c r="AD37" s="251" t="s">
        <v>8</v>
      </c>
      <c r="AE37" s="251" t="s">
        <v>9</v>
      </c>
      <c r="AF37" s="251" t="s">
        <v>10</v>
      </c>
      <c r="AG37" s="263" t="s">
        <v>107</v>
      </c>
      <c r="AH37" s="263"/>
      <c r="AI37" s="251" t="s">
        <v>5</v>
      </c>
      <c r="AJ37" s="251" t="s">
        <v>7</v>
      </c>
      <c r="AK37" s="251" t="s">
        <v>6</v>
      </c>
      <c r="AL37" s="251" t="s">
        <v>108</v>
      </c>
      <c r="AM37" s="50"/>
      <c r="AN37" s="50"/>
      <c r="AO37" s="50"/>
      <c r="AP37" s="50"/>
      <c r="AQ37" s="50"/>
      <c r="AR37" s="116"/>
      <c r="AS37" s="215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>
        <v>5</v>
      </c>
      <c r="BB37" s="74">
        <v>0</v>
      </c>
      <c r="BC37" s="74">
        <v>1</v>
      </c>
      <c r="BD37" s="50">
        <f t="shared" si="48"/>
        <v>1</v>
      </c>
      <c r="BE37" s="194">
        <v>0</v>
      </c>
      <c r="BF37" s="191">
        <f t="shared" si="51"/>
        <v>21</v>
      </c>
      <c r="BG37" s="74">
        <f t="shared" si="51"/>
        <v>0</v>
      </c>
      <c r="BH37" s="74">
        <f t="shared" si="51"/>
        <v>7</v>
      </c>
      <c r="BI37" s="74">
        <f t="shared" si="51"/>
        <v>7</v>
      </c>
      <c r="BJ37" s="194">
        <f t="shared" si="51"/>
        <v>0</v>
      </c>
      <c r="BK37" s="50">
        <v>16</v>
      </c>
      <c r="BL37" s="74">
        <v>0</v>
      </c>
      <c r="BM37" s="74">
        <v>6</v>
      </c>
      <c r="BN37" s="50">
        <f t="shared" si="49"/>
        <v>6</v>
      </c>
      <c r="BO37" s="194">
        <v>0</v>
      </c>
      <c r="BP37" s="116"/>
      <c r="BQ37" s="215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35"/>
        <v>1</v>
      </c>
      <c r="CE37" s="74">
        <f t="shared" si="35"/>
        <v>0</v>
      </c>
      <c r="CF37" s="74">
        <f t="shared" si="35"/>
        <v>0</v>
      </c>
      <c r="CG37" s="74">
        <f t="shared" si="35"/>
        <v>0</v>
      </c>
      <c r="CH37" s="194">
        <f t="shared" si="35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116"/>
    </row>
    <row r="38" spans="1:92" ht="15.95" customHeight="1" x14ac:dyDescent="0.25">
      <c r="A38" s="215"/>
      <c r="B38" s="218"/>
      <c r="C38" s="219"/>
      <c r="D38" s="219"/>
      <c r="E38" s="252"/>
      <c r="F38" s="252"/>
      <c r="G38" s="220"/>
      <c r="H38" s="220"/>
      <c r="I38" s="220"/>
      <c r="J38" s="221"/>
      <c r="K38" s="221"/>
      <c r="L38" s="220"/>
      <c r="M38" s="220"/>
      <c r="N38" s="221"/>
      <c r="O38" s="221"/>
      <c r="P38" s="221"/>
      <c r="Q38" s="215"/>
      <c r="R38" s="215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52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53">+AI38/AC38</f>
        <v>2.1666666666666665</v>
      </c>
      <c r="AM38" s="50"/>
      <c r="AN38" s="50"/>
      <c r="AO38" s="50"/>
      <c r="AP38" s="50"/>
      <c r="AQ38" s="50"/>
      <c r="AR38" s="116"/>
      <c r="AS38" s="215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7</v>
      </c>
      <c r="BB38" s="74">
        <v>0</v>
      </c>
      <c r="BC38" s="74">
        <v>2</v>
      </c>
      <c r="BD38" s="50">
        <f t="shared" si="48"/>
        <v>2</v>
      </c>
      <c r="BE38" s="194">
        <v>2</v>
      </c>
      <c r="BF38" s="191">
        <f t="shared" si="51"/>
        <v>29</v>
      </c>
      <c r="BG38" s="74">
        <f t="shared" si="51"/>
        <v>1</v>
      </c>
      <c r="BH38" s="74">
        <f t="shared" si="51"/>
        <v>12</v>
      </c>
      <c r="BI38" s="74">
        <f t="shared" si="51"/>
        <v>13</v>
      </c>
      <c r="BJ38" s="194">
        <f t="shared" si="51"/>
        <v>4</v>
      </c>
      <c r="BK38" s="50">
        <v>22</v>
      </c>
      <c r="BL38" s="74">
        <v>1</v>
      </c>
      <c r="BM38" s="74">
        <v>10</v>
      </c>
      <c r="BN38" s="50">
        <f t="shared" si="49"/>
        <v>11</v>
      </c>
      <c r="BO38" s="194">
        <v>2</v>
      </c>
      <c r="BP38" s="116"/>
      <c r="BQ38" s="215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>
        <v>1</v>
      </c>
      <c r="BZ38" s="74">
        <v>0</v>
      </c>
      <c r="CA38" s="74">
        <v>1</v>
      </c>
      <c r="CB38" s="50">
        <f t="shared" ref="CB38:CB39" si="54">+CA38+BZ38</f>
        <v>1</v>
      </c>
      <c r="CC38" s="194">
        <v>0</v>
      </c>
      <c r="CD38" s="191">
        <f t="shared" si="35"/>
        <v>4</v>
      </c>
      <c r="CE38" s="74">
        <f t="shared" si="35"/>
        <v>2</v>
      </c>
      <c r="CF38" s="74">
        <f t="shared" si="35"/>
        <v>3</v>
      </c>
      <c r="CG38" s="74">
        <f t="shared" si="35"/>
        <v>5</v>
      </c>
      <c r="CH38" s="194">
        <f t="shared" si="35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116"/>
    </row>
    <row r="39" spans="1:92" ht="15.95" customHeight="1" x14ac:dyDescent="0.25">
      <c r="A39" s="215"/>
      <c r="B39" s="222" t="s">
        <v>84</v>
      </c>
      <c r="C39" s="18" t="s">
        <v>792</v>
      </c>
      <c r="D39" s="37"/>
      <c r="E39" s="36"/>
      <c r="F39" s="36"/>
      <c r="G39" s="90">
        <v>5</v>
      </c>
      <c r="H39" s="38">
        <v>1</v>
      </c>
      <c r="I39" s="36" t="s">
        <v>44</v>
      </c>
      <c r="J39" s="36"/>
      <c r="K39" s="36"/>
      <c r="L39" s="36" t="s">
        <v>294</v>
      </c>
      <c r="M39" s="38"/>
      <c r="N39" s="36"/>
      <c r="O39" s="36"/>
      <c r="P39" s="36"/>
      <c r="Q39" s="215"/>
      <c r="R39" s="215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52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53"/>
        <v>2.2857142857142856</v>
      </c>
      <c r="AM39" s="50"/>
      <c r="AN39" s="50"/>
      <c r="AO39" s="50"/>
      <c r="AP39" s="50"/>
      <c r="AQ39" s="50"/>
      <c r="AR39" s="116"/>
      <c r="AS39" s="215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7</v>
      </c>
      <c r="BB39" s="74">
        <v>1</v>
      </c>
      <c r="BC39" s="74">
        <v>3</v>
      </c>
      <c r="BD39" s="50">
        <f t="shared" si="48"/>
        <v>4</v>
      </c>
      <c r="BE39" s="194">
        <v>0</v>
      </c>
      <c r="BF39" s="191">
        <f t="shared" si="51"/>
        <v>20</v>
      </c>
      <c r="BG39" s="74">
        <f t="shared" si="51"/>
        <v>2</v>
      </c>
      <c r="BH39" s="74">
        <f t="shared" si="51"/>
        <v>6</v>
      </c>
      <c r="BI39" s="74">
        <f t="shared" si="51"/>
        <v>8</v>
      </c>
      <c r="BJ39" s="194">
        <f t="shared" si="51"/>
        <v>2</v>
      </c>
      <c r="BK39" s="50">
        <v>13</v>
      </c>
      <c r="BL39" s="74">
        <v>1</v>
      </c>
      <c r="BM39" s="74">
        <v>3</v>
      </c>
      <c r="BN39" s="50">
        <f t="shared" si="49"/>
        <v>4</v>
      </c>
      <c r="BO39" s="194">
        <v>2</v>
      </c>
      <c r="BP39" s="116"/>
      <c r="BQ39" s="215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>
        <v>1</v>
      </c>
      <c r="BZ39" s="74">
        <v>0</v>
      </c>
      <c r="CA39" s="74">
        <v>0</v>
      </c>
      <c r="CB39" s="50">
        <f t="shared" si="54"/>
        <v>0</v>
      </c>
      <c r="CC39" s="194">
        <v>0</v>
      </c>
      <c r="CD39" s="191">
        <f t="shared" si="35"/>
        <v>5</v>
      </c>
      <c r="CE39" s="74">
        <f t="shared" si="35"/>
        <v>1</v>
      </c>
      <c r="CF39" s="74">
        <f t="shared" si="35"/>
        <v>3</v>
      </c>
      <c r="CG39" s="74">
        <f t="shared" si="35"/>
        <v>4</v>
      </c>
      <c r="CH39" s="194">
        <f t="shared" si="35"/>
        <v>0</v>
      </c>
      <c r="CI39" s="191">
        <v>4</v>
      </c>
      <c r="CJ39" s="74">
        <v>1</v>
      </c>
      <c r="CK39" s="74">
        <v>3</v>
      </c>
      <c r="CL39" s="50">
        <f t="shared" ref="CL39" si="55">+CJ39+CK39</f>
        <v>4</v>
      </c>
      <c r="CM39" s="194">
        <v>0</v>
      </c>
      <c r="CN39" s="116"/>
    </row>
    <row r="40" spans="1:92" ht="15.95" customHeight="1" x14ac:dyDescent="0.25">
      <c r="A40" s="215"/>
      <c r="B40" s="43" t="s">
        <v>35</v>
      </c>
      <c r="C40" s="36"/>
      <c r="D40" s="38" t="s">
        <v>149</v>
      </c>
      <c r="E40" s="16"/>
      <c r="F40" s="16"/>
      <c r="G40" s="16"/>
      <c r="H40" s="38">
        <v>1</v>
      </c>
      <c r="I40" s="36" t="s">
        <v>148</v>
      </c>
      <c r="J40" s="16"/>
      <c r="K40" s="16"/>
      <c r="L40" s="36" t="s">
        <v>44</v>
      </c>
      <c r="M40" s="38"/>
      <c r="N40" s="36"/>
      <c r="O40" s="36"/>
      <c r="P40" s="36"/>
      <c r="Q40" s="215"/>
      <c r="R40" s="215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52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53"/>
        <v>2.5</v>
      </c>
      <c r="AM40" s="50"/>
      <c r="AN40" s="50"/>
      <c r="AO40" s="50"/>
      <c r="AP40" s="50"/>
      <c r="AQ40" s="50"/>
      <c r="AR40" s="116"/>
      <c r="AS40" s="215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7</v>
      </c>
      <c r="BB40" s="74">
        <v>0</v>
      </c>
      <c r="BC40" s="74">
        <v>1</v>
      </c>
      <c r="BD40" s="50">
        <f t="shared" si="48"/>
        <v>1</v>
      </c>
      <c r="BE40" s="194">
        <v>2</v>
      </c>
      <c r="BF40" s="191">
        <f t="shared" si="51"/>
        <v>27</v>
      </c>
      <c r="BG40" s="74">
        <f t="shared" si="51"/>
        <v>0</v>
      </c>
      <c r="BH40" s="74">
        <f t="shared" si="51"/>
        <v>8</v>
      </c>
      <c r="BI40" s="74">
        <f t="shared" si="51"/>
        <v>8</v>
      </c>
      <c r="BJ40" s="194">
        <f t="shared" si="51"/>
        <v>8</v>
      </c>
      <c r="BK40" s="50">
        <v>20</v>
      </c>
      <c r="BL40" s="74">
        <v>0</v>
      </c>
      <c r="BM40" s="74">
        <v>7</v>
      </c>
      <c r="BN40" s="50">
        <f t="shared" si="49"/>
        <v>7</v>
      </c>
      <c r="BO40" s="194">
        <v>6</v>
      </c>
      <c r="BP40" s="116"/>
      <c r="BQ40" s="215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35"/>
        <v>1</v>
      </c>
      <c r="CE40" s="74">
        <f t="shared" si="35"/>
        <v>0</v>
      </c>
      <c r="CF40" s="74">
        <f t="shared" si="35"/>
        <v>0</v>
      </c>
      <c r="CG40" s="74">
        <f t="shared" si="35"/>
        <v>0</v>
      </c>
      <c r="CH40" s="194">
        <f t="shared" si="35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116"/>
    </row>
    <row r="41" spans="1:92" ht="15.95" customHeight="1" x14ac:dyDescent="0.25">
      <c r="A41" s="215"/>
      <c r="C41" s="16"/>
      <c r="D41" s="16"/>
      <c r="E41" s="16"/>
      <c r="F41" s="16"/>
      <c r="G41" s="16"/>
      <c r="H41" s="38">
        <v>1</v>
      </c>
      <c r="I41" s="36" t="s">
        <v>119</v>
      </c>
      <c r="J41" s="16"/>
      <c r="K41" s="16"/>
      <c r="L41" s="36" t="s">
        <v>801</v>
      </c>
      <c r="M41" s="16"/>
      <c r="N41" s="16"/>
      <c r="Q41" s="215"/>
      <c r="R41" s="215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52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53"/>
        <v>2.5238095238095237</v>
      </c>
      <c r="AM41" s="50"/>
      <c r="AN41" s="50"/>
      <c r="AO41" s="50"/>
      <c r="AP41" s="50"/>
      <c r="AQ41" s="50"/>
      <c r="AR41" s="116"/>
      <c r="AS41" s="215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6</v>
      </c>
      <c r="BB41" s="74">
        <v>0</v>
      </c>
      <c r="BC41" s="74">
        <v>1</v>
      </c>
      <c r="BD41" s="50">
        <f t="shared" si="48"/>
        <v>1</v>
      </c>
      <c r="BE41" s="194">
        <v>0</v>
      </c>
      <c r="BF41" s="191">
        <f t="shared" si="51"/>
        <v>26</v>
      </c>
      <c r="BG41" s="74">
        <f t="shared" si="51"/>
        <v>0</v>
      </c>
      <c r="BH41" s="74">
        <f t="shared" si="51"/>
        <v>10</v>
      </c>
      <c r="BI41" s="74">
        <f t="shared" si="51"/>
        <v>10</v>
      </c>
      <c r="BJ41" s="194">
        <f t="shared" si="51"/>
        <v>0</v>
      </c>
      <c r="BK41" s="50">
        <v>20</v>
      </c>
      <c r="BL41" s="74">
        <v>0</v>
      </c>
      <c r="BM41" s="74">
        <v>9</v>
      </c>
      <c r="BN41" s="50">
        <f t="shared" si="49"/>
        <v>9</v>
      </c>
      <c r="BO41" s="194">
        <v>0</v>
      </c>
      <c r="BP41" s="116"/>
      <c r="BQ41" s="215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2</v>
      </c>
      <c r="BZ41" s="74">
        <v>0</v>
      </c>
      <c r="CA41" s="74">
        <v>0</v>
      </c>
      <c r="CB41" s="50">
        <f t="shared" ref="CB41:CB42" si="56">+CA41+BZ41</f>
        <v>0</v>
      </c>
      <c r="CC41" s="194">
        <v>0</v>
      </c>
      <c r="CD41" s="191">
        <f t="shared" si="35"/>
        <v>7</v>
      </c>
      <c r="CE41" s="74">
        <f t="shared" si="35"/>
        <v>1</v>
      </c>
      <c r="CF41" s="74">
        <f t="shared" si="35"/>
        <v>4</v>
      </c>
      <c r="CG41" s="74">
        <f t="shared" si="35"/>
        <v>5</v>
      </c>
      <c r="CH41" s="194">
        <f t="shared" si="35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116"/>
    </row>
    <row r="42" spans="1:92" ht="15.95" customHeight="1" x14ac:dyDescent="0.25">
      <c r="A42" s="215"/>
      <c r="C42" s="16"/>
      <c r="D42" s="16"/>
      <c r="E42" s="16"/>
      <c r="F42" s="16"/>
      <c r="G42" s="16"/>
      <c r="H42" s="38">
        <v>2</v>
      </c>
      <c r="I42" s="36" t="s">
        <v>148</v>
      </c>
      <c r="J42" s="16"/>
      <c r="K42" s="16"/>
      <c r="L42" s="36" t="s">
        <v>523</v>
      </c>
      <c r="M42" s="16"/>
      <c r="N42" s="16"/>
      <c r="Q42" s="215"/>
      <c r="R42" s="215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52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53"/>
        <v>2.5789473684210527</v>
      </c>
      <c r="AM42" s="50"/>
      <c r="AN42" s="50"/>
      <c r="AO42" s="50"/>
      <c r="AP42" s="50"/>
      <c r="AQ42" s="50"/>
      <c r="AR42" s="116"/>
      <c r="AS42" s="215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5</v>
      </c>
      <c r="BB42" s="74">
        <v>0</v>
      </c>
      <c r="BC42" s="74">
        <v>0</v>
      </c>
      <c r="BD42" s="50">
        <f t="shared" si="48"/>
        <v>0</v>
      </c>
      <c r="BE42" s="194">
        <v>0</v>
      </c>
      <c r="BF42" s="191">
        <f t="shared" si="51"/>
        <v>20</v>
      </c>
      <c r="BG42" s="74">
        <f t="shared" si="51"/>
        <v>2</v>
      </c>
      <c r="BH42" s="74">
        <f t="shared" si="51"/>
        <v>7</v>
      </c>
      <c r="BI42" s="74">
        <f t="shared" si="51"/>
        <v>9</v>
      </c>
      <c r="BJ42" s="194">
        <f t="shared" si="51"/>
        <v>2</v>
      </c>
      <c r="BK42" s="50">
        <v>15</v>
      </c>
      <c r="BL42" s="74">
        <v>2</v>
      </c>
      <c r="BM42" s="74">
        <v>7</v>
      </c>
      <c r="BN42" s="50">
        <f t="shared" si="49"/>
        <v>9</v>
      </c>
      <c r="BO42" s="194">
        <v>2</v>
      </c>
      <c r="BP42" s="116"/>
      <c r="BQ42" s="215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>
        <v>8</v>
      </c>
      <c r="BZ42" s="74">
        <v>0</v>
      </c>
      <c r="CA42" s="74">
        <v>3</v>
      </c>
      <c r="CB42" s="50">
        <f t="shared" si="56"/>
        <v>3</v>
      </c>
      <c r="CC42" s="194">
        <v>0</v>
      </c>
      <c r="CD42" s="191">
        <f t="shared" si="35"/>
        <v>35</v>
      </c>
      <c r="CE42" s="74">
        <f t="shared" si="35"/>
        <v>10</v>
      </c>
      <c r="CF42" s="74">
        <f t="shared" si="35"/>
        <v>10</v>
      </c>
      <c r="CG42" s="74">
        <f t="shared" si="35"/>
        <v>20</v>
      </c>
      <c r="CH42" s="194">
        <f t="shared" si="35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116"/>
    </row>
    <row r="43" spans="1:92" ht="15.95" customHeight="1" x14ac:dyDescent="0.25">
      <c r="A43" s="215"/>
      <c r="C43" s="16"/>
      <c r="D43" s="16"/>
      <c r="E43" s="16"/>
      <c r="F43" s="16"/>
      <c r="G43" s="16"/>
      <c r="H43" s="38">
        <v>2</v>
      </c>
      <c r="I43" s="36" t="s">
        <v>55</v>
      </c>
      <c r="J43" s="16"/>
      <c r="K43" s="16"/>
      <c r="L43" s="36" t="s">
        <v>732</v>
      </c>
      <c r="M43" s="16"/>
      <c r="N43" s="16"/>
      <c r="Q43" s="215"/>
      <c r="R43" s="215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52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53"/>
        <v>3.1578947368421053</v>
      </c>
      <c r="AM43" s="50"/>
      <c r="AN43" s="50"/>
      <c r="AO43" s="50"/>
      <c r="AP43" s="50"/>
      <c r="AQ43" s="50"/>
      <c r="AR43" s="116"/>
      <c r="AS43" s="215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6</v>
      </c>
      <c r="BB43" s="74">
        <v>0</v>
      </c>
      <c r="BC43" s="74">
        <v>1</v>
      </c>
      <c r="BD43" s="50">
        <f t="shared" si="48"/>
        <v>1</v>
      </c>
      <c r="BE43" s="194">
        <v>0</v>
      </c>
      <c r="BF43" s="191">
        <f t="shared" si="51"/>
        <v>26</v>
      </c>
      <c r="BG43" s="74">
        <f t="shared" si="51"/>
        <v>3</v>
      </c>
      <c r="BH43" s="74">
        <f t="shared" si="51"/>
        <v>7</v>
      </c>
      <c r="BI43" s="74">
        <f t="shared" si="51"/>
        <v>10</v>
      </c>
      <c r="BJ43" s="194">
        <f t="shared" si="51"/>
        <v>0</v>
      </c>
      <c r="BK43" s="50">
        <v>20</v>
      </c>
      <c r="BL43" s="74">
        <v>3</v>
      </c>
      <c r="BM43" s="74">
        <v>6</v>
      </c>
      <c r="BN43" s="50">
        <f t="shared" si="49"/>
        <v>9</v>
      </c>
      <c r="BO43" s="194">
        <v>0</v>
      </c>
      <c r="BP43" s="116"/>
      <c r="BQ43" s="215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35"/>
        <v>1</v>
      </c>
      <c r="CE43" s="74">
        <f t="shared" si="35"/>
        <v>1</v>
      </c>
      <c r="CF43" s="74">
        <f t="shared" si="35"/>
        <v>0</v>
      </c>
      <c r="CG43" s="74">
        <f t="shared" si="35"/>
        <v>1</v>
      </c>
      <c r="CH43" s="194">
        <f t="shared" si="35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116"/>
    </row>
    <row r="44" spans="1:92" ht="15.95" customHeight="1" thickBot="1" x14ac:dyDescent="0.3">
      <c r="A44" s="215"/>
      <c r="C44" s="36"/>
      <c r="D44" s="16"/>
      <c r="E44" s="16"/>
      <c r="F44" s="16"/>
      <c r="G44" s="16"/>
      <c r="H44" s="38"/>
      <c r="I44" s="36"/>
      <c r="J44" s="16"/>
      <c r="K44" s="16"/>
      <c r="L44" s="36"/>
      <c r="M44" s="38"/>
      <c r="N44" s="16"/>
      <c r="Q44" s="215"/>
      <c r="R44" s="215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116"/>
      <c r="AS44" s="215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76</v>
      </c>
      <c r="BB44" s="48">
        <f t="shared" ref="BB44" si="57">SUM(BB32:BB43)</f>
        <v>10</v>
      </c>
      <c r="BC44" s="48">
        <f>SUM(BC32:BC43)</f>
        <v>13</v>
      </c>
      <c r="BD44" s="48">
        <f>+BC44+BB44</f>
        <v>23</v>
      </c>
      <c r="BE44" s="196">
        <f>SUM(BE32:BE43)</f>
        <v>8</v>
      </c>
      <c r="BF44" s="195">
        <f>SUM(BF32:BF43)</f>
        <v>313</v>
      </c>
      <c r="BG44" s="48">
        <f t="shared" ref="BG44" si="58">SUM(BG32:BG43)</f>
        <v>59</v>
      </c>
      <c r="BH44" s="48">
        <f>SUM(BH32:BH43)</f>
        <v>98</v>
      </c>
      <c r="BI44" s="48">
        <f>+BH44+BG44</f>
        <v>157</v>
      </c>
      <c r="BJ44" s="196">
        <f>SUM(BJ32:BJ43)</f>
        <v>34</v>
      </c>
      <c r="BK44" s="48">
        <f>SUM(BK32:BK43)</f>
        <v>237</v>
      </c>
      <c r="BL44" s="48">
        <f t="shared" ref="BL44" si="59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116"/>
      <c r="BQ44" s="215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35"/>
        <v>5</v>
      </c>
      <c r="CE44" s="74">
        <f t="shared" si="35"/>
        <v>0</v>
      </c>
      <c r="CF44" s="74">
        <f t="shared" si="35"/>
        <v>4</v>
      </c>
      <c r="CG44" s="74">
        <f t="shared" si="35"/>
        <v>4</v>
      </c>
      <c r="CH44" s="194">
        <f t="shared" si="35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116"/>
    </row>
    <row r="45" spans="1:92" ht="15.95" customHeight="1" x14ac:dyDescent="0.25">
      <c r="A45" s="215"/>
      <c r="B45" s="23"/>
      <c r="C45" s="18" t="s">
        <v>793</v>
      </c>
      <c r="D45" s="38"/>
      <c r="E45" s="16"/>
      <c r="F45" s="37"/>
      <c r="G45" s="90">
        <v>8</v>
      </c>
      <c r="H45" s="38">
        <v>1</v>
      </c>
      <c r="I45" s="36" t="s">
        <v>740</v>
      </c>
      <c r="J45" s="16"/>
      <c r="K45" s="16"/>
      <c r="L45" s="36" t="s">
        <v>564</v>
      </c>
      <c r="M45" s="38"/>
      <c r="N45" s="36"/>
      <c r="O45" s="36"/>
      <c r="P45" s="36"/>
      <c r="Q45" s="215"/>
      <c r="R45" s="215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116"/>
      <c r="AS45" s="215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8</v>
      </c>
      <c r="BB45" s="74">
        <v>1</v>
      </c>
      <c r="BC45" s="74">
        <v>3</v>
      </c>
      <c r="BD45" s="50">
        <f t="shared" ref="BD45:BD56" si="60">+BC45+BB45</f>
        <v>4</v>
      </c>
      <c r="BE45" s="194">
        <v>0</v>
      </c>
      <c r="BF45" s="189">
        <f>+BK45+BA45</f>
        <v>32</v>
      </c>
      <c r="BG45" s="28">
        <f>+BL45+BB45</f>
        <v>7</v>
      </c>
      <c r="BH45" s="28">
        <f>+BM45+BC45</f>
        <v>10</v>
      </c>
      <c r="BI45" s="28">
        <f>+BN45+BD45</f>
        <v>17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61">+BL45+BM45</f>
        <v>13</v>
      </c>
      <c r="BO45" s="193">
        <v>4</v>
      </c>
      <c r="BP45" s="116"/>
      <c r="BQ45" s="215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35"/>
        <v>1</v>
      </c>
      <c r="CE45" s="74">
        <f t="shared" si="35"/>
        <v>0</v>
      </c>
      <c r="CF45" s="74">
        <f t="shared" si="35"/>
        <v>0</v>
      </c>
      <c r="CG45" s="74">
        <f t="shared" si="35"/>
        <v>0</v>
      </c>
      <c r="CH45" s="194">
        <f t="shared" si="35"/>
        <v>0</v>
      </c>
      <c r="CI45" s="191">
        <v>1</v>
      </c>
      <c r="CJ45" s="74">
        <v>0</v>
      </c>
      <c r="CK45" s="74">
        <v>0</v>
      </c>
      <c r="CL45" s="50">
        <f t="shared" ref="CL45:CL46" si="62">+CJ45+CK45</f>
        <v>0</v>
      </c>
      <c r="CM45" s="194">
        <v>0</v>
      </c>
      <c r="CN45" s="116"/>
    </row>
    <row r="46" spans="1:92" ht="15.95" customHeight="1" thickBot="1" x14ac:dyDescent="0.3">
      <c r="A46" s="215"/>
      <c r="B46" s="43" t="s">
        <v>35</v>
      </c>
      <c r="C46" s="36"/>
      <c r="D46" s="38" t="s">
        <v>149</v>
      </c>
      <c r="E46" s="36"/>
      <c r="F46" s="36"/>
      <c r="G46" s="90"/>
      <c r="H46" s="38">
        <v>1</v>
      </c>
      <c r="I46" s="36" t="s">
        <v>185</v>
      </c>
      <c r="J46" s="16"/>
      <c r="K46" s="16"/>
      <c r="L46" s="36" t="s">
        <v>802</v>
      </c>
      <c r="M46" s="38"/>
      <c r="N46" s="36"/>
      <c r="O46" s="36"/>
      <c r="P46" s="36"/>
      <c r="Q46" s="215"/>
      <c r="R46" s="215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116"/>
      <c r="AS46" s="215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7</v>
      </c>
      <c r="BB46" s="74">
        <v>0</v>
      </c>
      <c r="BC46" s="74">
        <v>0</v>
      </c>
      <c r="BD46" s="50">
        <f t="shared" si="60"/>
        <v>0</v>
      </c>
      <c r="BE46" s="194">
        <v>0</v>
      </c>
      <c r="BF46" s="191">
        <f t="shared" ref="BF46:BJ56" si="63">+BK46+BA46</f>
        <v>28</v>
      </c>
      <c r="BG46" s="74">
        <f t="shared" si="63"/>
        <v>0</v>
      </c>
      <c r="BH46" s="74">
        <f t="shared" si="63"/>
        <v>1</v>
      </c>
      <c r="BI46" s="74">
        <f t="shared" si="63"/>
        <v>1</v>
      </c>
      <c r="BJ46" s="194">
        <f t="shared" si="63"/>
        <v>0</v>
      </c>
      <c r="BK46" s="50">
        <v>21</v>
      </c>
      <c r="BL46" s="74">
        <v>0</v>
      </c>
      <c r="BM46" s="74">
        <v>1</v>
      </c>
      <c r="BN46" s="50">
        <f t="shared" si="61"/>
        <v>1</v>
      </c>
      <c r="BO46" s="194">
        <v>0</v>
      </c>
      <c r="BP46" s="116"/>
      <c r="BQ46" s="215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35"/>
        <v>1</v>
      </c>
      <c r="CE46" s="74">
        <f t="shared" si="35"/>
        <v>0</v>
      </c>
      <c r="CF46" s="74">
        <f t="shared" si="35"/>
        <v>0</v>
      </c>
      <c r="CG46" s="74">
        <f t="shared" si="35"/>
        <v>0</v>
      </c>
      <c r="CH46" s="194">
        <f t="shared" si="35"/>
        <v>0</v>
      </c>
      <c r="CI46" s="191">
        <v>1</v>
      </c>
      <c r="CJ46" s="74">
        <v>0</v>
      </c>
      <c r="CK46" s="74">
        <v>0</v>
      </c>
      <c r="CL46" s="50">
        <f t="shared" si="62"/>
        <v>0</v>
      </c>
      <c r="CM46" s="194">
        <v>0</v>
      </c>
      <c r="CN46" s="116"/>
    </row>
    <row r="47" spans="1:92" ht="15.95" customHeight="1" x14ac:dyDescent="0.25">
      <c r="A47" s="215"/>
      <c r="C47" s="16"/>
      <c r="D47" s="16"/>
      <c r="E47" s="16"/>
      <c r="F47" s="16"/>
      <c r="G47" s="16"/>
      <c r="H47" s="38">
        <v>1</v>
      </c>
      <c r="I47" s="36" t="s">
        <v>132</v>
      </c>
      <c r="J47" s="16"/>
      <c r="K47" s="16"/>
      <c r="L47" s="36" t="s">
        <v>778</v>
      </c>
      <c r="M47" s="16"/>
      <c r="N47" s="16"/>
      <c r="Q47" s="215"/>
      <c r="R47" s="215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64">SUM(AC38:AC46)</f>
        <v>176</v>
      </c>
      <c r="AD47" s="60">
        <f t="shared" si="64"/>
        <v>75</v>
      </c>
      <c r="AE47" s="60">
        <f t="shared" si="64"/>
        <v>75</v>
      </c>
      <c r="AF47" s="60">
        <f t="shared" si="64"/>
        <v>26</v>
      </c>
      <c r="AG47" s="60"/>
      <c r="AH47" s="60"/>
      <c r="AI47" s="60">
        <f t="shared" ref="AI47:AK47" si="65">SUM(AI38:AI46)</f>
        <v>468</v>
      </c>
      <c r="AJ47" s="60">
        <f t="shared" si="65"/>
        <v>14</v>
      </c>
      <c r="AK47" s="60">
        <f t="shared" si="65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116"/>
      <c r="AS47" s="215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7</v>
      </c>
      <c r="BB47" s="74">
        <v>9</v>
      </c>
      <c r="BC47" s="74">
        <v>4</v>
      </c>
      <c r="BD47" s="50">
        <f t="shared" si="60"/>
        <v>13</v>
      </c>
      <c r="BE47" s="194">
        <v>2</v>
      </c>
      <c r="BF47" s="191">
        <f t="shared" si="63"/>
        <v>27</v>
      </c>
      <c r="BG47" s="74">
        <f t="shared" si="63"/>
        <v>33</v>
      </c>
      <c r="BH47" s="74">
        <f t="shared" si="63"/>
        <v>29</v>
      </c>
      <c r="BI47" s="74">
        <f t="shared" si="63"/>
        <v>62</v>
      </c>
      <c r="BJ47" s="194">
        <f t="shared" si="63"/>
        <v>4</v>
      </c>
      <c r="BK47" s="50">
        <v>20</v>
      </c>
      <c r="BL47" s="74">
        <v>24</v>
      </c>
      <c r="BM47" s="74">
        <v>25</v>
      </c>
      <c r="BN47" s="50">
        <f t="shared" si="61"/>
        <v>49</v>
      </c>
      <c r="BO47" s="194">
        <v>2</v>
      </c>
      <c r="BP47" s="116"/>
      <c r="BQ47" s="215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>
        <v>1</v>
      </c>
      <c r="BZ47" s="74">
        <v>0</v>
      </c>
      <c r="CA47" s="74">
        <v>0</v>
      </c>
      <c r="CB47" s="50">
        <f t="shared" ref="CB47" si="66">+CA47+BZ47</f>
        <v>0</v>
      </c>
      <c r="CC47" s="194">
        <v>0</v>
      </c>
      <c r="CD47" s="191">
        <f t="shared" si="35"/>
        <v>4</v>
      </c>
      <c r="CE47" s="74">
        <f t="shared" si="35"/>
        <v>1</v>
      </c>
      <c r="CF47" s="74">
        <f t="shared" si="35"/>
        <v>3</v>
      </c>
      <c r="CG47" s="74">
        <f t="shared" si="35"/>
        <v>4</v>
      </c>
      <c r="CH47" s="194">
        <f t="shared" si="35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116"/>
    </row>
    <row r="48" spans="1:92" ht="15.95" customHeight="1" x14ac:dyDescent="0.25">
      <c r="A48" s="215"/>
      <c r="H48" s="38">
        <v>2</v>
      </c>
      <c r="I48" s="36" t="s">
        <v>132</v>
      </c>
      <c r="L48" s="36" t="s">
        <v>67</v>
      </c>
      <c r="Q48" s="215"/>
      <c r="R48" s="215"/>
      <c r="S48" s="75"/>
      <c r="T48" s="65"/>
      <c r="AM48" s="50"/>
      <c r="AN48" s="50"/>
      <c r="AO48" s="50"/>
      <c r="AP48" s="50"/>
      <c r="AQ48" s="50"/>
      <c r="AR48" s="116"/>
      <c r="AS48" s="215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7</v>
      </c>
      <c r="BB48" s="74">
        <v>0</v>
      </c>
      <c r="BC48" s="74">
        <v>12</v>
      </c>
      <c r="BD48" s="50">
        <f t="shared" si="60"/>
        <v>12</v>
      </c>
      <c r="BE48" s="194">
        <v>0</v>
      </c>
      <c r="BF48" s="191">
        <f t="shared" si="63"/>
        <v>25</v>
      </c>
      <c r="BG48" s="74">
        <f t="shared" si="63"/>
        <v>10</v>
      </c>
      <c r="BH48" s="74">
        <f t="shared" si="63"/>
        <v>34</v>
      </c>
      <c r="BI48" s="74">
        <f t="shared" si="63"/>
        <v>44</v>
      </c>
      <c r="BJ48" s="194">
        <f t="shared" si="63"/>
        <v>6</v>
      </c>
      <c r="BK48" s="50">
        <v>18</v>
      </c>
      <c r="BL48" s="74">
        <v>10</v>
      </c>
      <c r="BM48" s="74">
        <v>22</v>
      </c>
      <c r="BN48" s="50">
        <f t="shared" si="61"/>
        <v>32</v>
      </c>
      <c r="BO48" s="194">
        <v>6</v>
      </c>
      <c r="BP48" s="116"/>
      <c r="BQ48" s="215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35"/>
        <v>1</v>
      </c>
      <c r="CE48" s="74">
        <f t="shared" si="35"/>
        <v>0</v>
      </c>
      <c r="CF48" s="74">
        <f t="shared" si="35"/>
        <v>0</v>
      </c>
      <c r="CG48" s="74">
        <f t="shared" si="35"/>
        <v>0</v>
      </c>
      <c r="CH48" s="194">
        <f t="shared" si="35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116"/>
    </row>
    <row r="49" spans="1:92" ht="15.95" customHeight="1" x14ac:dyDescent="0.25">
      <c r="A49" s="215"/>
      <c r="H49" s="38">
        <v>2</v>
      </c>
      <c r="I49" s="36" t="s">
        <v>58</v>
      </c>
      <c r="L49" s="36" t="s">
        <v>803</v>
      </c>
      <c r="Q49" s="215"/>
      <c r="R49" s="215"/>
      <c r="S49" s="75"/>
      <c r="T49" s="65"/>
      <c r="AM49" s="50"/>
      <c r="AN49" s="50"/>
      <c r="AO49" s="50"/>
      <c r="AP49" s="50"/>
      <c r="AQ49" s="50"/>
      <c r="AR49" s="116"/>
      <c r="AS49" s="215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7</v>
      </c>
      <c r="BB49" s="74">
        <v>4</v>
      </c>
      <c r="BC49" s="74">
        <v>5</v>
      </c>
      <c r="BD49" s="50">
        <f t="shared" si="60"/>
        <v>9</v>
      </c>
      <c r="BE49" s="194">
        <v>0</v>
      </c>
      <c r="BF49" s="191">
        <f t="shared" si="63"/>
        <v>26</v>
      </c>
      <c r="BG49" s="74">
        <f t="shared" si="63"/>
        <v>18</v>
      </c>
      <c r="BH49" s="74">
        <f t="shared" si="63"/>
        <v>18</v>
      </c>
      <c r="BI49" s="74">
        <f t="shared" si="63"/>
        <v>36</v>
      </c>
      <c r="BJ49" s="194">
        <f t="shared" si="63"/>
        <v>4</v>
      </c>
      <c r="BK49" s="50">
        <v>19</v>
      </c>
      <c r="BL49" s="74">
        <v>14</v>
      </c>
      <c r="BM49" s="74">
        <v>13</v>
      </c>
      <c r="BN49" s="50">
        <f t="shared" si="61"/>
        <v>27</v>
      </c>
      <c r="BO49" s="194">
        <v>4</v>
      </c>
      <c r="BP49" s="116"/>
      <c r="BQ49" s="215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35"/>
        <v>5</v>
      </c>
      <c r="CE49" s="74">
        <f t="shared" si="35"/>
        <v>1</v>
      </c>
      <c r="CF49" s="74">
        <f t="shared" si="35"/>
        <v>1</v>
      </c>
      <c r="CG49" s="74">
        <f t="shared" si="35"/>
        <v>2</v>
      </c>
      <c r="CH49" s="194">
        <f t="shared" si="35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116"/>
    </row>
    <row r="50" spans="1:92" ht="15.95" customHeight="1" x14ac:dyDescent="0.25">
      <c r="A50" s="215"/>
      <c r="H50" s="38">
        <v>2</v>
      </c>
      <c r="I50" s="36" t="s">
        <v>132</v>
      </c>
      <c r="L50" s="36" t="s">
        <v>805</v>
      </c>
      <c r="Q50" s="215"/>
      <c r="R50" s="215"/>
      <c r="S50" s="75"/>
      <c r="T50" s="65"/>
      <c r="AM50" s="50"/>
      <c r="AN50" s="50"/>
      <c r="AO50" s="50"/>
      <c r="AP50" s="50"/>
      <c r="AQ50" s="50"/>
      <c r="AR50" s="116"/>
      <c r="AS50" s="215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7</v>
      </c>
      <c r="BB50" s="74">
        <v>1</v>
      </c>
      <c r="BC50" s="74">
        <v>0</v>
      </c>
      <c r="BD50" s="50">
        <f t="shared" si="60"/>
        <v>1</v>
      </c>
      <c r="BE50" s="194">
        <v>0</v>
      </c>
      <c r="BF50" s="191">
        <f t="shared" si="63"/>
        <v>29</v>
      </c>
      <c r="BG50" s="74">
        <f t="shared" si="63"/>
        <v>5</v>
      </c>
      <c r="BH50" s="74">
        <f t="shared" si="63"/>
        <v>5</v>
      </c>
      <c r="BI50" s="74">
        <f t="shared" si="63"/>
        <v>10</v>
      </c>
      <c r="BJ50" s="194">
        <f t="shared" si="63"/>
        <v>2</v>
      </c>
      <c r="BK50" s="50">
        <v>22</v>
      </c>
      <c r="BL50" s="74">
        <v>4</v>
      </c>
      <c r="BM50" s="74">
        <v>5</v>
      </c>
      <c r="BN50" s="50">
        <f t="shared" si="61"/>
        <v>9</v>
      </c>
      <c r="BO50" s="194">
        <v>2</v>
      </c>
      <c r="BP50" s="116"/>
      <c r="BQ50" s="215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35"/>
        <v>1</v>
      </c>
      <c r="CE50" s="74">
        <f t="shared" si="35"/>
        <v>0</v>
      </c>
      <c r="CF50" s="74">
        <f t="shared" si="35"/>
        <v>0</v>
      </c>
      <c r="CG50" s="74">
        <f t="shared" si="35"/>
        <v>0</v>
      </c>
      <c r="CH50" s="194">
        <f t="shared" si="35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116"/>
    </row>
    <row r="51" spans="1:92" ht="15.95" customHeight="1" thickBot="1" x14ac:dyDescent="0.3">
      <c r="A51" s="215"/>
      <c r="H51" s="38">
        <v>2</v>
      </c>
      <c r="I51" s="36" t="s">
        <v>156</v>
      </c>
      <c r="L51" s="36" t="s">
        <v>806</v>
      </c>
      <c r="Q51" s="215"/>
      <c r="R51" s="215"/>
      <c r="S51" s="75"/>
      <c r="T51" s="65"/>
      <c r="AM51" s="50"/>
      <c r="AN51" s="50"/>
      <c r="AO51" s="50"/>
      <c r="AP51" s="50"/>
      <c r="AQ51" s="50"/>
      <c r="AR51" s="116"/>
      <c r="AS51" s="215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63"/>
        <v>16</v>
      </c>
      <c r="BG51" s="74">
        <f t="shared" si="63"/>
        <v>2</v>
      </c>
      <c r="BH51" s="74">
        <f t="shared" si="63"/>
        <v>6</v>
      </c>
      <c r="BI51" s="74">
        <f t="shared" si="63"/>
        <v>8</v>
      </c>
      <c r="BJ51" s="194">
        <f t="shared" si="63"/>
        <v>6</v>
      </c>
      <c r="BK51" s="50">
        <v>16</v>
      </c>
      <c r="BL51" s="74">
        <v>2</v>
      </c>
      <c r="BM51" s="74">
        <v>6</v>
      </c>
      <c r="BN51" s="50">
        <f t="shared" si="61"/>
        <v>8</v>
      </c>
      <c r="BO51" s="194">
        <v>6</v>
      </c>
      <c r="BP51" s="116"/>
      <c r="BQ51" s="215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>
        <v>6</v>
      </c>
      <c r="BZ51" s="74">
        <v>4</v>
      </c>
      <c r="CA51" s="74">
        <v>2</v>
      </c>
      <c r="CB51" s="50">
        <f t="shared" ref="CB51" si="67">+CA51+BZ51</f>
        <v>6</v>
      </c>
      <c r="CC51" s="194">
        <v>2</v>
      </c>
      <c r="CD51" s="191">
        <f t="shared" si="35"/>
        <v>20</v>
      </c>
      <c r="CE51" s="74">
        <f t="shared" si="35"/>
        <v>11</v>
      </c>
      <c r="CF51" s="74">
        <f t="shared" si="35"/>
        <v>8</v>
      </c>
      <c r="CG51" s="74">
        <f t="shared" si="35"/>
        <v>19</v>
      </c>
      <c r="CH51" s="194">
        <f t="shared" si="35"/>
        <v>4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116"/>
    </row>
    <row r="52" spans="1:92" ht="15.95" customHeight="1" x14ac:dyDescent="0.25">
      <c r="A52" s="215"/>
      <c r="H52" s="38">
        <v>2</v>
      </c>
      <c r="I52" s="36" t="s">
        <v>86</v>
      </c>
      <c r="L52" s="36" t="s">
        <v>804</v>
      </c>
      <c r="Q52" s="215"/>
      <c r="R52" s="215"/>
      <c r="S52" s="75"/>
      <c r="T52" s="65"/>
      <c r="AM52" s="50"/>
      <c r="AN52" s="50"/>
      <c r="AO52" s="50"/>
      <c r="AP52" s="50"/>
      <c r="AQ52" s="50"/>
      <c r="AR52" s="116"/>
      <c r="AS52" s="215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7</v>
      </c>
      <c r="BB52" s="74">
        <v>0</v>
      </c>
      <c r="BC52" s="74">
        <v>0</v>
      </c>
      <c r="BD52" s="50">
        <f t="shared" si="60"/>
        <v>0</v>
      </c>
      <c r="BE52" s="194">
        <v>0</v>
      </c>
      <c r="BF52" s="191">
        <f t="shared" si="63"/>
        <v>25</v>
      </c>
      <c r="BG52" s="74">
        <f t="shared" si="63"/>
        <v>1</v>
      </c>
      <c r="BH52" s="74">
        <f t="shared" si="63"/>
        <v>2</v>
      </c>
      <c r="BI52" s="74">
        <f t="shared" si="63"/>
        <v>3</v>
      </c>
      <c r="BJ52" s="194">
        <f t="shared" si="63"/>
        <v>0</v>
      </c>
      <c r="BK52" s="50">
        <v>18</v>
      </c>
      <c r="BL52" s="74">
        <v>1</v>
      </c>
      <c r="BM52" s="74">
        <v>2</v>
      </c>
      <c r="BN52" s="50">
        <f t="shared" si="61"/>
        <v>3</v>
      </c>
      <c r="BO52" s="194">
        <v>0</v>
      </c>
      <c r="BP52" s="116"/>
      <c r="BQ52" s="215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67</v>
      </c>
      <c r="BZ52" s="60">
        <f t="shared" ref="BZ52:CC52" si="68">SUM(BZ6:BZ51)</f>
        <v>19</v>
      </c>
      <c r="CA52" s="60">
        <f t="shared" si="68"/>
        <v>25</v>
      </c>
      <c r="CB52" s="60">
        <f t="shared" si="68"/>
        <v>44</v>
      </c>
      <c r="CC52" s="190">
        <f t="shared" si="68"/>
        <v>6</v>
      </c>
      <c r="CD52" s="189">
        <f>SUM(CD6:CD51)</f>
        <v>289</v>
      </c>
      <c r="CE52" s="60">
        <f t="shared" ref="CE52:CH52" si="69">SUM(CE6:CE51)</f>
        <v>87</v>
      </c>
      <c r="CF52" s="60">
        <f t="shared" si="69"/>
        <v>106</v>
      </c>
      <c r="CG52" s="60">
        <f>SUM(CG6:CG51)</f>
        <v>193</v>
      </c>
      <c r="CH52" s="190">
        <f t="shared" si="69"/>
        <v>38</v>
      </c>
      <c r="CI52" s="189">
        <f>SUM(CI6:CI51)</f>
        <v>222</v>
      </c>
      <c r="CJ52" s="60">
        <f t="shared" ref="CJ52:CM52" si="70">SUM(CJ6:CJ51)</f>
        <v>68</v>
      </c>
      <c r="CK52" s="60">
        <f t="shared" si="70"/>
        <v>81</v>
      </c>
      <c r="CL52" s="60">
        <f t="shared" si="70"/>
        <v>149</v>
      </c>
      <c r="CM52" s="190">
        <f t="shared" si="70"/>
        <v>32</v>
      </c>
      <c r="CN52" s="116"/>
    </row>
    <row r="53" spans="1:92" ht="15.95" customHeight="1" x14ac:dyDescent="0.25">
      <c r="A53" s="215"/>
      <c r="B53" s="223"/>
      <c r="C53" s="224"/>
      <c r="D53" s="224"/>
      <c r="E53" s="224"/>
      <c r="F53" s="224"/>
      <c r="G53" s="225"/>
      <c r="H53" s="226"/>
      <c r="I53" s="224"/>
      <c r="J53" s="224"/>
      <c r="K53" s="226"/>
      <c r="L53" s="226"/>
      <c r="M53" s="226"/>
      <c r="N53" s="226"/>
      <c r="O53" s="226"/>
      <c r="P53" s="226"/>
      <c r="Q53" s="215"/>
      <c r="R53" s="215"/>
      <c r="S53" s="62"/>
      <c r="T53" s="62"/>
      <c r="AM53" s="50"/>
      <c r="AN53" s="50"/>
      <c r="AO53" s="50"/>
      <c r="AP53" s="50"/>
      <c r="AQ53" s="50"/>
      <c r="AR53" s="116"/>
      <c r="AS53" s="215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6</v>
      </c>
      <c r="BB53" s="74">
        <v>0</v>
      </c>
      <c r="BC53" s="74">
        <v>1</v>
      </c>
      <c r="BD53" s="50">
        <f t="shared" si="60"/>
        <v>1</v>
      </c>
      <c r="BE53" s="194">
        <v>0</v>
      </c>
      <c r="BF53" s="191">
        <f t="shared" si="63"/>
        <v>25</v>
      </c>
      <c r="BG53" s="74">
        <f t="shared" si="63"/>
        <v>0</v>
      </c>
      <c r="BH53" s="74">
        <f t="shared" si="63"/>
        <v>6</v>
      </c>
      <c r="BI53" s="74">
        <f t="shared" si="63"/>
        <v>6</v>
      </c>
      <c r="BJ53" s="194">
        <f t="shared" si="63"/>
        <v>0</v>
      </c>
      <c r="BK53" s="50">
        <v>19</v>
      </c>
      <c r="BL53" s="74">
        <v>0</v>
      </c>
      <c r="BM53" s="74">
        <v>5</v>
      </c>
      <c r="BN53" s="50">
        <f t="shared" si="61"/>
        <v>5</v>
      </c>
      <c r="BO53" s="194">
        <v>0</v>
      </c>
      <c r="BP53" s="116"/>
      <c r="BQ53" s="215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116"/>
    </row>
    <row r="54" spans="1:92" ht="15.95" customHeight="1" x14ac:dyDescent="0.25">
      <c r="A54" s="215"/>
      <c r="B54" s="18" t="s">
        <v>124</v>
      </c>
      <c r="C54" s="23"/>
      <c r="D54" s="23"/>
      <c r="E54" s="42" t="s">
        <v>151</v>
      </c>
      <c r="F54" s="42"/>
      <c r="G54" s="44">
        <f>SUM(G14:G53)</f>
        <v>29</v>
      </c>
      <c r="H54" s="44"/>
      <c r="I54" s="33"/>
      <c r="J54" s="42" t="s">
        <v>90</v>
      </c>
      <c r="K54" s="33"/>
      <c r="L54" s="44">
        <f>COUNTA(C14:C53)-8</f>
        <v>3</v>
      </c>
      <c r="N54" s="42" t="s">
        <v>109</v>
      </c>
      <c r="O54" s="44">
        <f>2*L54</f>
        <v>6</v>
      </c>
      <c r="P54" s="23"/>
      <c r="Q54" s="215"/>
      <c r="R54" s="215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116"/>
      <c r="AS54" s="215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7</v>
      </c>
      <c r="BB54" s="74">
        <v>0</v>
      </c>
      <c r="BC54" s="74">
        <v>1</v>
      </c>
      <c r="BD54" s="50">
        <f t="shared" si="60"/>
        <v>1</v>
      </c>
      <c r="BE54" s="194">
        <v>2</v>
      </c>
      <c r="BF54" s="191">
        <f t="shared" si="63"/>
        <v>29</v>
      </c>
      <c r="BG54" s="74">
        <f t="shared" si="63"/>
        <v>2</v>
      </c>
      <c r="BH54" s="74">
        <f t="shared" si="63"/>
        <v>9</v>
      </c>
      <c r="BI54" s="74">
        <f t="shared" si="63"/>
        <v>11</v>
      </c>
      <c r="BJ54" s="194">
        <f t="shared" si="63"/>
        <v>2</v>
      </c>
      <c r="BK54" s="50">
        <v>22</v>
      </c>
      <c r="BL54" s="74">
        <v>2</v>
      </c>
      <c r="BM54" s="74">
        <v>8</v>
      </c>
      <c r="BN54" s="50">
        <f t="shared" si="61"/>
        <v>10</v>
      </c>
      <c r="BO54" s="194">
        <v>0</v>
      </c>
      <c r="BP54" s="116"/>
      <c r="BQ54" s="215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116"/>
    </row>
    <row r="55" spans="1:92" ht="15.95" customHeight="1" x14ac:dyDescent="0.25">
      <c r="A55" s="215"/>
      <c r="B55" s="16"/>
      <c r="E55" s="42" t="s">
        <v>150</v>
      </c>
      <c r="F55" s="42"/>
      <c r="G55" s="44">
        <f>COUNTA(L15:L53)+COUNTIF(L15:L53,"*&amp;*")</f>
        <v>47</v>
      </c>
      <c r="Q55" s="215"/>
      <c r="R55" s="215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116"/>
      <c r="AS55" s="215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7</v>
      </c>
      <c r="BB55" s="74">
        <v>0</v>
      </c>
      <c r="BC55" s="74">
        <v>1</v>
      </c>
      <c r="BD55" s="50">
        <f t="shared" si="60"/>
        <v>1</v>
      </c>
      <c r="BE55" s="194">
        <v>4</v>
      </c>
      <c r="BF55" s="191">
        <f t="shared" si="63"/>
        <v>29</v>
      </c>
      <c r="BG55" s="74">
        <f t="shared" si="63"/>
        <v>0</v>
      </c>
      <c r="BH55" s="74">
        <f t="shared" si="63"/>
        <v>5</v>
      </c>
      <c r="BI55" s="74">
        <f t="shared" si="63"/>
        <v>5</v>
      </c>
      <c r="BJ55" s="194">
        <f t="shared" si="63"/>
        <v>8</v>
      </c>
      <c r="BK55" s="50">
        <v>22</v>
      </c>
      <c r="BL55" s="74">
        <v>0</v>
      </c>
      <c r="BM55" s="74">
        <v>4</v>
      </c>
      <c r="BN55" s="50">
        <f t="shared" si="61"/>
        <v>4</v>
      </c>
      <c r="BO55" s="194">
        <v>4</v>
      </c>
      <c r="BP55" s="116"/>
      <c r="BQ55" s="215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116"/>
    </row>
    <row r="56" spans="1:92" ht="15.95" customHeight="1" x14ac:dyDescent="0.25">
      <c r="A56" s="215"/>
      <c r="Q56" s="215"/>
      <c r="R56" s="215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116"/>
      <c r="AS56" s="215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7</v>
      </c>
      <c r="BB56" s="74">
        <v>1</v>
      </c>
      <c r="BC56" s="74">
        <v>0</v>
      </c>
      <c r="BD56" s="50">
        <f t="shared" si="60"/>
        <v>1</v>
      </c>
      <c r="BE56" s="194">
        <v>0</v>
      </c>
      <c r="BF56" s="191">
        <f t="shared" si="63"/>
        <v>28</v>
      </c>
      <c r="BG56" s="74">
        <f t="shared" si="63"/>
        <v>4</v>
      </c>
      <c r="BH56" s="74">
        <f t="shared" si="63"/>
        <v>7</v>
      </c>
      <c r="BI56" s="74">
        <f t="shared" si="63"/>
        <v>11</v>
      </c>
      <c r="BJ56" s="194">
        <f t="shared" si="63"/>
        <v>0</v>
      </c>
      <c r="BK56" s="50">
        <v>21</v>
      </c>
      <c r="BL56" s="74">
        <v>3</v>
      </c>
      <c r="BM56" s="74">
        <v>7</v>
      </c>
      <c r="BN56" s="50">
        <f t="shared" si="61"/>
        <v>10</v>
      </c>
      <c r="BO56" s="194">
        <v>0</v>
      </c>
      <c r="BP56" s="116"/>
      <c r="BQ56" s="215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116"/>
    </row>
    <row r="57" spans="1:92" ht="15.95" customHeight="1" thickBot="1" x14ac:dyDescent="0.3">
      <c r="A57" s="215"/>
      <c r="Q57" s="215"/>
      <c r="R57" s="215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116"/>
      <c r="AS57" s="215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77</v>
      </c>
      <c r="BB57" s="48">
        <f t="shared" ref="BB57" si="71">SUM(BB45:BB56)</f>
        <v>16</v>
      </c>
      <c r="BC57" s="48">
        <f>SUM(BC45:BC56)</f>
        <v>27</v>
      </c>
      <c r="BD57" s="48">
        <f>+BC57+BB57</f>
        <v>43</v>
      </c>
      <c r="BE57" s="196">
        <f>SUM(BE45:BE56)</f>
        <v>8</v>
      </c>
      <c r="BF57" s="195">
        <f>SUM(BF45:BF56)</f>
        <v>319</v>
      </c>
      <c r="BG57" s="48">
        <f t="shared" ref="BG57" si="72">SUM(BG45:BG56)</f>
        <v>82</v>
      </c>
      <c r="BH57" s="48">
        <f>SUM(BH45:BH56)</f>
        <v>132</v>
      </c>
      <c r="BI57" s="48">
        <f>+BH57+BG57</f>
        <v>214</v>
      </c>
      <c r="BJ57" s="196">
        <f>SUM(BJ45:BJ56)</f>
        <v>36</v>
      </c>
      <c r="BK57" s="48">
        <f>SUM(BK45:BK56)</f>
        <v>242</v>
      </c>
      <c r="BL57" s="48">
        <f t="shared" ref="BL57" si="73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116"/>
      <c r="BQ57" s="215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116"/>
    </row>
    <row r="58" spans="1:92" ht="15.95" customHeight="1" x14ac:dyDescent="0.25">
      <c r="A58" s="215"/>
      <c r="B58" s="18" t="s">
        <v>92</v>
      </c>
      <c r="H58" s="18" t="s">
        <v>100</v>
      </c>
      <c r="M58" s="18" t="s">
        <v>101</v>
      </c>
      <c r="O58" s="16"/>
      <c r="Q58" s="215"/>
      <c r="R58" s="215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116"/>
      <c r="AS58" s="215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116"/>
      <c r="BQ58" s="215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116"/>
    </row>
    <row r="59" spans="1:92" ht="15.95" customHeight="1" x14ac:dyDescent="0.25">
      <c r="A59" s="215"/>
      <c r="B59" s="36" t="s">
        <v>149</v>
      </c>
      <c r="C59" s="36"/>
      <c r="D59" s="36"/>
      <c r="E59" s="36"/>
      <c r="F59" s="36"/>
      <c r="G59" s="36"/>
      <c r="H59" s="36" t="s">
        <v>818</v>
      </c>
      <c r="I59" s="36"/>
      <c r="J59" s="36"/>
      <c r="K59" s="36"/>
      <c r="L59" s="36"/>
      <c r="M59" s="36" t="s">
        <v>819</v>
      </c>
      <c r="N59" s="36"/>
      <c r="O59" s="36"/>
      <c r="P59" s="36"/>
      <c r="Q59" s="215"/>
      <c r="R59" s="215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116"/>
      <c r="AS59" s="215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116"/>
      <c r="BQ59" s="215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116"/>
    </row>
    <row r="60" spans="1:92" ht="15.95" customHeight="1" x14ac:dyDescent="0.25">
      <c r="A60" s="215"/>
      <c r="H60" s="36" t="s">
        <v>311</v>
      </c>
      <c r="M60" s="36" t="s">
        <v>820</v>
      </c>
      <c r="Q60" s="215"/>
      <c r="R60" s="215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116"/>
      <c r="AS60" s="215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116"/>
      <c r="BQ60" s="215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116"/>
    </row>
    <row r="61" spans="1:92" ht="15.95" customHeight="1" x14ac:dyDescent="0.25">
      <c r="A61" s="215"/>
      <c r="B61" s="36"/>
      <c r="C61" s="36"/>
      <c r="D61" s="36"/>
      <c r="E61" s="36"/>
      <c r="F61" s="36"/>
      <c r="G61" s="36"/>
      <c r="H61" s="36" t="s">
        <v>661</v>
      </c>
      <c r="I61" s="36"/>
      <c r="J61" s="36"/>
      <c r="K61" s="36"/>
      <c r="L61" s="36"/>
      <c r="M61" s="36" t="s">
        <v>821</v>
      </c>
      <c r="N61" s="36"/>
      <c r="O61" s="36"/>
      <c r="P61" s="36"/>
      <c r="Q61" s="116"/>
      <c r="R61" s="215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116"/>
      <c r="AS61" s="215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116"/>
      <c r="BQ61" s="215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116"/>
    </row>
    <row r="62" spans="1:92" ht="15.95" customHeight="1" x14ac:dyDescent="0.25">
      <c r="A62" s="215"/>
      <c r="M62" s="36" t="s">
        <v>753</v>
      </c>
      <c r="Q62" s="215"/>
      <c r="R62" s="215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116"/>
      <c r="AS62" s="215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116"/>
      <c r="BQ62" s="215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116"/>
    </row>
    <row r="63" spans="1:92" ht="15.95" customHeight="1" x14ac:dyDescent="0.25">
      <c r="A63" s="116"/>
      <c r="Q63" s="116"/>
      <c r="R63" s="215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116"/>
      <c r="AS63" s="215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116"/>
      <c r="BQ63" s="215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116"/>
    </row>
    <row r="64" spans="1:92" ht="15.95" customHeight="1" x14ac:dyDescent="0.25">
      <c r="A64" s="215"/>
      <c r="Q64" s="215"/>
      <c r="R64" s="215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116"/>
      <c r="AS64" s="215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116"/>
      <c r="BQ64" s="215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116"/>
    </row>
    <row r="65" spans="1:92" ht="15.95" customHeight="1" x14ac:dyDescent="0.25">
      <c r="A65" s="116"/>
      <c r="Q65" s="116"/>
      <c r="R65" s="215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116"/>
      <c r="AS65" s="215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116"/>
      <c r="BQ65" s="215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116"/>
    </row>
    <row r="66" spans="1:92" ht="15.95" customHeight="1" x14ac:dyDescent="0.25">
      <c r="A66" s="215"/>
      <c r="Q66" s="116"/>
      <c r="R66" s="215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116"/>
      <c r="AS66" s="215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116"/>
      <c r="BQ66" s="215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116"/>
    </row>
    <row r="67" spans="1:92" ht="15.95" customHeight="1" x14ac:dyDescent="0.25">
      <c r="A67" s="21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116"/>
      <c r="R67" s="116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116"/>
      <c r="AS67" s="116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116"/>
      <c r="BQ67" s="116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116"/>
    </row>
    <row r="68" spans="1:92" ht="15.95" customHeight="1" x14ac:dyDescent="0.25">
      <c r="A68" s="215"/>
      <c r="G68" s="16"/>
      <c r="H68" s="16"/>
      <c r="I68" s="16"/>
      <c r="J68" s="16"/>
      <c r="K68" s="16"/>
      <c r="L68" s="16"/>
      <c r="M68" s="16"/>
      <c r="Q68" s="116"/>
      <c r="R68" s="116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116"/>
      <c r="AS68" s="116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116"/>
      <c r="BQ68" s="116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116"/>
    </row>
    <row r="69" spans="1:92" ht="15.95" customHeight="1" x14ac:dyDescent="0.25">
      <c r="A69" s="215"/>
      <c r="Q69" s="116"/>
      <c r="R69" s="116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116"/>
      <c r="AS69" s="116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116"/>
      <c r="BQ69" s="116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116"/>
    </row>
    <row r="70" spans="1:92" ht="15.95" customHeight="1" x14ac:dyDescent="0.25">
      <c r="A70" s="215"/>
      <c r="Q70" s="116"/>
      <c r="R70" s="116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116"/>
      <c r="AS70" s="116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116"/>
      <c r="BQ70" s="116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116"/>
    </row>
    <row r="71" spans="1:92" ht="15.95" customHeight="1" x14ac:dyDescent="0.25">
      <c r="A71" s="215"/>
      <c r="Q71" s="116"/>
      <c r="R71" s="213"/>
      <c r="AF71" s="16"/>
      <c r="AG71" s="16"/>
      <c r="AH71" s="16"/>
      <c r="AI71" s="16"/>
      <c r="AJ71" s="16"/>
      <c r="AK71" s="16"/>
      <c r="AL71" s="16"/>
      <c r="AR71" s="227"/>
      <c r="AS71" s="213"/>
      <c r="BG71" s="16"/>
      <c r="BH71" s="16"/>
      <c r="BI71" s="16"/>
      <c r="BJ71" s="16"/>
      <c r="BK71" s="16"/>
      <c r="BL71" s="16"/>
      <c r="BM71" s="16"/>
      <c r="BP71" s="227"/>
      <c r="BQ71" s="213"/>
      <c r="CE71" s="16"/>
      <c r="CF71" s="16"/>
      <c r="CG71" s="16"/>
      <c r="CH71" s="16"/>
      <c r="CI71" s="16"/>
      <c r="CJ71" s="16"/>
      <c r="CK71" s="16"/>
      <c r="CN71" s="227"/>
    </row>
    <row r="72" spans="1:92" ht="15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27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27"/>
      <c r="AS72" s="213"/>
      <c r="AT72" s="213"/>
      <c r="AU72" s="213"/>
      <c r="AV72" s="213"/>
      <c r="AW72" s="213"/>
      <c r="AX72" s="213"/>
      <c r="AY72" s="213"/>
      <c r="AZ72" s="213"/>
      <c r="BA72" s="213"/>
      <c r="BB72" s="227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27"/>
      <c r="BQ72" s="213"/>
      <c r="BR72" s="213"/>
      <c r="BS72" s="213"/>
      <c r="BT72" s="213"/>
      <c r="BU72" s="213"/>
      <c r="BV72" s="213"/>
      <c r="BW72" s="213"/>
      <c r="BX72" s="213"/>
      <c r="BY72" s="213"/>
      <c r="BZ72" s="227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27"/>
    </row>
    <row r="73" spans="1:92" ht="24" customHeight="1" x14ac:dyDescent="0.3">
      <c r="A73" s="213"/>
      <c r="B73" s="261" t="s">
        <v>702</v>
      </c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13"/>
      <c r="R73" s="213"/>
      <c r="S73" s="261" t="s">
        <v>702</v>
      </c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27"/>
      <c r="AS73" s="213"/>
      <c r="AT73" s="261" t="s">
        <v>702</v>
      </c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27"/>
      <c r="BQ73" s="213"/>
      <c r="BR73" s="261" t="s">
        <v>702</v>
      </c>
      <c r="BS73" s="261"/>
      <c r="BT73" s="261"/>
      <c r="BU73" s="261"/>
      <c r="BV73" s="261"/>
      <c r="BW73" s="261"/>
      <c r="BX73" s="261"/>
      <c r="BY73" s="261"/>
      <c r="BZ73" s="261"/>
      <c r="CA73" s="261"/>
      <c r="CB73" s="261"/>
      <c r="CC73" s="261"/>
      <c r="CD73" s="261"/>
      <c r="CE73" s="261"/>
      <c r="CF73" s="261"/>
      <c r="CG73" s="261"/>
      <c r="CH73" s="261"/>
      <c r="CI73" s="261"/>
      <c r="CJ73" s="261"/>
      <c r="CK73" s="261"/>
      <c r="CL73" s="261"/>
      <c r="CM73" s="261"/>
      <c r="CN73" s="227"/>
    </row>
    <row r="74" spans="1:92" ht="20.25" x14ac:dyDescent="0.3">
      <c r="A74" s="213"/>
      <c r="B74" s="52" t="s">
        <v>115</v>
      </c>
      <c r="C74" s="52">
        <f>+C2</f>
        <v>29</v>
      </c>
      <c r="D74" s="273" t="s">
        <v>667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213"/>
      <c r="R74" s="213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13"/>
      <c r="AS74" s="213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13"/>
      <c r="BQ74" s="213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13"/>
    </row>
    <row r="75" spans="1:92" ht="18.600000000000001" customHeight="1" x14ac:dyDescent="0.3">
      <c r="A75" s="116"/>
      <c r="N75" s="51"/>
      <c r="O75" s="51"/>
      <c r="P75" s="51"/>
      <c r="Q75" s="116"/>
      <c r="R75" s="116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116"/>
      <c r="AS75" s="116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116"/>
      <c r="BQ75" s="116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116"/>
    </row>
    <row r="76" spans="1:92" ht="15.75" x14ac:dyDescent="0.25">
      <c r="A76" s="116"/>
      <c r="B76" s="16"/>
      <c r="C76" s="16"/>
      <c r="N76" s="16"/>
      <c r="O76" s="16"/>
      <c r="P76" s="16"/>
      <c r="Q76" s="213"/>
      <c r="R76" s="213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213"/>
      <c r="AS76" s="213"/>
      <c r="BP76" s="213"/>
      <c r="BQ76" s="213"/>
      <c r="CN76" s="213"/>
    </row>
    <row r="77" spans="1:92" ht="15.75" customHeight="1" x14ac:dyDescent="0.25">
      <c r="A77" s="116"/>
      <c r="B77" s="16"/>
      <c r="C77" s="16"/>
      <c r="N77" s="16"/>
      <c r="O77" s="16"/>
      <c r="P77" s="16"/>
      <c r="Q77" s="213"/>
      <c r="R77" s="213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213"/>
      <c r="AS77" s="213"/>
      <c r="AT77" s="61"/>
      <c r="AU77" s="61"/>
      <c r="AV77" s="75"/>
      <c r="AW77" s="77"/>
      <c r="AX77" s="78"/>
      <c r="AY77" s="77"/>
      <c r="AZ77" s="77"/>
      <c r="BA77" s="267" t="s">
        <v>665</v>
      </c>
      <c r="BB77" s="268"/>
      <c r="BC77" s="268"/>
      <c r="BD77" s="268"/>
      <c r="BE77" s="269"/>
      <c r="BF77" s="270" t="s">
        <v>671</v>
      </c>
      <c r="BG77" s="271"/>
      <c r="BH77" s="271"/>
      <c r="BI77" s="271"/>
      <c r="BJ77" s="272"/>
      <c r="BK77" s="267" t="s">
        <v>672</v>
      </c>
      <c r="BL77" s="268"/>
      <c r="BM77" s="268"/>
      <c r="BN77" s="268"/>
      <c r="BO77" s="269"/>
      <c r="BP77" s="213"/>
      <c r="BQ77" s="213"/>
      <c r="BR77" s="61"/>
      <c r="BS77" s="61"/>
      <c r="BT77" s="75"/>
      <c r="BU77" s="77"/>
      <c r="BV77" s="78"/>
      <c r="BW77" s="77"/>
      <c r="BX77" s="77"/>
      <c r="BY77" s="267" t="s">
        <v>665</v>
      </c>
      <c r="BZ77" s="268"/>
      <c r="CA77" s="268"/>
      <c r="CB77" s="268"/>
      <c r="CC77" s="269"/>
      <c r="CD77" s="270" t="s">
        <v>671</v>
      </c>
      <c r="CE77" s="271"/>
      <c r="CF77" s="271"/>
      <c r="CG77" s="271"/>
      <c r="CH77" s="272"/>
      <c r="CI77" s="267" t="s">
        <v>672</v>
      </c>
      <c r="CJ77" s="268"/>
      <c r="CK77" s="268"/>
      <c r="CL77" s="268"/>
      <c r="CM77" s="269"/>
      <c r="CN77" s="213"/>
    </row>
    <row r="78" spans="1:92" ht="15.75" customHeight="1" thickBot="1" x14ac:dyDescent="0.3">
      <c r="A78" s="116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116"/>
      <c r="R78" s="116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116"/>
      <c r="AS78" s="116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229" t="s">
        <v>4</v>
      </c>
      <c r="BB78" s="230" t="s">
        <v>29</v>
      </c>
      <c r="BC78" s="230" t="s">
        <v>30</v>
      </c>
      <c r="BD78" s="230" t="s">
        <v>31</v>
      </c>
      <c r="BE78" s="231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230" t="s">
        <v>4</v>
      </c>
      <c r="BL78" s="230" t="s">
        <v>29</v>
      </c>
      <c r="BM78" s="230" t="s">
        <v>30</v>
      </c>
      <c r="BN78" s="230" t="s">
        <v>31</v>
      </c>
      <c r="BO78" s="231" t="s">
        <v>3</v>
      </c>
      <c r="BP78" s="116"/>
      <c r="BQ78" s="116"/>
      <c r="BR78" s="88"/>
      <c r="BS78" s="59"/>
      <c r="BT78" s="59"/>
      <c r="BU78" s="59"/>
      <c r="BV78" s="59"/>
      <c r="BW78" s="59"/>
      <c r="BX78" s="22"/>
      <c r="BY78" s="229" t="s">
        <v>4</v>
      </c>
      <c r="BZ78" s="230" t="s">
        <v>29</v>
      </c>
      <c r="CA78" s="230" t="s">
        <v>30</v>
      </c>
      <c r="CB78" s="230" t="s">
        <v>31</v>
      </c>
      <c r="CC78" s="231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230" t="s">
        <v>4</v>
      </c>
      <c r="CJ78" s="230" t="s">
        <v>29</v>
      </c>
      <c r="CK78" s="230" t="s">
        <v>30</v>
      </c>
      <c r="CL78" s="230" t="s">
        <v>31</v>
      </c>
      <c r="CM78" s="231" t="s">
        <v>3</v>
      </c>
      <c r="CN78" s="116"/>
    </row>
    <row r="79" spans="1:92" ht="15.75" customHeight="1" thickBot="1" x14ac:dyDescent="0.3">
      <c r="A79" s="116"/>
      <c r="B79" s="16"/>
      <c r="C79" s="16"/>
      <c r="D79" s="42" t="s">
        <v>82</v>
      </c>
      <c r="E79" s="42"/>
      <c r="F79" s="42"/>
      <c r="G79" s="29" t="s">
        <v>23</v>
      </c>
      <c r="H79" s="43"/>
      <c r="I79" s="74">
        <v>28</v>
      </c>
      <c r="J79" s="74">
        <v>53</v>
      </c>
      <c r="K79" s="74">
        <v>19</v>
      </c>
      <c r="L79" s="83">
        <v>72</v>
      </c>
      <c r="M79" s="74">
        <v>6</v>
      </c>
      <c r="O79" s="16"/>
      <c r="P79" s="16"/>
      <c r="Q79" s="116"/>
      <c r="R79" s="116"/>
      <c r="S79" s="75"/>
      <c r="T79" s="65"/>
      <c r="U79" s="251" t="s">
        <v>161</v>
      </c>
      <c r="V79" s="22" t="s">
        <v>194</v>
      </c>
      <c r="W79" s="22"/>
      <c r="X79" s="22"/>
      <c r="Y79" s="22"/>
      <c r="Z79" s="22"/>
      <c r="AA79" s="22"/>
      <c r="AB79" s="22"/>
      <c r="AC79" s="251" t="s">
        <v>4</v>
      </c>
      <c r="AD79" s="251" t="s">
        <v>8</v>
      </c>
      <c r="AE79" s="251" t="s">
        <v>9</v>
      </c>
      <c r="AF79" s="251" t="s">
        <v>10</v>
      </c>
      <c r="AG79" s="263" t="s">
        <v>107</v>
      </c>
      <c r="AH79" s="263"/>
      <c r="AI79" s="251" t="s">
        <v>5</v>
      </c>
      <c r="AJ79" s="251" t="s">
        <v>7</v>
      </c>
      <c r="AK79" s="251" t="s">
        <v>6</v>
      </c>
      <c r="AL79" s="251" t="s">
        <v>108</v>
      </c>
      <c r="AM79" s="50"/>
      <c r="AN79" s="50"/>
      <c r="AO79" s="50"/>
      <c r="AP79" s="50"/>
      <c r="AQ79" s="50"/>
      <c r="AR79" s="116"/>
      <c r="AS79" s="116"/>
      <c r="AT79" s="25" t="s">
        <v>139</v>
      </c>
      <c r="AU79" s="25"/>
      <c r="AV79" s="25"/>
      <c r="AW79" s="25"/>
      <c r="AX79" s="25"/>
      <c r="AY79" s="27" t="s">
        <v>143</v>
      </c>
      <c r="BA79" s="189">
        <v>7</v>
      </c>
      <c r="BB79" s="28">
        <v>3</v>
      </c>
      <c r="BC79" s="28">
        <v>3</v>
      </c>
      <c r="BD79" s="28">
        <f>+BC79+BB79</f>
        <v>6</v>
      </c>
      <c r="BE79" s="193">
        <v>0</v>
      </c>
      <c r="BF79" s="189">
        <f>+BK79+BA79</f>
        <v>38</v>
      </c>
      <c r="BG79" s="28">
        <f>+BL79+BB79</f>
        <v>9</v>
      </c>
      <c r="BH79" s="28">
        <f>+BM79+BC79</f>
        <v>10</v>
      </c>
      <c r="BI79" s="28">
        <f>+BN79+BD79</f>
        <v>19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74">+BL79+BM79</f>
        <v>13</v>
      </c>
      <c r="BO79" s="194">
        <v>2</v>
      </c>
      <c r="BP79" s="116"/>
      <c r="BQ79" s="116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3</v>
      </c>
      <c r="BZ79" s="74">
        <v>0</v>
      </c>
      <c r="CA79" s="74">
        <v>1</v>
      </c>
      <c r="CB79" s="50">
        <f t="shared" ref="CB79" si="75">+CA79+BZ79</f>
        <v>1</v>
      </c>
      <c r="CC79" s="194">
        <v>0</v>
      </c>
      <c r="CD79" s="191">
        <f t="shared" ref="CD79:CH94" si="76">+CI79+BY79</f>
        <v>6</v>
      </c>
      <c r="CE79" s="74">
        <f t="shared" si="76"/>
        <v>0</v>
      </c>
      <c r="CF79" s="74">
        <f t="shared" si="76"/>
        <v>1</v>
      </c>
      <c r="CG79" s="74">
        <f t="shared" si="76"/>
        <v>1</v>
      </c>
      <c r="CH79" s="194">
        <f t="shared" si="76"/>
        <v>0</v>
      </c>
      <c r="CI79" s="191">
        <v>3</v>
      </c>
      <c r="CJ79" s="74">
        <v>0</v>
      </c>
      <c r="CK79" s="74">
        <v>0</v>
      </c>
      <c r="CL79" s="50">
        <f t="shared" ref="CL79:CL84" si="77">+CJ79+CK79</f>
        <v>0</v>
      </c>
      <c r="CM79" s="194">
        <v>0</v>
      </c>
      <c r="CN79" s="116"/>
    </row>
    <row r="80" spans="1:92" ht="15.75" customHeight="1" x14ac:dyDescent="0.25">
      <c r="A80" s="116"/>
      <c r="B80" s="16"/>
      <c r="C80" s="16"/>
      <c r="D80" s="97" t="s">
        <v>65</v>
      </c>
      <c r="E80" s="97"/>
      <c r="F80" s="97"/>
      <c r="G80" s="97" t="s">
        <v>17</v>
      </c>
      <c r="H80" s="74"/>
      <c r="I80" s="74">
        <v>27</v>
      </c>
      <c r="J80" s="74">
        <v>33</v>
      </c>
      <c r="K80" s="74">
        <v>29</v>
      </c>
      <c r="L80" s="83">
        <v>62</v>
      </c>
      <c r="M80" s="74">
        <v>4</v>
      </c>
      <c r="O80" s="16"/>
      <c r="P80" s="16"/>
      <c r="Q80" s="116"/>
      <c r="R80" s="116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SUMIF($V$96:$V$98,$V80,AC$96:AC$98)+SUMIF($V$114:$V$124,$V80,AC$114:AC$124)</f>
        <v>1</v>
      </c>
      <c r="AD80" s="50">
        <f t="shared" ref="AD80:AF90" si="78">SUMIF($V$96:$V$98,$V80,AD$96:AD$98)+SUMIF($V$114:$V$124,$V80,AD$114:AD$124)</f>
        <v>0</v>
      </c>
      <c r="AE80" s="50">
        <f t="shared" si="78"/>
        <v>0</v>
      </c>
      <c r="AF80" s="50">
        <f t="shared" si="78"/>
        <v>1</v>
      </c>
      <c r="AG80" s="264">
        <f t="shared" ref="AG80:AG90" si="79">(2*AD80+AF80)/(2*AC80)</f>
        <v>0.5</v>
      </c>
      <c r="AH80" s="264"/>
      <c r="AI80" s="50">
        <f t="shared" ref="AI80:AK90" si="80">SUMIF($V$96:$V$98,$V80,AI$96:AI$98)+SUMIF($V$114:$V$124,$V80,AI$114:AI$124)</f>
        <v>1</v>
      </c>
      <c r="AJ80" s="50">
        <f t="shared" si="80"/>
        <v>0</v>
      </c>
      <c r="AK80" s="50">
        <f t="shared" si="80"/>
        <v>0</v>
      </c>
      <c r="AL80" s="81">
        <f t="shared" ref="AL80:AL90" si="81">+AI80/AC80</f>
        <v>1</v>
      </c>
      <c r="AM80" s="50"/>
      <c r="AN80" s="50"/>
      <c r="AO80" s="50"/>
      <c r="AP80" s="50"/>
      <c r="AQ80" s="50"/>
      <c r="AR80" s="116"/>
      <c r="AS80" s="116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7</v>
      </c>
      <c r="BB80" s="74">
        <v>0</v>
      </c>
      <c r="BC80" s="74">
        <v>0</v>
      </c>
      <c r="BD80" s="50">
        <f t="shared" ref="BD80:BD90" si="82">+BC80+BB80</f>
        <v>0</v>
      </c>
      <c r="BE80" s="194">
        <v>0</v>
      </c>
      <c r="BF80" s="191">
        <f t="shared" ref="BF80:BJ90" si="83">+BK80+BA80</f>
        <v>26</v>
      </c>
      <c r="BG80" s="74">
        <f t="shared" si="83"/>
        <v>0</v>
      </c>
      <c r="BH80" s="74">
        <f t="shared" si="83"/>
        <v>1</v>
      </c>
      <c r="BI80" s="74">
        <f t="shared" si="83"/>
        <v>1</v>
      </c>
      <c r="BJ80" s="194">
        <f t="shared" si="83"/>
        <v>0</v>
      </c>
      <c r="BK80" s="191">
        <v>19</v>
      </c>
      <c r="BL80" s="74">
        <v>0</v>
      </c>
      <c r="BM80" s="74">
        <v>1</v>
      </c>
      <c r="BN80" s="50">
        <f t="shared" si="74"/>
        <v>1</v>
      </c>
      <c r="BO80" s="194">
        <v>0</v>
      </c>
      <c r="BP80" s="116"/>
      <c r="BQ80" s="116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76"/>
        <v>1</v>
      </c>
      <c r="CE80" s="74">
        <f t="shared" si="76"/>
        <v>0</v>
      </c>
      <c r="CF80" s="74">
        <f t="shared" si="76"/>
        <v>0</v>
      </c>
      <c r="CG80" s="74">
        <f t="shared" si="76"/>
        <v>0</v>
      </c>
      <c r="CH80" s="194">
        <f t="shared" si="76"/>
        <v>0</v>
      </c>
      <c r="CI80" s="191">
        <v>1</v>
      </c>
      <c r="CJ80" s="74">
        <v>0</v>
      </c>
      <c r="CK80" s="74">
        <v>0</v>
      </c>
      <c r="CL80" s="50">
        <f t="shared" si="77"/>
        <v>0</v>
      </c>
      <c r="CM80" s="194">
        <v>0</v>
      </c>
      <c r="CN80" s="116"/>
    </row>
    <row r="81" spans="1:92" ht="15.75" customHeight="1" x14ac:dyDescent="0.25">
      <c r="A81" s="116"/>
      <c r="B81" s="16"/>
      <c r="C81" s="16"/>
      <c r="D81" s="65" t="s">
        <v>126</v>
      </c>
      <c r="E81" s="65"/>
      <c r="F81" s="65"/>
      <c r="G81" s="97" t="s">
        <v>19</v>
      </c>
      <c r="H81" s="50"/>
      <c r="I81" s="74">
        <v>26</v>
      </c>
      <c r="J81" s="74">
        <v>36</v>
      </c>
      <c r="K81" s="74">
        <v>21</v>
      </c>
      <c r="L81" s="83">
        <v>57</v>
      </c>
      <c r="M81" s="74">
        <v>6</v>
      </c>
      <c r="O81" s="16"/>
      <c r="P81" s="16"/>
      <c r="Q81" s="116"/>
      <c r="R81" s="116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 t="shared" ref="AC81:AC90" si="84">SUMIF($V$96:$V$98,$V81,AC$96:AC$98)+SUMIF($V$114:$V$124,$V81,AC$114:AC$124)</f>
        <v>2</v>
      </c>
      <c r="AD81" s="50">
        <f t="shared" si="78"/>
        <v>2</v>
      </c>
      <c r="AE81" s="50">
        <f t="shared" si="78"/>
        <v>0</v>
      </c>
      <c r="AF81" s="50">
        <f t="shared" si="78"/>
        <v>0</v>
      </c>
      <c r="AG81" s="264">
        <f t="shared" si="79"/>
        <v>1</v>
      </c>
      <c r="AH81" s="264"/>
      <c r="AI81" s="50">
        <f t="shared" si="80"/>
        <v>0</v>
      </c>
      <c r="AJ81" s="50">
        <f t="shared" si="80"/>
        <v>0</v>
      </c>
      <c r="AK81" s="50">
        <f t="shared" si="80"/>
        <v>2</v>
      </c>
      <c r="AL81" s="81">
        <f t="shared" si="81"/>
        <v>0</v>
      </c>
      <c r="AM81" s="50"/>
      <c r="AN81" s="50"/>
      <c r="AO81" s="50"/>
      <c r="AP81" s="50"/>
      <c r="AQ81" s="50"/>
      <c r="AR81" s="116"/>
      <c r="AS81" s="116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>
        <v>6</v>
      </c>
      <c r="BB81" s="74">
        <v>6</v>
      </c>
      <c r="BC81" s="74">
        <v>5</v>
      </c>
      <c r="BD81" s="50">
        <f t="shared" si="82"/>
        <v>11</v>
      </c>
      <c r="BE81" s="194">
        <v>6</v>
      </c>
      <c r="BF81" s="191">
        <f t="shared" si="83"/>
        <v>25</v>
      </c>
      <c r="BG81" s="74">
        <f t="shared" si="83"/>
        <v>26</v>
      </c>
      <c r="BH81" s="74">
        <f t="shared" si="83"/>
        <v>20</v>
      </c>
      <c r="BI81" s="74">
        <f t="shared" si="83"/>
        <v>46</v>
      </c>
      <c r="BJ81" s="194">
        <f t="shared" si="83"/>
        <v>12</v>
      </c>
      <c r="BK81" s="191">
        <v>19</v>
      </c>
      <c r="BL81" s="74">
        <v>20</v>
      </c>
      <c r="BM81" s="74">
        <v>15</v>
      </c>
      <c r="BN81" s="50">
        <f t="shared" si="74"/>
        <v>35</v>
      </c>
      <c r="BO81" s="194">
        <v>6</v>
      </c>
      <c r="BP81" s="116"/>
      <c r="BQ81" s="116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>
        <v>1</v>
      </c>
      <c r="BZ81" s="74">
        <v>0</v>
      </c>
      <c r="CA81" s="74">
        <v>0</v>
      </c>
      <c r="CB81" s="50">
        <f t="shared" ref="CB81" si="85">+CA81+BZ81</f>
        <v>0</v>
      </c>
      <c r="CC81" s="194">
        <v>2</v>
      </c>
      <c r="CD81" s="191">
        <f t="shared" si="76"/>
        <v>2</v>
      </c>
      <c r="CE81" s="74">
        <f t="shared" si="76"/>
        <v>0</v>
      </c>
      <c r="CF81" s="74">
        <f t="shared" si="76"/>
        <v>0</v>
      </c>
      <c r="CG81" s="74">
        <f t="shared" si="76"/>
        <v>0</v>
      </c>
      <c r="CH81" s="194">
        <f t="shared" si="76"/>
        <v>2</v>
      </c>
      <c r="CI81" s="191">
        <v>1</v>
      </c>
      <c r="CJ81" s="74">
        <v>0</v>
      </c>
      <c r="CK81" s="74">
        <v>0</v>
      </c>
      <c r="CL81" s="50">
        <f t="shared" si="77"/>
        <v>0</v>
      </c>
      <c r="CM81" s="194">
        <v>0</v>
      </c>
      <c r="CN81" s="232"/>
    </row>
    <row r="82" spans="1:92" ht="15.75" customHeight="1" x14ac:dyDescent="0.25">
      <c r="A82" s="116"/>
      <c r="B82" s="16"/>
      <c r="C82" s="16"/>
      <c r="D82" s="42" t="s">
        <v>133</v>
      </c>
      <c r="E82" s="42"/>
      <c r="F82" s="42"/>
      <c r="G82" s="42" t="s">
        <v>25</v>
      </c>
      <c r="H82" s="43"/>
      <c r="I82" s="74">
        <v>25</v>
      </c>
      <c r="J82" s="74">
        <v>41</v>
      </c>
      <c r="K82" s="74">
        <v>8</v>
      </c>
      <c r="L82" s="83">
        <v>49</v>
      </c>
      <c r="M82" s="74">
        <v>2</v>
      </c>
      <c r="O82" s="16"/>
      <c r="P82" s="16"/>
      <c r="Q82" s="116"/>
      <c r="R82" s="116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 t="shared" si="84"/>
        <v>10.3</v>
      </c>
      <c r="AD82" s="50">
        <f t="shared" si="78"/>
        <v>6</v>
      </c>
      <c r="AE82" s="50">
        <f t="shared" si="78"/>
        <v>2</v>
      </c>
      <c r="AF82" s="50">
        <f t="shared" si="78"/>
        <v>3</v>
      </c>
      <c r="AG82" s="264">
        <f t="shared" si="79"/>
        <v>0.72815533980582514</v>
      </c>
      <c r="AH82" s="264"/>
      <c r="AI82" s="50">
        <f t="shared" si="80"/>
        <v>22</v>
      </c>
      <c r="AJ82" s="50">
        <f t="shared" si="80"/>
        <v>0</v>
      </c>
      <c r="AK82" s="50">
        <f t="shared" si="80"/>
        <v>1</v>
      </c>
      <c r="AL82" s="81">
        <f t="shared" si="81"/>
        <v>2.1359223300970873</v>
      </c>
      <c r="AM82" s="50"/>
      <c r="AN82" s="50"/>
      <c r="AO82" s="50"/>
      <c r="AP82" s="50"/>
      <c r="AQ82" s="50"/>
      <c r="AR82" s="116"/>
      <c r="AS82" s="116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5</v>
      </c>
      <c r="BB82" s="74">
        <v>1</v>
      </c>
      <c r="BC82" s="74">
        <v>4</v>
      </c>
      <c r="BD82" s="50">
        <f t="shared" si="82"/>
        <v>5</v>
      </c>
      <c r="BE82" s="194">
        <v>0</v>
      </c>
      <c r="BF82" s="191">
        <f t="shared" si="83"/>
        <v>24</v>
      </c>
      <c r="BG82" s="74">
        <f t="shared" si="83"/>
        <v>11</v>
      </c>
      <c r="BH82" s="74">
        <f t="shared" si="83"/>
        <v>14</v>
      </c>
      <c r="BI82" s="74">
        <f t="shared" si="83"/>
        <v>25</v>
      </c>
      <c r="BJ82" s="194">
        <f t="shared" si="83"/>
        <v>0</v>
      </c>
      <c r="BK82" s="191">
        <v>19</v>
      </c>
      <c r="BL82" s="74">
        <v>10</v>
      </c>
      <c r="BM82" s="74">
        <v>10</v>
      </c>
      <c r="BN82" s="50">
        <f t="shared" si="74"/>
        <v>20</v>
      </c>
      <c r="BO82" s="194">
        <v>0</v>
      </c>
      <c r="BP82" s="116"/>
      <c r="BQ82" s="116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CD82" s="191">
        <f t="shared" si="76"/>
        <v>1</v>
      </c>
      <c r="CE82" s="74">
        <f t="shared" si="76"/>
        <v>0</v>
      </c>
      <c r="CF82" s="74">
        <f t="shared" si="76"/>
        <v>0</v>
      </c>
      <c r="CG82" s="74">
        <f t="shared" si="76"/>
        <v>0</v>
      </c>
      <c r="CH82" s="194">
        <f t="shared" si="76"/>
        <v>2</v>
      </c>
      <c r="CI82" s="191">
        <v>1</v>
      </c>
      <c r="CJ82" s="74">
        <v>0</v>
      </c>
      <c r="CK82" s="74">
        <v>0</v>
      </c>
      <c r="CL82" s="50">
        <f t="shared" si="77"/>
        <v>0</v>
      </c>
      <c r="CM82" s="194">
        <v>2</v>
      </c>
      <c r="CN82" s="116"/>
    </row>
    <row r="83" spans="1:92" ht="15.75" customHeight="1" x14ac:dyDescent="0.25">
      <c r="A83" s="116"/>
      <c r="C83" s="16"/>
      <c r="D83" s="42" t="s">
        <v>132</v>
      </c>
      <c r="E83" s="42"/>
      <c r="F83" s="42"/>
      <c r="G83" s="36" t="s">
        <v>15</v>
      </c>
      <c r="H83" s="43"/>
      <c r="I83" s="74">
        <v>27</v>
      </c>
      <c r="J83" s="74">
        <v>29</v>
      </c>
      <c r="K83" s="74">
        <v>19</v>
      </c>
      <c r="L83" s="83">
        <v>48</v>
      </c>
      <c r="M83" s="74">
        <v>2</v>
      </c>
      <c r="Q83" s="116"/>
      <c r="R83" s="116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 t="shared" si="84"/>
        <v>5</v>
      </c>
      <c r="AD83" s="50">
        <f t="shared" si="78"/>
        <v>4</v>
      </c>
      <c r="AE83" s="50">
        <f t="shared" si="78"/>
        <v>0</v>
      </c>
      <c r="AF83" s="50">
        <f t="shared" si="78"/>
        <v>1</v>
      </c>
      <c r="AG83" s="264">
        <f t="shared" si="79"/>
        <v>0.9</v>
      </c>
      <c r="AH83" s="264"/>
      <c r="AI83" s="50">
        <f t="shared" si="80"/>
        <v>7</v>
      </c>
      <c r="AJ83" s="50">
        <f t="shared" si="80"/>
        <v>0</v>
      </c>
      <c r="AK83" s="50">
        <f t="shared" si="80"/>
        <v>1</v>
      </c>
      <c r="AL83" s="81">
        <f t="shared" si="81"/>
        <v>1.4</v>
      </c>
      <c r="AM83" s="50"/>
      <c r="AN83" s="50"/>
      <c r="AO83" s="50"/>
      <c r="AP83" s="50"/>
      <c r="AQ83" s="50"/>
      <c r="AR83" s="116"/>
      <c r="AS83" s="116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7</v>
      </c>
      <c r="BB83" s="74">
        <v>0</v>
      </c>
      <c r="BC83" s="74">
        <v>3</v>
      </c>
      <c r="BD83" s="50">
        <f t="shared" si="82"/>
        <v>3</v>
      </c>
      <c r="BE83" s="194">
        <v>0</v>
      </c>
      <c r="BF83" s="191">
        <f t="shared" si="83"/>
        <v>29</v>
      </c>
      <c r="BG83" s="74">
        <f t="shared" si="83"/>
        <v>0</v>
      </c>
      <c r="BH83" s="74">
        <f t="shared" si="83"/>
        <v>20</v>
      </c>
      <c r="BI83" s="74">
        <f t="shared" si="83"/>
        <v>20</v>
      </c>
      <c r="BJ83" s="194">
        <f t="shared" si="83"/>
        <v>0</v>
      </c>
      <c r="BK83" s="191">
        <v>22</v>
      </c>
      <c r="BL83" s="74">
        <v>0</v>
      </c>
      <c r="BM83" s="74">
        <v>17</v>
      </c>
      <c r="BN83" s="50">
        <f t="shared" si="74"/>
        <v>17</v>
      </c>
      <c r="BO83" s="194">
        <v>0</v>
      </c>
      <c r="BP83" s="116"/>
      <c r="BQ83" s="116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76"/>
        <v>3</v>
      </c>
      <c r="CE83" s="74">
        <f t="shared" si="76"/>
        <v>0</v>
      </c>
      <c r="CF83" s="74">
        <f t="shared" si="76"/>
        <v>2</v>
      </c>
      <c r="CG83" s="74">
        <f t="shared" si="76"/>
        <v>2</v>
      </c>
      <c r="CH83" s="194">
        <f t="shared" si="76"/>
        <v>2</v>
      </c>
      <c r="CI83" s="191">
        <v>3</v>
      </c>
      <c r="CJ83" s="74">
        <v>0</v>
      </c>
      <c r="CK83" s="74">
        <v>2</v>
      </c>
      <c r="CL83" s="50">
        <f t="shared" si="77"/>
        <v>2</v>
      </c>
      <c r="CM83" s="194">
        <v>2</v>
      </c>
      <c r="CN83" s="116"/>
    </row>
    <row r="84" spans="1:92" ht="15.75" customHeight="1" x14ac:dyDescent="0.25">
      <c r="A84" s="116"/>
      <c r="C84" s="16"/>
      <c r="D84" s="36" t="s">
        <v>119</v>
      </c>
      <c r="E84" s="36"/>
      <c r="F84" s="36"/>
      <c r="G84" s="42" t="s">
        <v>139</v>
      </c>
      <c r="H84" s="38"/>
      <c r="I84" s="74">
        <v>25</v>
      </c>
      <c r="J84" s="74">
        <v>26</v>
      </c>
      <c r="K84" s="74">
        <v>20</v>
      </c>
      <c r="L84" s="83">
        <v>46</v>
      </c>
      <c r="M84" s="74">
        <v>12</v>
      </c>
      <c r="Q84" s="116"/>
      <c r="R84" s="116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 t="shared" si="84"/>
        <v>1</v>
      </c>
      <c r="AD84" s="50">
        <f t="shared" si="78"/>
        <v>1</v>
      </c>
      <c r="AE84" s="50">
        <f t="shared" si="78"/>
        <v>0</v>
      </c>
      <c r="AF84" s="50">
        <f t="shared" si="78"/>
        <v>0</v>
      </c>
      <c r="AG84" s="264">
        <f t="shared" si="79"/>
        <v>1</v>
      </c>
      <c r="AH84" s="264"/>
      <c r="AI84" s="50">
        <f t="shared" si="80"/>
        <v>0</v>
      </c>
      <c r="AJ84" s="50">
        <f t="shared" si="80"/>
        <v>0</v>
      </c>
      <c r="AK84" s="50">
        <f t="shared" si="80"/>
        <v>1</v>
      </c>
      <c r="AL84" s="81">
        <f t="shared" si="81"/>
        <v>0</v>
      </c>
      <c r="AM84" s="50"/>
      <c r="AN84" s="50"/>
      <c r="AO84" s="50"/>
      <c r="AP84" s="50"/>
      <c r="AQ84" s="50"/>
      <c r="AR84" s="116"/>
      <c r="AS84" s="116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7</v>
      </c>
      <c r="BB84" s="74">
        <v>3</v>
      </c>
      <c r="BC84" s="74">
        <v>4</v>
      </c>
      <c r="BD84" s="50">
        <f t="shared" si="82"/>
        <v>7</v>
      </c>
      <c r="BE84" s="194">
        <v>4</v>
      </c>
      <c r="BF84" s="191">
        <f t="shared" si="83"/>
        <v>27</v>
      </c>
      <c r="BG84" s="74">
        <f t="shared" si="83"/>
        <v>8</v>
      </c>
      <c r="BH84" s="74">
        <f t="shared" si="83"/>
        <v>9</v>
      </c>
      <c r="BI84" s="74">
        <f t="shared" si="83"/>
        <v>17</v>
      </c>
      <c r="BJ84" s="194">
        <f t="shared" si="83"/>
        <v>12</v>
      </c>
      <c r="BK84" s="191">
        <v>20</v>
      </c>
      <c r="BL84" s="74">
        <v>5</v>
      </c>
      <c r="BM84" s="74">
        <v>5</v>
      </c>
      <c r="BN84" s="50">
        <f t="shared" si="74"/>
        <v>10</v>
      </c>
      <c r="BO84" s="194">
        <v>8</v>
      </c>
      <c r="BP84" s="116"/>
      <c r="BQ84" s="116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>
        <v>1</v>
      </c>
      <c r="BZ84" s="74">
        <v>0</v>
      </c>
      <c r="CA84" s="74">
        <v>3</v>
      </c>
      <c r="CB84" s="74">
        <f>+CA84+BZ84</f>
        <v>3</v>
      </c>
      <c r="CC84" s="194">
        <v>0</v>
      </c>
      <c r="CD84" s="191">
        <f t="shared" si="76"/>
        <v>2</v>
      </c>
      <c r="CE84" s="74">
        <f t="shared" si="76"/>
        <v>0</v>
      </c>
      <c r="CF84" s="74">
        <f t="shared" si="76"/>
        <v>3</v>
      </c>
      <c r="CG84" s="74">
        <f t="shared" si="76"/>
        <v>3</v>
      </c>
      <c r="CH84" s="194">
        <f t="shared" si="76"/>
        <v>0</v>
      </c>
      <c r="CI84" s="191">
        <v>1</v>
      </c>
      <c r="CJ84" s="74">
        <v>0</v>
      </c>
      <c r="CK84" s="74">
        <v>0</v>
      </c>
      <c r="CL84" s="50">
        <f t="shared" si="77"/>
        <v>0</v>
      </c>
      <c r="CM84" s="194">
        <v>0</v>
      </c>
      <c r="CN84" s="116"/>
    </row>
    <row r="85" spans="1:92" ht="15.75" customHeight="1" x14ac:dyDescent="0.25">
      <c r="A85" s="116"/>
      <c r="C85" s="16"/>
      <c r="D85" s="97" t="s">
        <v>39</v>
      </c>
      <c r="E85" s="97"/>
      <c r="F85" s="97"/>
      <c r="G85" s="97" t="s">
        <v>17</v>
      </c>
      <c r="H85" s="74"/>
      <c r="I85" s="74">
        <v>25</v>
      </c>
      <c r="J85" s="74">
        <v>10</v>
      </c>
      <c r="K85" s="74">
        <v>34</v>
      </c>
      <c r="L85" s="83">
        <v>44</v>
      </c>
      <c r="M85" s="74">
        <v>6</v>
      </c>
      <c r="Q85" s="116"/>
      <c r="R85" s="116"/>
      <c r="S85" s="75"/>
      <c r="T85" s="65"/>
      <c r="U85" s="75">
        <v>8</v>
      </c>
      <c r="V85" s="65" t="s">
        <v>147</v>
      </c>
      <c r="AC85" s="50">
        <f t="shared" si="84"/>
        <v>1</v>
      </c>
      <c r="AD85" s="50">
        <f t="shared" si="78"/>
        <v>1</v>
      </c>
      <c r="AE85" s="50">
        <f t="shared" si="78"/>
        <v>0</v>
      </c>
      <c r="AF85" s="50">
        <f t="shared" si="78"/>
        <v>0</v>
      </c>
      <c r="AG85" s="264">
        <f t="shared" si="79"/>
        <v>1</v>
      </c>
      <c r="AH85" s="264"/>
      <c r="AI85" s="50">
        <f t="shared" si="80"/>
        <v>2</v>
      </c>
      <c r="AJ85" s="50">
        <f t="shared" si="80"/>
        <v>0</v>
      </c>
      <c r="AK85" s="50">
        <f t="shared" si="80"/>
        <v>0</v>
      </c>
      <c r="AL85" s="81">
        <f t="shared" si="81"/>
        <v>2</v>
      </c>
      <c r="AM85" s="50"/>
      <c r="AN85" s="50"/>
      <c r="AO85" s="50"/>
      <c r="AP85" s="50"/>
      <c r="AQ85" s="50"/>
      <c r="AR85" s="116"/>
      <c r="AS85" s="116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7</v>
      </c>
      <c r="BB85" s="74">
        <v>3</v>
      </c>
      <c r="BC85" s="74">
        <v>8</v>
      </c>
      <c r="BD85" s="50">
        <f t="shared" si="82"/>
        <v>11</v>
      </c>
      <c r="BE85" s="194">
        <v>0</v>
      </c>
      <c r="BF85" s="191">
        <f t="shared" si="83"/>
        <v>27</v>
      </c>
      <c r="BG85" s="74">
        <f t="shared" si="83"/>
        <v>8</v>
      </c>
      <c r="BH85" s="74">
        <f t="shared" si="83"/>
        <v>21</v>
      </c>
      <c r="BI85" s="74">
        <f t="shared" si="83"/>
        <v>29</v>
      </c>
      <c r="BJ85" s="194">
        <f t="shared" si="83"/>
        <v>0</v>
      </c>
      <c r="BK85" s="191">
        <v>20</v>
      </c>
      <c r="BL85" s="74">
        <v>5</v>
      </c>
      <c r="BM85" s="74">
        <v>13</v>
      </c>
      <c r="BN85" s="50">
        <f t="shared" si="74"/>
        <v>18</v>
      </c>
      <c r="BO85" s="194">
        <v>0</v>
      </c>
      <c r="BP85" s="116"/>
      <c r="BQ85" s="116"/>
      <c r="BR85" s="75">
        <v>7.5</v>
      </c>
      <c r="BS85" s="36" t="s">
        <v>122</v>
      </c>
      <c r="BT85" s="36"/>
      <c r="BU85" s="36"/>
      <c r="BV85" s="36"/>
      <c r="BW85" s="38"/>
      <c r="BX85" s="57"/>
      <c r="BY85" s="191">
        <v>2</v>
      </c>
      <c r="BZ85" s="74">
        <v>0</v>
      </c>
      <c r="CA85" s="74">
        <v>0</v>
      </c>
      <c r="CB85" s="50">
        <f t="shared" ref="CB85" si="86">+CA85+BZ85</f>
        <v>0</v>
      </c>
      <c r="CC85" s="194">
        <v>0</v>
      </c>
      <c r="CD85" s="191">
        <f t="shared" si="76"/>
        <v>2</v>
      </c>
      <c r="CE85" s="74">
        <f t="shared" si="76"/>
        <v>0</v>
      </c>
      <c r="CF85" s="74">
        <f t="shared" si="76"/>
        <v>0</v>
      </c>
      <c r="CG85" s="74">
        <f t="shared" si="76"/>
        <v>0</v>
      </c>
      <c r="CH85" s="194">
        <f t="shared" si="76"/>
        <v>0</v>
      </c>
      <c r="CI85" s="191"/>
      <c r="CJ85" s="74"/>
      <c r="CK85" s="74"/>
      <c r="CL85" s="50"/>
      <c r="CM85" s="194"/>
      <c r="CN85" s="116"/>
    </row>
    <row r="86" spans="1:92" ht="15.75" customHeight="1" x14ac:dyDescent="0.25">
      <c r="A86" s="116"/>
      <c r="C86" s="16"/>
      <c r="D86" s="42" t="s">
        <v>130</v>
      </c>
      <c r="E86" s="42"/>
      <c r="F86" s="42"/>
      <c r="G86" s="29" t="s">
        <v>23</v>
      </c>
      <c r="H86" s="43"/>
      <c r="I86" s="74">
        <v>26</v>
      </c>
      <c r="J86" s="74">
        <v>15</v>
      </c>
      <c r="K86" s="74">
        <v>22</v>
      </c>
      <c r="L86" s="83">
        <v>37</v>
      </c>
      <c r="M86" s="74">
        <v>2</v>
      </c>
      <c r="Q86" s="214"/>
      <c r="R86" s="214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 t="shared" si="84"/>
        <v>0.2</v>
      </c>
      <c r="AD86" s="50">
        <f t="shared" si="78"/>
        <v>0</v>
      </c>
      <c r="AE86" s="50">
        <f t="shared" si="78"/>
        <v>0</v>
      </c>
      <c r="AF86" s="50">
        <f t="shared" si="78"/>
        <v>0</v>
      </c>
      <c r="AG86" s="264">
        <f t="shared" si="79"/>
        <v>0</v>
      </c>
      <c r="AH86" s="264"/>
      <c r="AI86" s="50">
        <f t="shared" si="80"/>
        <v>0</v>
      </c>
      <c r="AJ86" s="50">
        <f t="shared" si="80"/>
        <v>0</v>
      </c>
      <c r="AK86" s="50">
        <f t="shared" si="80"/>
        <v>0</v>
      </c>
      <c r="AL86" s="81">
        <f t="shared" si="81"/>
        <v>0</v>
      </c>
      <c r="AM86" s="50"/>
      <c r="AN86" s="50"/>
      <c r="AO86" s="50"/>
      <c r="AP86" s="50"/>
      <c r="AQ86" s="50"/>
      <c r="AR86" s="214"/>
      <c r="AS86" s="214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4</v>
      </c>
      <c r="BB86" s="74">
        <v>0</v>
      </c>
      <c r="BC86" s="74">
        <v>2</v>
      </c>
      <c r="BD86" s="50">
        <f t="shared" si="82"/>
        <v>2</v>
      </c>
      <c r="BE86" s="194">
        <v>0</v>
      </c>
      <c r="BF86" s="191">
        <f t="shared" si="83"/>
        <v>24</v>
      </c>
      <c r="BG86" s="74">
        <f t="shared" si="83"/>
        <v>2</v>
      </c>
      <c r="BH86" s="74">
        <f t="shared" si="83"/>
        <v>3</v>
      </c>
      <c r="BI86" s="74">
        <f t="shared" si="83"/>
        <v>5</v>
      </c>
      <c r="BJ86" s="194">
        <f t="shared" si="83"/>
        <v>2</v>
      </c>
      <c r="BK86" s="191">
        <v>20</v>
      </c>
      <c r="BL86" s="74">
        <v>2</v>
      </c>
      <c r="BM86" s="74">
        <v>1</v>
      </c>
      <c r="BN86" s="50">
        <f t="shared" si="74"/>
        <v>3</v>
      </c>
      <c r="BO86" s="194">
        <v>2</v>
      </c>
      <c r="BP86" s="214"/>
      <c r="BQ86" s="214"/>
      <c r="BR86" s="75">
        <v>6</v>
      </c>
      <c r="BS86" s="36" t="s">
        <v>166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si="76"/>
        <v>1</v>
      </c>
      <c r="CE86" s="74">
        <f t="shared" si="76"/>
        <v>1</v>
      </c>
      <c r="CF86" s="74">
        <f t="shared" si="76"/>
        <v>0</v>
      </c>
      <c r="CG86" s="74">
        <f t="shared" si="76"/>
        <v>1</v>
      </c>
      <c r="CH86" s="194">
        <f t="shared" si="76"/>
        <v>0</v>
      </c>
      <c r="CI86" s="191">
        <v>1</v>
      </c>
      <c r="CJ86" s="74">
        <v>1</v>
      </c>
      <c r="CK86" s="74">
        <v>0</v>
      </c>
      <c r="CL86" s="50">
        <f>+CJ86+CK86</f>
        <v>1</v>
      </c>
      <c r="CM86" s="194">
        <v>0</v>
      </c>
      <c r="CN86" s="214"/>
    </row>
    <row r="87" spans="1:92" ht="15.75" customHeight="1" x14ac:dyDescent="0.25">
      <c r="A87" s="116"/>
      <c r="C87" s="16"/>
      <c r="D87" s="97" t="s">
        <v>184</v>
      </c>
      <c r="E87" s="61"/>
      <c r="F87" s="61"/>
      <c r="G87" s="97" t="s">
        <v>17</v>
      </c>
      <c r="H87" s="74"/>
      <c r="I87" s="74">
        <v>26</v>
      </c>
      <c r="J87" s="74">
        <v>18</v>
      </c>
      <c r="K87" s="74">
        <v>18</v>
      </c>
      <c r="L87" s="83">
        <v>36</v>
      </c>
      <c r="M87" s="74">
        <v>4</v>
      </c>
      <c r="Q87" s="214"/>
      <c r="R87" s="214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 t="shared" si="84"/>
        <v>0.5</v>
      </c>
      <c r="AD87" s="50">
        <f t="shared" si="78"/>
        <v>0</v>
      </c>
      <c r="AE87" s="50">
        <f t="shared" si="78"/>
        <v>0</v>
      </c>
      <c r="AF87" s="50">
        <f t="shared" si="78"/>
        <v>0</v>
      </c>
      <c r="AG87" s="264">
        <f t="shared" si="79"/>
        <v>0</v>
      </c>
      <c r="AH87" s="264"/>
      <c r="AI87" s="50">
        <f t="shared" si="80"/>
        <v>2</v>
      </c>
      <c r="AJ87" s="50">
        <f t="shared" si="80"/>
        <v>1</v>
      </c>
      <c r="AK87" s="50">
        <f t="shared" si="80"/>
        <v>0</v>
      </c>
      <c r="AL87" s="81">
        <f t="shared" si="81"/>
        <v>4</v>
      </c>
      <c r="AM87" s="50"/>
      <c r="AN87" s="50"/>
      <c r="AO87" s="50"/>
      <c r="AP87" s="50"/>
      <c r="AQ87" s="50"/>
      <c r="AR87" s="214"/>
      <c r="AS87" s="214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7</v>
      </c>
      <c r="BB87" s="74">
        <v>3</v>
      </c>
      <c r="BC87" s="74">
        <v>3</v>
      </c>
      <c r="BD87" s="50">
        <f t="shared" si="82"/>
        <v>6</v>
      </c>
      <c r="BE87" s="194">
        <v>0</v>
      </c>
      <c r="BF87" s="191">
        <f t="shared" si="83"/>
        <v>27</v>
      </c>
      <c r="BG87" s="74">
        <f t="shared" si="83"/>
        <v>8</v>
      </c>
      <c r="BH87" s="74">
        <f t="shared" si="83"/>
        <v>9</v>
      </c>
      <c r="BI87" s="74">
        <f t="shared" si="83"/>
        <v>17</v>
      </c>
      <c r="BJ87" s="194">
        <f t="shared" si="83"/>
        <v>6</v>
      </c>
      <c r="BK87" s="191">
        <v>20</v>
      </c>
      <c r="BL87" s="74">
        <v>5</v>
      </c>
      <c r="BM87" s="74">
        <v>6</v>
      </c>
      <c r="BN87" s="50">
        <f t="shared" si="74"/>
        <v>11</v>
      </c>
      <c r="BO87" s="194">
        <v>6</v>
      </c>
      <c r="BP87" s="214"/>
      <c r="BQ87" s="214"/>
      <c r="BR87" s="75">
        <v>6.5</v>
      </c>
      <c r="BS87" s="36" t="s">
        <v>152</v>
      </c>
      <c r="BT87" s="36"/>
      <c r="BU87" s="36"/>
      <c r="BV87" s="36"/>
      <c r="BW87" s="38"/>
      <c r="BX87" s="57"/>
      <c r="BY87" s="191"/>
      <c r="BZ87" s="74"/>
      <c r="CA87" s="74"/>
      <c r="CB87" s="74"/>
      <c r="CC87" s="194"/>
      <c r="CD87" s="191">
        <f t="shared" si="76"/>
        <v>1</v>
      </c>
      <c r="CE87" s="74">
        <f t="shared" si="76"/>
        <v>0</v>
      </c>
      <c r="CF87" s="74">
        <f t="shared" si="76"/>
        <v>2</v>
      </c>
      <c r="CG87" s="74">
        <f t="shared" si="76"/>
        <v>2</v>
      </c>
      <c r="CH87" s="194">
        <f t="shared" si="76"/>
        <v>0</v>
      </c>
      <c r="CI87" s="191">
        <v>1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214"/>
    </row>
    <row r="88" spans="1:92" ht="15.75" customHeight="1" x14ac:dyDescent="0.25">
      <c r="A88" s="116"/>
      <c r="C88" s="16"/>
      <c r="D88" s="97" t="s">
        <v>110</v>
      </c>
      <c r="E88" s="97"/>
      <c r="F88" s="97"/>
      <c r="G88" s="207" t="s">
        <v>146</v>
      </c>
      <c r="H88" s="74"/>
      <c r="I88" s="74">
        <v>28</v>
      </c>
      <c r="J88" s="74">
        <v>13</v>
      </c>
      <c r="K88" s="74">
        <v>20</v>
      </c>
      <c r="L88" s="83">
        <v>33</v>
      </c>
      <c r="M88" s="74">
        <v>2</v>
      </c>
      <c r="Q88" s="214"/>
      <c r="R88" s="214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 t="shared" si="84"/>
        <v>3</v>
      </c>
      <c r="AD88" s="50">
        <f t="shared" si="78"/>
        <v>0</v>
      </c>
      <c r="AE88" s="50">
        <f t="shared" si="78"/>
        <v>3</v>
      </c>
      <c r="AF88" s="50">
        <f t="shared" si="78"/>
        <v>0</v>
      </c>
      <c r="AG88" s="264">
        <f t="shared" si="79"/>
        <v>0</v>
      </c>
      <c r="AH88" s="264"/>
      <c r="AI88" s="50">
        <f t="shared" si="80"/>
        <v>11</v>
      </c>
      <c r="AJ88" s="50">
        <f t="shared" si="80"/>
        <v>0</v>
      </c>
      <c r="AK88" s="50">
        <f t="shared" si="80"/>
        <v>0</v>
      </c>
      <c r="AL88" s="81">
        <f t="shared" si="81"/>
        <v>3.6666666666666665</v>
      </c>
      <c r="AM88" s="50"/>
      <c r="AN88" s="50"/>
      <c r="AO88" s="50"/>
      <c r="AP88" s="50"/>
      <c r="AQ88" s="50"/>
      <c r="AR88" s="214"/>
      <c r="AS88" s="214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>
        <v>6</v>
      </c>
      <c r="BB88" s="74">
        <v>1</v>
      </c>
      <c r="BC88" s="74">
        <v>4</v>
      </c>
      <c r="BD88" s="50">
        <f t="shared" si="82"/>
        <v>5</v>
      </c>
      <c r="BE88" s="194">
        <v>2</v>
      </c>
      <c r="BF88" s="191">
        <f t="shared" si="83"/>
        <v>27</v>
      </c>
      <c r="BG88" s="74">
        <f t="shared" si="83"/>
        <v>2</v>
      </c>
      <c r="BH88" s="74">
        <f t="shared" si="83"/>
        <v>11</v>
      </c>
      <c r="BI88" s="74">
        <f t="shared" si="83"/>
        <v>13</v>
      </c>
      <c r="BJ88" s="194">
        <f t="shared" si="83"/>
        <v>2</v>
      </c>
      <c r="BK88" s="191">
        <v>21</v>
      </c>
      <c r="BL88" s="74">
        <v>1</v>
      </c>
      <c r="BM88" s="74">
        <v>7</v>
      </c>
      <c r="BN88" s="50">
        <f t="shared" si="74"/>
        <v>8</v>
      </c>
      <c r="BO88" s="194">
        <v>0</v>
      </c>
      <c r="BP88" s="214"/>
      <c r="BQ88" s="214"/>
      <c r="BR88" s="75">
        <v>6.5</v>
      </c>
      <c r="BS88" s="36" t="s">
        <v>59</v>
      </c>
      <c r="BT88" s="36"/>
      <c r="BU88" s="36"/>
      <c r="BV88" s="36"/>
      <c r="BW88" s="38"/>
      <c r="BX88" s="57"/>
      <c r="BY88" s="191">
        <v>3</v>
      </c>
      <c r="BZ88" s="74">
        <v>1</v>
      </c>
      <c r="CA88" s="74">
        <v>2</v>
      </c>
      <c r="CB88" s="50">
        <f t="shared" ref="CB88:CB89" si="87">+CA88+BZ88</f>
        <v>3</v>
      </c>
      <c r="CC88" s="194">
        <v>0</v>
      </c>
      <c r="CD88" s="191">
        <f t="shared" si="76"/>
        <v>5</v>
      </c>
      <c r="CE88" s="74">
        <f t="shared" si="76"/>
        <v>1</v>
      </c>
      <c r="CF88" s="74">
        <f t="shared" si="76"/>
        <v>4</v>
      </c>
      <c r="CG88" s="74">
        <f t="shared" si="76"/>
        <v>5</v>
      </c>
      <c r="CH88" s="194">
        <f t="shared" si="76"/>
        <v>0</v>
      </c>
      <c r="CI88" s="191">
        <v>2</v>
      </c>
      <c r="CJ88" s="74">
        <v>0</v>
      </c>
      <c r="CK88" s="74">
        <v>2</v>
      </c>
      <c r="CL88" s="50">
        <f>+CJ88+CK88</f>
        <v>2</v>
      </c>
      <c r="CM88" s="194">
        <v>0</v>
      </c>
      <c r="CN88" s="214"/>
    </row>
    <row r="89" spans="1:92" ht="15.75" customHeight="1" x14ac:dyDescent="0.25">
      <c r="A89" s="116"/>
      <c r="C89" s="16"/>
      <c r="D89" s="97" t="s">
        <v>94</v>
      </c>
      <c r="E89" s="97"/>
      <c r="F89" s="97"/>
      <c r="G89" s="207" t="s">
        <v>146</v>
      </c>
      <c r="H89" s="74"/>
      <c r="I89" s="74">
        <v>24</v>
      </c>
      <c r="J89" s="74">
        <v>23</v>
      </c>
      <c r="K89" s="74">
        <v>8</v>
      </c>
      <c r="L89" s="83">
        <v>31</v>
      </c>
      <c r="M89" s="74">
        <v>4</v>
      </c>
      <c r="Q89" s="215"/>
      <c r="R89" s="215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 t="shared" si="84"/>
        <v>2</v>
      </c>
      <c r="AD89" s="50">
        <f t="shared" si="78"/>
        <v>1</v>
      </c>
      <c r="AE89" s="50">
        <f t="shared" si="78"/>
        <v>1</v>
      </c>
      <c r="AF89" s="50">
        <f t="shared" si="78"/>
        <v>0</v>
      </c>
      <c r="AG89" s="264">
        <f t="shared" si="79"/>
        <v>0.5</v>
      </c>
      <c r="AH89" s="264"/>
      <c r="AI89" s="50">
        <f t="shared" si="80"/>
        <v>4</v>
      </c>
      <c r="AJ89" s="50">
        <f t="shared" si="80"/>
        <v>0</v>
      </c>
      <c r="AK89" s="50">
        <f t="shared" si="80"/>
        <v>0</v>
      </c>
      <c r="AL89" s="81">
        <f t="shared" si="81"/>
        <v>2</v>
      </c>
      <c r="AM89" s="50"/>
      <c r="AN89" s="50"/>
      <c r="AO89" s="50"/>
      <c r="AP89" s="50"/>
      <c r="AQ89" s="50"/>
      <c r="AR89" s="215"/>
      <c r="AS89" s="215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7</v>
      </c>
      <c r="BB89" s="74">
        <v>0</v>
      </c>
      <c r="BC89" s="74">
        <v>0</v>
      </c>
      <c r="BD89" s="50">
        <f t="shared" si="82"/>
        <v>0</v>
      </c>
      <c r="BE89" s="194">
        <v>2</v>
      </c>
      <c r="BF89" s="191">
        <f t="shared" si="83"/>
        <v>21</v>
      </c>
      <c r="BG89" s="74">
        <f t="shared" si="83"/>
        <v>1</v>
      </c>
      <c r="BH89" s="74">
        <f t="shared" si="83"/>
        <v>3</v>
      </c>
      <c r="BI89" s="74">
        <f t="shared" si="83"/>
        <v>4</v>
      </c>
      <c r="BJ89" s="194">
        <f t="shared" si="83"/>
        <v>6</v>
      </c>
      <c r="BK89" s="191">
        <v>14</v>
      </c>
      <c r="BL89" s="74">
        <v>1</v>
      </c>
      <c r="BM89" s="74">
        <v>3</v>
      </c>
      <c r="BN89" s="50">
        <f t="shared" si="74"/>
        <v>4</v>
      </c>
      <c r="BO89" s="194">
        <v>4</v>
      </c>
      <c r="BP89" s="215"/>
      <c r="BQ89" s="215"/>
      <c r="BR89" s="75">
        <v>7</v>
      </c>
      <c r="BS89" s="36" t="s">
        <v>97</v>
      </c>
      <c r="BT89" s="36"/>
      <c r="BU89" s="36"/>
      <c r="BV89" s="36"/>
      <c r="BW89" s="38"/>
      <c r="BX89" s="57"/>
      <c r="BY89" s="191">
        <v>1</v>
      </c>
      <c r="BZ89" s="74">
        <v>0</v>
      </c>
      <c r="CA89" s="74">
        <v>0</v>
      </c>
      <c r="CB89" s="50">
        <f t="shared" si="87"/>
        <v>0</v>
      </c>
      <c r="CC89" s="194">
        <v>0</v>
      </c>
      <c r="CD89" s="191">
        <f t="shared" si="76"/>
        <v>2</v>
      </c>
      <c r="CE89" s="74">
        <f t="shared" si="76"/>
        <v>0</v>
      </c>
      <c r="CF89" s="74">
        <f t="shared" si="76"/>
        <v>0</v>
      </c>
      <c r="CG89" s="74">
        <f t="shared" si="76"/>
        <v>0</v>
      </c>
      <c r="CH89" s="194">
        <f t="shared" si="76"/>
        <v>0</v>
      </c>
      <c r="CI89" s="191">
        <v>1</v>
      </c>
      <c r="CJ89" s="74">
        <v>0</v>
      </c>
      <c r="CK89" s="74">
        <v>0</v>
      </c>
      <c r="CL89" s="50">
        <f t="shared" ref="CL89" si="88">+CJ89+CK89</f>
        <v>0</v>
      </c>
      <c r="CM89" s="194">
        <v>0</v>
      </c>
      <c r="CN89" s="215"/>
    </row>
    <row r="90" spans="1:92" ht="15.75" customHeight="1" thickBot="1" x14ac:dyDescent="0.3">
      <c r="A90" s="116"/>
      <c r="C90" s="16"/>
      <c r="D90" s="42" t="s">
        <v>36</v>
      </c>
      <c r="G90" s="42" t="s">
        <v>25</v>
      </c>
      <c r="H90" s="43"/>
      <c r="I90" s="74">
        <v>26</v>
      </c>
      <c r="J90" s="74">
        <v>11</v>
      </c>
      <c r="K90" s="74">
        <v>19</v>
      </c>
      <c r="L90" s="83">
        <v>30</v>
      </c>
      <c r="M90" s="74">
        <v>8</v>
      </c>
      <c r="O90" s="16"/>
      <c r="Q90" s="215"/>
      <c r="R90" s="215"/>
      <c r="S90" s="75"/>
      <c r="T90" s="65"/>
      <c r="U90" s="75">
        <v>7</v>
      </c>
      <c r="V90" s="65" t="s">
        <v>448</v>
      </c>
      <c r="AC90" s="50">
        <f t="shared" si="84"/>
        <v>1</v>
      </c>
      <c r="AD90" s="50">
        <f t="shared" si="78"/>
        <v>0</v>
      </c>
      <c r="AE90" s="50">
        <f t="shared" si="78"/>
        <v>1</v>
      </c>
      <c r="AF90" s="50">
        <f t="shared" si="78"/>
        <v>0</v>
      </c>
      <c r="AG90" s="264">
        <f t="shared" si="79"/>
        <v>0</v>
      </c>
      <c r="AH90" s="264"/>
      <c r="AI90" s="50">
        <f t="shared" si="80"/>
        <v>3</v>
      </c>
      <c r="AJ90" s="50">
        <f t="shared" si="80"/>
        <v>0</v>
      </c>
      <c r="AK90" s="50">
        <f t="shared" si="80"/>
        <v>0</v>
      </c>
      <c r="AL90" s="81">
        <f t="shared" si="81"/>
        <v>3</v>
      </c>
      <c r="AM90" s="50"/>
      <c r="AN90" s="50"/>
      <c r="AO90" s="50"/>
      <c r="AP90" s="50"/>
      <c r="AQ90" s="50"/>
      <c r="AR90" s="215"/>
      <c r="AS90" s="215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7</v>
      </c>
      <c r="BB90" s="74">
        <v>1</v>
      </c>
      <c r="BC90" s="74">
        <v>1</v>
      </c>
      <c r="BD90" s="50">
        <f t="shared" si="82"/>
        <v>2</v>
      </c>
      <c r="BE90" s="194">
        <v>0</v>
      </c>
      <c r="BF90" s="191">
        <f t="shared" si="83"/>
        <v>24</v>
      </c>
      <c r="BG90" s="74">
        <f t="shared" si="83"/>
        <v>2</v>
      </c>
      <c r="BH90" s="74">
        <f t="shared" si="83"/>
        <v>7</v>
      </c>
      <c r="BI90" s="74">
        <f t="shared" si="83"/>
        <v>9</v>
      </c>
      <c r="BJ90" s="194">
        <f t="shared" si="83"/>
        <v>6</v>
      </c>
      <c r="BK90" s="191">
        <v>17</v>
      </c>
      <c r="BL90" s="74">
        <v>1</v>
      </c>
      <c r="BM90" s="74">
        <v>6</v>
      </c>
      <c r="BN90" s="50">
        <f t="shared" si="74"/>
        <v>7</v>
      </c>
      <c r="BO90" s="194">
        <v>6</v>
      </c>
      <c r="BP90" s="215"/>
      <c r="BQ90" s="215"/>
      <c r="BR90" s="75">
        <v>6.5</v>
      </c>
      <c r="BS90" s="36" t="s">
        <v>75</v>
      </c>
      <c r="BT90" s="36"/>
      <c r="BU90" s="36"/>
      <c r="BV90" s="36"/>
      <c r="BW90" s="38"/>
      <c r="BX90" s="57"/>
      <c r="BY90" s="191"/>
      <c r="BZ90" s="74"/>
      <c r="CA90" s="74"/>
      <c r="CB90" s="74"/>
      <c r="CC90" s="194"/>
      <c r="CD90" s="191">
        <f t="shared" si="76"/>
        <v>1</v>
      </c>
      <c r="CE90" s="74">
        <f t="shared" si="76"/>
        <v>0</v>
      </c>
      <c r="CF90" s="74">
        <f t="shared" si="76"/>
        <v>1</v>
      </c>
      <c r="CG90" s="74">
        <f t="shared" si="76"/>
        <v>1</v>
      </c>
      <c r="CH90" s="194">
        <f t="shared" si="76"/>
        <v>0</v>
      </c>
      <c r="CI90" s="191">
        <v>1</v>
      </c>
      <c r="CJ90" s="74">
        <v>0</v>
      </c>
      <c r="CK90" s="74">
        <v>1</v>
      </c>
      <c r="CL90" s="50">
        <f>+CJ90+CK90</f>
        <v>1</v>
      </c>
      <c r="CM90" s="194">
        <v>0</v>
      </c>
      <c r="CN90" s="215"/>
    </row>
    <row r="91" spans="1:92" ht="15.75" customHeight="1" thickBot="1" x14ac:dyDescent="0.3">
      <c r="A91" s="116"/>
      <c r="C91" s="16"/>
      <c r="D91" s="42" t="s">
        <v>67</v>
      </c>
      <c r="E91" s="42"/>
      <c r="F91" s="42"/>
      <c r="G91" s="36" t="s">
        <v>15</v>
      </c>
      <c r="H91" s="43"/>
      <c r="I91" s="74">
        <v>17</v>
      </c>
      <c r="J91" s="74">
        <v>12</v>
      </c>
      <c r="K91" s="74">
        <v>17</v>
      </c>
      <c r="L91" s="83">
        <v>29</v>
      </c>
      <c r="M91" s="74">
        <v>0</v>
      </c>
      <c r="O91" s="16"/>
      <c r="Q91" s="215"/>
      <c r="R91" s="215"/>
      <c r="S91" s="75"/>
      <c r="T91" s="65"/>
      <c r="U91" s="67"/>
      <c r="V91" s="69"/>
      <c r="W91" s="68" t="s">
        <v>27</v>
      </c>
      <c r="X91" s="69"/>
      <c r="Y91" s="69"/>
      <c r="Z91" s="60"/>
      <c r="AA91" s="67"/>
      <c r="AB91" s="67"/>
      <c r="AC91" s="60">
        <f>SUM(AC80:AC90)</f>
        <v>27</v>
      </c>
      <c r="AD91" s="60">
        <f t="shared" ref="AD91:AF91" si="89">SUM(AD80:AD90)</f>
        <v>15</v>
      </c>
      <c r="AE91" s="60">
        <f t="shared" si="89"/>
        <v>7</v>
      </c>
      <c r="AF91" s="60">
        <f t="shared" si="89"/>
        <v>5</v>
      </c>
      <c r="AG91" s="265">
        <f>(2*AD91+AF91)/(2*AC91)</f>
        <v>0.64814814814814814</v>
      </c>
      <c r="AH91" s="265"/>
      <c r="AI91" s="60">
        <f t="shared" ref="AI91" si="90">SUM(AI80:AI90)</f>
        <v>52</v>
      </c>
      <c r="AJ91" s="60">
        <f t="shared" ref="AJ91:AK91" si="91">SUM(AJ80:AJ90)</f>
        <v>1</v>
      </c>
      <c r="AK91" s="60">
        <f t="shared" si="91"/>
        <v>5</v>
      </c>
      <c r="AL91" s="70">
        <f>+AI91/AC91</f>
        <v>1.9259259259259258</v>
      </c>
      <c r="AM91" s="50"/>
      <c r="AN91" s="50"/>
      <c r="AO91" s="50"/>
      <c r="AP91" s="50"/>
      <c r="AQ91" s="50"/>
      <c r="AR91" s="215"/>
      <c r="AS91" s="215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77</v>
      </c>
      <c r="BB91" s="48">
        <f t="shared" ref="BB91" si="92">SUM(BB79:BB90)</f>
        <v>21</v>
      </c>
      <c r="BC91" s="48">
        <f>SUM(BC79:BC90)</f>
        <v>37</v>
      </c>
      <c r="BD91" s="48">
        <f>+BC91+BB91</f>
        <v>58</v>
      </c>
      <c r="BE91" s="196">
        <f>SUM(BE79:BE90)</f>
        <v>14</v>
      </c>
      <c r="BF91" s="195">
        <f>SUM(BF79:BF90)</f>
        <v>319</v>
      </c>
      <c r="BG91" s="48">
        <f t="shared" ref="BG91" si="93">SUM(BG79:BG90)</f>
        <v>77</v>
      </c>
      <c r="BH91" s="48">
        <f>SUM(BH79:BH90)</f>
        <v>128</v>
      </c>
      <c r="BI91" s="48">
        <f>+BH91+BG91</f>
        <v>205</v>
      </c>
      <c r="BJ91" s="196">
        <f>SUM(BJ79:BJ90)</f>
        <v>48</v>
      </c>
      <c r="BK91" s="195">
        <f>SUM(BK79:BK90)</f>
        <v>242</v>
      </c>
      <c r="BL91" s="48">
        <f t="shared" ref="BL91" si="94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215"/>
      <c r="BQ91" s="215"/>
      <c r="BR91" s="75">
        <v>7.5</v>
      </c>
      <c r="BS91" s="36" t="s">
        <v>96</v>
      </c>
      <c r="BT91" s="36"/>
      <c r="BU91" s="36"/>
      <c r="BV91" s="36"/>
      <c r="BW91" s="38"/>
      <c r="BX91" s="57"/>
      <c r="BY91" s="191">
        <v>2</v>
      </c>
      <c r="BZ91" s="74">
        <v>0</v>
      </c>
      <c r="CA91" s="74">
        <v>1</v>
      </c>
      <c r="CB91" s="50">
        <f t="shared" ref="CB91" si="95">+CA91+BZ91</f>
        <v>1</v>
      </c>
      <c r="CC91" s="194">
        <v>0</v>
      </c>
      <c r="CD91" s="191">
        <f t="shared" si="76"/>
        <v>3</v>
      </c>
      <c r="CE91" s="74">
        <f t="shared" si="76"/>
        <v>0</v>
      </c>
      <c r="CF91" s="74">
        <f t="shared" si="76"/>
        <v>1</v>
      </c>
      <c r="CG91" s="74">
        <f t="shared" si="76"/>
        <v>1</v>
      </c>
      <c r="CH91" s="194">
        <f t="shared" si="76"/>
        <v>0</v>
      </c>
      <c r="CI91" s="191">
        <v>1</v>
      </c>
      <c r="CJ91" s="74">
        <v>0</v>
      </c>
      <c r="CK91" s="74">
        <v>0</v>
      </c>
      <c r="CL91" s="50">
        <f t="shared" ref="CL91" si="96">+CJ91+CK91</f>
        <v>0</v>
      </c>
      <c r="CM91" s="194">
        <v>0</v>
      </c>
      <c r="CN91" s="215"/>
    </row>
    <row r="92" spans="1:92" ht="15.75" customHeight="1" x14ac:dyDescent="0.25">
      <c r="A92" s="116"/>
      <c r="C92" s="16"/>
      <c r="D92" s="36" t="s">
        <v>154</v>
      </c>
      <c r="E92" s="36"/>
      <c r="F92" s="36"/>
      <c r="G92" s="42" t="s">
        <v>139</v>
      </c>
      <c r="H92" s="38"/>
      <c r="I92" s="74">
        <v>27</v>
      </c>
      <c r="J92" s="74">
        <v>8</v>
      </c>
      <c r="K92" s="74">
        <v>21</v>
      </c>
      <c r="L92" s="83">
        <v>29</v>
      </c>
      <c r="M92" s="74">
        <v>0</v>
      </c>
      <c r="O92" s="16"/>
      <c r="Q92" s="215"/>
      <c r="R92" s="215"/>
      <c r="S92" s="75"/>
      <c r="T92" s="65"/>
      <c r="U92" s="71"/>
      <c r="V92" s="71"/>
      <c r="W92" s="71"/>
      <c r="X92" s="71"/>
      <c r="Y92" s="71"/>
      <c r="Z92" s="50"/>
      <c r="AA92" s="50"/>
      <c r="AB92" s="50"/>
      <c r="AC92" s="50"/>
      <c r="AD92" s="50"/>
      <c r="AE92" s="71"/>
      <c r="AF92" s="75"/>
      <c r="AG92" s="65"/>
      <c r="AH92" s="71"/>
      <c r="AI92" s="71"/>
      <c r="AJ92" s="71"/>
      <c r="AK92" s="71"/>
      <c r="AL92" s="71"/>
      <c r="AM92" s="50"/>
      <c r="AN92" s="50"/>
      <c r="AO92" s="50"/>
      <c r="AP92" s="50"/>
      <c r="AQ92" s="50"/>
      <c r="AR92" s="215"/>
      <c r="AS92" s="215"/>
      <c r="AT92" s="25" t="s">
        <v>23</v>
      </c>
      <c r="AU92" s="25"/>
      <c r="AV92" s="25"/>
      <c r="AW92" s="25"/>
      <c r="AX92" s="26"/>
      <c r="AY92" s="27" t="s">
        <v>64</v>
      </c>
      <c r="BA92" s="189">
        <v>5</v>
      </c>
      <c r="BB92" s="74">
        <v>0</v>
      </c>
      <c r="BC92" s="74">
        <v>0</v>
      </c>
      <c r="BD92" s="50">
        <f t="shared" ref="BD92:BD103" si="97">+BC92+BB92</f>
        <v>0</v>
      </c>
      <c r="BE92" s="194">
        <v>2</v>
      </c>
      <c r="BF92" s="189">
        <f>+BK92+BA92</f>
        <v>27</v>
      </c>
      <c r="BG92" s="28">
        <f>+BL92+BB92</f>
        <v>6</v>
      </c>
      <c r="BH92" s="28">
        <f>+BM92+BC92</f>
        <v>5</v>
      </c>
      <c r="BI92" s="28">
        <f>+BN92+BD92</f>
        <v>11</v>
      </c>
      <c r="BJ92" s="193">
        <f>+BO92+BE92</f>
        <v>4</v>
      </c>
      <c r="BK92" s="189">
        <v>22</v>
      </c>
      <c r="BL92" s="28">
        <v>6</v>
      </c>
      <c r="BM92" s="28">
        <v>5</v>
      </c>
      <c r="BN92" s="60">
        <f t="shared" ref="BN92:BN103" si="98">+BL92+BM92</f>
        <v>11</v>
      </c>
      <c r="BO92" s="193">
        <v>2</v>
      </c>
      <c r="BP92" s="215"/>
      <c r="BQ92" s="215"/>
      <c r="BR92" s="75">
        <v>7</v>
      </c>
      <c r="BS92" s="36" t="s">
        <v>61</v>
      </c>
      <c r="BT92" s="36"/>
      <c r="BU92" s="36"/>
      <c r="BV92" s="36"/>
      <c r="BW92" s="38"/>
      <c r="BX92" s="57"/>
      <c r="BY92" s="191">
        <v>1</v>
      </c>
      <c r="BZ92" s="74">
        <v>0</v>
      </c>
      <c r="CA92" s="74">
        <v>0</v>
      </c>
      <c r="CB92" s="74">
        <f>+CA92+BZ92</f>
        <v>0</v>
      </c>
      <c r="CC92" s="194">
        <v>0</v>
      </c>
      <c r="CD92" s="191">
        <f t="shared" si="76"/>
        <v>1</v>
      </c>
      <c r="CE92" s="74">
        <f t="shared" si="76"/>
        <v>0</v>
      </c>
      <c r="CF92" s="74">
        <f t="shared" si="76"/>
        <v>0</v>
      </c>
      <c r="CG92" s="74">
        <f t="shared" si="76"/>
        <v>0</v>
      </c>
      <c r="CH92" s="194">
        <f t="shared" si="76"/>
        <v>0</v>
      </c>
      <c r="CI92" s="191"/>
      <c r="CJ92" s="74"/>
      <c r="CK92" s="74"/>
      <c r="CL92" s="50"/>
      <c r="CM92" s="194"/>
      <c r="CN92" s="215"/>
    </row>
    <row r="93" spans="1:92" ht="15.75" customHeight="1" x14ac:dyDescent="0.25">
      <c r="A93" s="116"/>
      <c r="C93" s="16"/>
      <c r="D93" s="65" t="s">
        <v>69</v>
      </c>
      <c r="E93" s="65"/>
      <c r="F93" s="65"/>
      <c r="G93" s="97" t="s">
        <v>19</v>
      </c>
      <c r="H93" s="50"/>
      <c r="I93" s="74">
        <v>29</v>
      </c>
      <c r="J93" s="74">
        <v>4</v>
      </c>
      <c r="K93" s="74">
        <v>25</v>
      </c>
      <c r="L93" s="83">
        <v>29</v>
      </c>
      <c r="M93" s="74">
        <v>0</v>
      </c>
      <c r="O93" s="16"/>
      <c r="Q93" s="215"/>
      <c r="R93" s="215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215"/>
      <c r="AS93" s="215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6</v>
      </c>
      <c r="BB93" s="74">
        <v>0</v>
      </c>
      <c r="BC93" s="74">
        <v>0</v>
      </c>
      <c r="BD93" s="50">
        <f t="shared" si="97"/>
        <v>0</v>
      </c>
      <c r="BE93" s="194">
        <v>0</v>
      </c>
      <c r="BF93" s="191">
        <f t="shared" ref="BF93:BJ103" si="99">+BK93+BA93</f>
        <v>25</v>
      </c>
      <c r="BG93" s="74">
        <f t="shared" si="99"/>
        <v>0</v>
      </c>
      <c r="BH93" s="74">
        <f t="shared" si="99"/>
        <v>1</v>
      </c>
      <c r="BI93" s="74">
        <f t="shared" si="99"/>
        <v>1</v>
      </c>
      <c r="BJ93" s="194">
        <f t="shared" si="99"/>
        <v>2</v>
      </c>
      <c r="BK93" s="191">
        <v>19</v>
      </c>
      <c r="BL93" s="74">
        <v>0</v>
      </c>
      <c r="BM93" s="74">
        <v>1</v>
      </c>
      <c r="BN93" s="50">
        <f t="shared" si="98"/>
        <v>1</v>
      </c>
      <c r="BO93" s="194">
        <v>2</v>
      </c>
      <c r="BP93" s="215"/>
      <c r="BQ93" s="215"/>
      <c r="BR93" s="75">
        <v>6.5</v>
      </c>
      <c r="BS93" s="36" t="s">
        <v>181</v>
      </c>
      <c r="BT93" s="36"/>
      <c r="BU93" s="36"/>
      <c r="BV93" s="36"/>
      <c r="BW93" s="38"/>
      <c r="BX93" s="57"/>
      <c r="BY93" s="191">
        <v>1</v>
      </c>
      <c r="BZ93" s="74">
        <v>0</v>
      </c>
      <c r="CA93" s="74">
        <v>0</v>
      </c>
      <c r="CB93" s="74">
        <f>+CA93+BZ93</f>
        <v>0</v>
      </c>
      <c r="CC93" s="194">
        <v>0</v>
      </c>
      <c r="CD93" s="191">
        <f t="shared" si="76"/>
        <v>2</v>
      </c>
      <c r="CE93" s="74">
        <f t="shared" si="76"/>
        <v>0</v>
      </c>
      <c r="CF93" s="74">
        <f t="shared" si="76"/>
        <v>0</v>
      </c>
      <c r="CG93" s="74">
        <f t="shared" si="76"/>
        <v>0</v>
      </c>
      <c r="CH93" s="194">
        <f t="shared" si="76"/>
        <v>2</v>
      </c>
      <c r="CI93" s="191">
        <v>1</v>
      </c>
      <c r="CJ93" s="74">
        <v>0</v>
      </c>
      <c r="CK93" s="74">
        <v>0</v>
      </c>
      <c r="CL93" s="50">
        <f t="shared" ref="CL93:CL94" si="100">+CJ93+CK93</f>
        <v>0</v>
      </c>
      <c r="CM93" s="194">
        <v>2</v>
      </c>
      <c r="CN93" s="215"/>
    </row>
    <row r="94" spans="1:92" ht="15.75" customHeight="1" x14ac:dyDescent="0.25">
      <c r="A94" s="116"/>
      <c r="C94" s="16"/>
      <c r="D94" s="65" t="s">
        <v>111</v>
      </c>
      <c r="E94" s="65"/>
      <c r="F94" s="65"/>
      <c r="G94" s="97" t="s">
        <v>19</v>
      </c>
      <c r="H94" s="50"/>
      <c r="I94" s="74">
        <v>26</v>
      </c>
      <c r="J94" s="74">
        <v>9</v>
      </c>
      <c r="K94" s="74">
        <v>19</v>
      </c>
      <c r="L94" s="83">
        <v>28</v>
      </c>
      <c r="M94" s="74">
        <v>2</v>
      </c>
      <c r="O94" s="16"/>
      <c r="Q94" s="215"/>
      <c r="R94" s="215"/>
      <c r="S94" s="75"/>
      <c r="T94" s="65"/>
      <c r="U94" s="266" t="s">
        <v>668</v>
      </c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50"/>
      <c r="AN94" s="50"/>
      <c r="AO94" s="50"/>
      <c r="AP94" s="50"/>
      <c r="AQ94" s="50"/>
      <c r="AR94" s="215"/>
      <c r="AS94" s="215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7</v>
      </c>
      <c r="BB94" s="74">
        <v>13</v>
      </c>
      <c r="BC94" s="74">
        <v>4</v>
      </c>
      <c r="BD94" s="50">
        <f t="shared" si="97"/>
        <v>17</v>
      </c>
      <c r="BE94" s="194">
        <v>2</v>
      </c>
      <c r="BF94" s="191">
        <f t="shared" si="99"/>
        <v>28</v>
      </c>
      <c r="BG94" s="74">
        <f t="shared" si="99"/>
        <v>53</v>
      </c>
      <c r="BH94" s="74">
        <f t="shared" si="99"/>
        <v>19</v>
      </c>
      <c r="BI94" s="74">
        <f t="shared" si="99"/>
        <v>72</v>
      </c>
      <c r="BJ94" s="194">
        <f t="shared" si="99"/>
        <v>6</v>
      </c>
      <c r="BK94" s="191">
        <v>21</v>
      </c>
      <c r="BL94" s="74">
        <v>40</v>
      </c>
      <c r="BM94" s="74">
        <v>15</v>
      </c>
      <c r="BN94" s="50">
        <f t="shared" si="98"/>
        <v>55</v>
      </c>
      <c r="BO94" s="194">
        <v>4</v>
      </c>
      <c r="BP94" s="215"/>
      <c r="BQ94" s="215"/>
      <c r="BR94" s="75">
        <v>6</v>
      </c>
      <c r="BS94" s="36" t="s">
        <v>89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76"/>
        <v>1</v>
      </c>
      <c r="CE94" s="74">
        <f t="shared" si="76"/>
        <v>0</v>
      </c>
      <c r="CF94" s="74">
        <f t="shared" si="76"/>
        <v>0</v>
      </c>
      <c r="CG94" s="74">
        <f t="shared" si="76"/>
        <v>0</v>
      </c>
      <c r="CH94" s="194">
        <f t="shared" si="76"/>
        <v>2</v>
      </c>
      <c r="CI94" s="191">
        <v>1</v>
      </c>
      <c r="CJ94" s="74">
        <v>0</v>
      </c>
      <c r="CK94" s="74">
        <v>0</v>
      </c>
      <c r="CL94" s="50">
        <f t="shared" si="100"/>
        <v>0</v>
      </c>
      <c r="CM94" s="194">
        <v>2</v>
      </c>
      <c r="CN94" s="215"/>
    </row>
    <row r="95" spans="1:92" ht="15.75" customHeight="1" x14ac:dyDescent="0.25">
      <c r="A95" s="116"/>
      <c r="C95" s="16"/>
      <c r="D95" s="42" t="s">
        <v>38</v>
      </c>
      <c r="E95" s="42"/>
      <c r="F95" s="42"/>
      <c r="G95" s="29" t="s">
        <v>23</v>
      </c>
      <c r="H95" s="43"/>
      <c r="I95" s="74">
        <v>27</v>
      </c>
      <c r="J95" s="74">
        <v>7</v>
      </c>
      <c r="K95" s="74">
        <v>19</v>
      </c>
      <c r="L95" s="83">
        <v>26</v>
      </c>
      <c r="M95" s="74">
        <v>4</v>
      </c>
      <c r="O95" s="16"/>
      <c r="Q95" s="215"/>
      <c r="R95" s="215"/>
      <c r="S95" s="75"/>
      <c r="T95" s="65"/>
      <c r="U95" s="71"/>
      <c r="V95" s="71"/>
      <c r="W95" s="71"/>
      <c r="X95" s="71"/>
      <c r="Y95" s="71"/>
      <c r="Z95" s="50"/>
      <c r="AA95" s="50"/>
      <c r="AB95" s="50"/>
      <c r="AC95" s="50"/>
      <c r="AD95" s="50"/>
      <c r="AE95" s="71"/>
      <c r="AF95" s="75"/>
      <c r="AG95" s="65"/>
      <c r="AH95" s="71"/>
      <c r="AI95" s="71"/>
      <c r="AJ95" s="71"/>
      <c r="AK95" s="71"/>
      <c r="AL95" s="71"/>
      <c r="AM95" s="50"/>
      <c r="AN95" s="50"/>
      <c r="AO95" s="50"/>
      <c r="AP95" s="50"/>
      <c r="AQ95" s="50"/>
      <c r="AR95" s="215"/>
      <c r="AS95" s="215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7</v>
      </c>
      <c r="BB95" s="74">
        <v>1</v>
      </c>
      <c r="BC95" s="74">
        <v>7</v>
      </c>
      <c r="BD95" s="50">
        <f t="shared" si="97"/>
        <v>8</v>
      </c>
      <c r="BE95" s="194">
        <v>0</v>
      </c>
      <c r="BF95" s="191">
        <f t="shared" si="99"/>
        <v>27</v>
      </c>
      <c r="BG95" s="74">
        <f t="shared" si="99"/>
        <v>7</v>
      </c>
      <c r="BH95" s="74">
        <f t="shared" si="99"/>
        <v>19</v>
      </c>
      <c r="BI95" s="74">
        <f t="shared" si="99"/>
        <v>26</v>
      </c>
      <c r="BJ95" s="194">
        <f t="shared" si="99"/>
        <v>4</v>
      </c>
      <c r="BK95" s="191">
        <v>20</v>
      </c>
      <c r="BL95" s="74">
        <v>6</v>
      </c>
      <c r="BM95" s="74">
        <v>12</v>
      </c>
      <c r="BN95" s="50">
        <f t="shared" si="98"/>
        <v>18</v>
      </c>
      <c r="BO95" s="194">
        <v>4</v>
      </c>
      <c r="BP95" s="215"/>
      <c r="BQ95" s="215"/>
      <c r="BR95" s="75">
        <v>8</v>
      </c>
      <c r="BS95" s="42" t="s">
        <v>36</v>
      </c>
      <c r="BY95" s="191">
        <v>1</v>
      </c>
      <c r="BZ95" s="74">
        <v>0</v>
      </c>
      <c r="CA95" s="74">
        <v>0</v>
      </c>
      <c r="CB95" s="74">
        <f>+CA95+BZ95</f>
        <v>0</v>
      </c>
      <c r="CC95" s="194">
        <v>0</v>
      </c>
      <c r="CD95" s="191">
        <f t="shared" ref="CD95:CH106" si="101">+CI95+BY95</f>
        <v>1</v>
      </c>
      <c r="CE95" s="74">
        <f t="shared" si="101"/>
        <v>0</v>
      </c>
      <c r="CF95" s="74">
        <f t="shared" si="101"/>
        <v>0</v>
      </c>
      <c r="CG95" s="74">
        <f t="shared" si="101"/>
        <v>0</v>
      </c>
      <c r="CH95" s="194">
        <f t="shared" si="101"/>
        <v>0</v>
      </c>
      <c r="CI95" s="191"/>
      <c r="CJ95" s="74"/>
      <c r="CK95" s="74"/>
      <c r="CL95" s="50"/>
      <c r="CM95" s="194"/>
      <c r="CN95" s="215"/>
    </row>
    <row r="96" spans="1:92" ht="15.75" customHeight="1" thickBot="1" x14ac:dyDescent="0.3">
      <c r="A96" s="116"/>
      <c r="C96" s="16"/>
      <c r="D96" s="36" t="s">
        <v>34</v>
      </c>
      <c r="E96" s="36"/>
      <c r="F96" s="36"/>
      <c r="G96" s="42" t="s">
        <v>139</v>
      </c>
      <c r="H96" s="38"/>
      <c r="I96" s="74">
        <v>24</v>
      </c>
      <c r="J96" s="74">
        <v>11</v>
      </c>
      <c r="K96" s="74">
        <v>14</v>
      </c>
      <c r="L96" s="83">
        <v>25</v>
      </c>
      <c r="M96" s="74">
        <v>0</v>
      </c>
      <c r="O96" s="16"/>
      <c r="Q96" s="215"/>
      <c r="R96" s="215"/>
      <c r="S96" s="75"/>
      <c r="T96" s="65"/>
      <c r="U96" s="251" t="s">
        <v>161</v>
      </c>
      <c r="V96" s="22" t="s">
        <v>194</v>
      </c>
      <c r="W96" s="22"/>
      <c r="X96" s="22"/>
      <c r="Y96" s="22"/>
      <c r="Z96" s="22"/>
      <c r="AA96" s="22"/>
      <c r="AB96" s="22"/>
      <c r="AC96" s="251" t="s">
        <v>4</v>
      </c>
      <c r="AD96" s="251" t="s">
        <v>8</v>
      </c>
      <c r="AE96" s="251" t="s">
        <v>9</v>
      </c>
      <c r="AF96" s="251" t="s">
        <v>10</v>
      </c>
      <c r="AG96" s="263" t="s">
        <v>107</v>
      </c>
      <c r="AH96" s="263"/>
      <c r="AI96" s="251" t="s">
        <v>5</v>
      </c>
      <c r="AJ96" s="251" t="s">
        <v>7</v>
      </c>
      <c r="AK96" s="251" t="s">
        <v>6</v>
      </c>
      <c r="AL96" s="251" t="s">
        <v>108</v>
      </c>
      <c r="AM96" s="50"/>
      <c r="AN96" s="50"/>
      <c r="AO96" s="50"/>
      <c r="AP96" s="50"/>
      <c r="AQ96" s="50"/>
      <c r="AR96" s="215"/>
      <c r="AS96" s="215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6</v>
      </c>
      <c r="BB96" s="74">
        <v>3</v>
      </c>
      <c r="BC96" s="74">
        <v>5</v>
      </c>
      <c r="BD96" s="50">
        <f t="shared" si="97"/>
        <v>8</v>
      </c>
      <c r="BE96" s="194">
        <v>0</v>
      </c>
      <c r="BF96" s="191">
        <f t="shared" si="99"/>
        <v>26</v>
      </c>
      <c r="BG96" s="74">
        <f t="shared" si="99"/>
        <v>15</v>
      </c>
      <c r="BH96" s="74">
        <f t="shared" si="99"/>
        <v>22</v>
      </c>
      <c r="BI96" s="74">
        <f t="shared" si="99"/>
        <v>37</v>
      </c>
      <c r="BJ96" s="194">
        <f t="shared" si="99"/>
        <v>2</v>
      </c>
      <c r="BK96" s="191">
        <v>20</v>
      </c>
      <c r="BL96" s="74">
        <v>12</v>
      </c>
      <c r="BM96" s="74">
        <v>17</v>
      </c>
      <c r="BN96" s="50">
        <f t="shared" si="98"/>
        <v>29</v>
      </c>
      <c r="BO96" s="194">
        <v>2</v>
      </c>
      <c r="BP96" s="215"/>
      <c r="BQ96" s="215"/>
      <c r="BR96" s="75">
        <v>7.5</v>
      </c>
      <c r="BS96" s="36" t="s">
        <v>44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si="101"/>
        <v>1</v>
      </c>
      <c r="CE96" s="74">
        <f t="shared" si="101"/>
        <v>0</v>
      </c>
      <c r="CF96" s="74">
        <f t="shared" si="101"/>
        <v>0</v>
      </c>
      <c r="CG96" s="74">
        <f t="shared" si="101"/>
        <v>0</v>
      </c>
      <c r="CH96" s="194">
        <f t="shared" si="101"/>
        <v>0</v>
      </c>
      <c r="CI96" s="191">
        <v>1</v>
      </c>
      <c r="CJ96" s="74">
        <v>0</v>
      </c>
      <c r="CK96" s="74">
        <v>0</v>
      </c>
      <c r="CL96" s="50">
        <f>+CJ96+CK96</f>
        <v>0</v>
      </c>
      <c r="CM96" s="194">
        <v>0</v>
      </c>
      <c r="CN96" s="215"/>
    </row>
    <row r="97" spans="1:92" ht="15.75" customHeight="1" thickBot="1" x14ac:dyDescent="0.3">
      <c r="A97" s="116"/>
      <c r="C97" s="16"/>
      <c r="D97" s="42" t="s">
        <v>86</v>
      </c>
      <c r="E97" s="42"/>
      <c r="F97" s="42"/>
      <c r="G97" s="36" t="s">
        <v>15</v>
      </c>
      <c r="H97" s="43"/>
      <c r="I97" s="74">
        <v>28</v>
      </c>
      <c r="J97" s="74">
        <v>9</v>
      </c>
      <c r="K97" s="74">
        <v>16</v>
      </c>
      <c r="L97" s="83">
        <v>25</v>
      </c>
      <c r="M97" s="74">
        <v>0</v>
      </c>
      <c r="O97" s="16"/>
      <c r="Q97" s="215"/>
      <c r="R97" s="215"/>
      <c r="S97" s="75"/>
      <c r="T97" s="65"/>
      <c r="U97" s="79">
        <v>7.5</v>
      </c>
      <c r="V97" s="65" t="s">
        <v>16</v>
      </c>
      <c r="W97" s="65"/>
      <c r="X97" s="65"/>
      <c r="Y97" s="65"/>
      <c r="Z97" s="50"/>
      <c r="AC97" s="50">
        <v>1</v>
      </c>
      <c r="AD97" s="50">
        <v>1</v>
      </c>
      <c r="AE97" s="50">
        <v>0</v>
      </c>
      <c r="AF97" s="50">
        <v>0</v>
      </c>
      <c r="AG97" s="264">
        <f t="shared" ref="AG97" si="102">(2*AD97+AF97)/(2*AC97)</f>
        <v>1</v>
      </c>
      <c r="AH97" s="264"/>
      <c r="AI97" s="50">
        <v>1</v>
      </c>
      <c r="AJ97" s="50">
        <v>0</v>
      </c>
      <c r="AK97" s="50">
        <v>0</v>
      </c>
      <c r="AL97" s="81">
        <f t="shared" ref="AL97" si="103">+AI97/AC97</f>
        <v>1</v>
      </c>
      <c r="AM97" s="50"/>
      <c r="AN97" s="50"/>
      <c r="AO97" s="50"/>
      <c r="AP97" s="50"/>
      <c r="AQ97" s="50"/>
      <c r="AR97" s="215"/>
      <c r="AS97" s="215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6</v>
      </c>
      <c r="BB97" s="74">
        <v>1</v>
      </c>
      <c r="BC97" s="74">
        <v>3</v>
      </c>
      <c r="BD97" s="50">
        <f t="shared" si="97"/>
        <v>4</v>
      </c>
      <c r="BE97" s="194">
        <v>8</v>
      </c>
      <c r="BF97" s="191">
        <f t="shared" si="99"/>
        <v>22</v>
      </c>
      <c r="BG97" s="74">
        <f t="shared" si="99"/>
        <v>2</v>
      </c>
      <c r="BH97" s="74">
        <f t="shared" si="99"/>
        <v>16</v>
      </c>
      <c r="BI97" s="74">
        <f t="shared" si="99"/>
        <v>18</v>
      </c>
      <c r="BJ97" s="194">
        <f t="shared" si="99"/>
        <v>14</v>
      </c>
      <c r="BK97" s="191">
        <v>16</v>
      </c>
      <c r="BL97" s="74">
        <v>1</v>
      </c>
      <c r="BM97" s="74">
        <v>13</v>
      </c>
      <c r="BN97" s="50">
        <f t="shared" si="98"/>
        <v>14</v>
      </c>
      <c r="BO97" s="194">
        <v>6</v>
      </c>
      <c r="BP97" s="215"/>
      <c r="BQ97" s="215"/>
      <c r="BR97" s="75">
        <v>9.5</v>
      </c>
      <c r="BS97" s="36" t="s">
        <v>133</v>
      </c>
      <c r="BT97" s="36"/>
      <c r="BU97" s="36"/>
      <c r="BV97" s="36"/>
      <c r="BW97" s="38"/>
      <c r="BX97" s="57"/>
      <c r="BY97" s="191">
        <v>1</v>
      </c>
      <c r="BZ97" s="74">
        <v>0</v>
      </c>
      <c r="CA97" s="74">
        <v>0</v>
      </c>
      <c r="CB97" s="74">
        <f>+CA97+BZ97</f>
        <v>0</v>
      </c>
      <c r="CC97" s="194">
        <v>0</v>
      </c>
      <c r="CD97" s="191">
        <f t="shared" si="101"/>
        <v>3</v>
      </c>
      <c r="CE97" s="74">
        <f t="shared" si="101"/>
        <v>3</v>
      </c>
      <c r="CF97" s="74">
        <f t="shared" si="101"/>
        <v>0</v>
      </c>
      <c r="CG97" s="74">
        <f t="shared" si="101"/>
        <v>3</v>
      </c>
      <c r="CH97" s="194">
        <f t="shared" si="101"/>
        <v>0</v>
      </c>
      <c r="CI97" s="191">
        <v>2</v>
      </c>
      <c r="CJ97" s="74">
        <v>3</v>
      </c>
      <c r="CK97" s="74">
        <v>0</v>
      </c>
      <c r="CL97" s="50">
        <f>+CJ97+CK97</f>
        <v>3</v>
      </c>
      <c r="CM97" s="194">
        <v>0</v>
      </c>
      <c r="CN97" s="215"/>
    </row>
    <row r="98" spans="1:92" ht="15.75" customHeight="1" x14ac:dyDescent="0.25">
      <c r="A98" s="116"/>
      <c r="C98" s="16"/>
      <c r="D98" s="42" t="s">
        <v>73</v>
      </c>
      <c r="E98" s="42"/>
      <c r="F98" s="42"/>
      <c r="G98" s="29" t="s">
        <v>23</v>
      </c>
      <c r="H98" s="43"/>
      <c r="I98" s="74">
        <v>27</v>
      </c>
      <c r="J98" s="74">
        <v>3</v>
      </c>
      <c r="K98" s="74">
        <v>19</v>
      </c>
      <c r="L98" s="83">
        <v>22</v>
      </c>
      <c r="M98" s="74">
        <v>0</v>
      </c>
      <c r="O98" s="16"/>
      <c r="Q98" s="215"/>
      <c r="R98" s="215"/>
      <c r="S98" s="71"/>
      <c r="T98" s="65"/>
      <c r="U98" s="67"/>
      <c r="V98" s="69"/>
      <c r="W98" s="68" t="s">
        <v>27</v>
      </c>
      <c r="X98" s="69"/>
      <c r="Y98" s="69"/>
      <c r="Z98" s="60"/>
      <c r="AA98" s="67"/>
      <c r="AB98" s="67"/>
      <c r="AC98" s="60">
        <f>SUM(AC97)</f>
        <v>1</v>
      </c>
      <c r="AD98" s="60">
        <f t="shared" ref="AD98:AF98" si="104">SUM(AD97)</f>
        <v>1</v>
      </c>
      <c r="AE98" s="60">
        <f t="shared" si="104"/>
        <v>0</v>
      </c>
      <c r="AF98" s="60">
        <f t="shared" si="104"/>
        <v>0</v>
      </c>
      <c r="AG98" s="265">
        <f>(2*AD98+AF98)/(2*AC98)</f>
        <v>1</v>
      </c>
      <c r="AH98" s="265"/>
      <c r="AI98" s="60">
        <f>SUM(AI97)</f>
        <v>1</v>
      </c>
      <c r="AJ98" s="60">
        <f>SUM(AJ97)</f>
        <v>0</v>
      </c>
      <c r="AK98" s="60">
        <f>SUM(AK97)</f>
        <v>0</v>
      </c>
      <c r="AL98" s="70">
        <f>+AI98/AC98</f>
        <v>1</v>
      </c>
      <c r="AM98" s="50"/>
      <c r="AN98" s="50"/>
      <c r="AO98" s="50"/>
      <c r="AP98" s="50"/>
      <c r="AQ98" s="50"/>
      <c r="AR98" s="215"/>
      <c r="AS98" s="215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7</v>
      </c>
      <c r="BB98" s="74">
        <v>0</v>
      </c>
      <c r="BC98" s="74">
        <v>4</v>
      </c>
      <c r="BD98" s="50">
        <f t="shared" si="97"/>
        <v>4</v>
      </c>
      <c r="BE98" s="194">
        <v>0</v>
      </c>
      <c r="BF98" s="191">
        <f t="shared" si="99"/>
        <v>27</v>
      </c>
      <c r="BG98" s="74">
        <f t="shared" si="99"/>
        <v>1</v>
      </c>
      <c r="BH98" s="74">
        <f t="shared" si="99"/>
        <v>18</v>
      </c>
      <c r="BI98" s="74">
        <f t="shared" si="99"/>
        <v>19</v>
      </c>
      <c r="BJ98" s="194">
        <f t="shared" si="99"/>
        <v>0</v>
      </c>
      <c r="BK98" s="191">
        <v>20</v>
      </c>
      <c r="BL98" s="74">
        <v>1</v>
      </c>
      <c r="BM98" s="74">
        <v>14</v>
      </c>
      <c r="BN98" s="50">
        <f t="shared" si="98"/>
        <v>15</v>
      </c>
      <c r="BO98" s="194">
        <v>0</v>
      </c>
      <c r="BP98" s="215"/>
      <c r="BQ98" s="215"/>
      <c r="BR98" s="75">
        <v>7.5</v>
      </c>
      <c r="BS98" s="36" t="s">
        <v>125</v>
      </c>
      <c r="BT98" s="36"/>
      <c r="BU98" s="36"/>
      <c r="BV98" s="36"/>
      <c r="BW98" s="38"/>
      <c r="BX98" s="57"/>
      <c r="BY98" s="191"/>
      <c r="BZ98" s="74"/>
      <c r="CA98" s="74"/>
      <c r="CB98" s="74"/>
      <c r="CC98" s="194"/>
      <c r="CD98" s="191">
        <f t="shared" si="101"/>
        <v>2</v>
      </c>
      <c r="CE98" s="74">
        <f t="shared" si="101"/>
        <v>0</v>
      </c>
      <c r="CF98" s="74">
        <f t="shared" si="101"/>
        <v>1</v>
      </c>
      <c r="CG98" s="74">
        <f t="shared" si="101"/>
        <v>1</v>
      </c>
      <c r="CH98" s="194">
        <f t="shared" si="101"/>
        <v>0</v>
      </c>
      <c r="CI98" s="191">
        <v>2</v>
      </c>
      <c r="CJ98" s="74">
        <v>0</v>
      </c>
      <c r="CK98" s="74">
        <v>1</v>
      </c>
      <c r="CL98" s="50">
        <f>+CJ98+CK98</f>
        <v>1</v>
      </c>
      <c r="CM98" s="194">
        <v>0</v>
      </c>
      <c r="CN98" s="215"/>
    </row>
    <row r="99" spans="1:92" ht="15.75" customHeight="1" x14ac:dyDescent="0.25">
      <c r="A99" s="116"/>
      <c r="C99" s="16"/>
      <c r="D99" s="97" t="s">
        <v>66</v>
      </c>
      <c r="E99" s="97"/>
      <c r="F99" s="97"/>
      <c r="G99" s="65" t="s">
        <v>21</v>
      </c>
      <c r="H99" s="74"/>
      <c r="I99" s="74">
        <v>23</v>
      </c>
      <c r="J99" s="74">
        <v>16</v>
      </c>
      <c r="K99" s="74">
        <v>5</v>
      </c>
      <c r="L99" s="83">
        <v>21</v>
      </c>
      <c r="M99" s="74">
        <v>4</v>
      </c>
      <c r="O99" s="16"/>
      <c r="Q99" s="215"/>
      <c r="R99" s="215"/>
      <c r="S99" s="71"/>
      <c r="T99" s="65"/>
      <c r="U99" s="79"/>
      <c r="V99" s="65"/>
      <c r="W99" s="65"/>
      <c r="X99" s="65"/>
      <c r="Y99" s="65"/>
      <c r="Z99" s="50"/>
      <c r="AC99" s="50"/>
      <c r="AD99" s="50"/>
      <c r="AE99" s="50"/>
      <c r="AF99" s="50"/>
      <c r="AG99" s="264"/>
      <c r="AH99" s="264"/>
      <c r="AI99" s="50"/>
      <c r="AJ99" s="50"/>
      <c r="AK99" s="50"/>
      <c r="AL99" s="81"/>
      <c r="AM99" s="50"/>
      <c r="AN99" s="50"/>
      <c r="AO99" s="50"/>
      <c r="AP99" s="50"/>
      <c r="AQ99" s="50"/>
      <c r="AR99" s="215"/>
      <c r="AS99" s="215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5</v>
      </c>
      <c r="BB99" s="74">
        <v>3</v>
      </c>
      <c r="BC99" s="74">
        <v>4</v>
      </c>
      <c r="BD99" s="50">
        <f t="shared" si="97"/>
        <v>7</v>
      </c>
      <c r="BE99" s="194">
        <v>2</v>
      </c>
      <c r="BF99" s="191">
        <f t="shared" si="99"/>
        <v>26</v>
      </c>
      <c r="BG99" s="74">
        <f t="shared" si="99"/>
        <v>5</v>
      </c>
      <c r="BH99" s="74">
        <f t="shared" si="99"/>
        <v>6</v>
      </c>
      <c r="BI99" s="74">
        <f t="shared" si="99"/>
        <v>11</v>
      </c>
      <c r="BJ99" s="194">
        <f t="shared" si="99"/>
        <v>2</v>
      </c>
      <c r="BK99" s="191">
        <v>21</v>
      </c>
      <c r="BL99" s="74">
        <v>2</v>
      </c>
      <c r="BM99" s="74">
        <v>2</v>
      </c>
      <c r="BN99" s="50">
        <f t="shared" si="98"/>
        <v>4</v>
      </c>
      <c r="BO99" s="194">
        <v>0</v>
      </c>
      <c r="BP99" s="215"/>
      <c r="BQ99" s="215"/>
      <c r="BR99" s="75">
        <v>6.5</v>
      </c>
      <c r="BS99" s="36" t="s">
        <v>76</v>
      </c>
      <c r="BT99" s="36"/>
      <c r="BU99" s="36"/>
      <c r="BV99" s="36"/>
      <c r="BW99" s="38"/>
      <c r="BX99" s="57"/>
      <c r="BY99" s="191">
        <v>1</v>
      </c>
      <c r="BZ99" s="74">
        <v>0</v>
      </c>
      <c r="CA99" s="74">
        <v>0</v>
      </c>
      <c r="CB99" s="74">
        <f>+CA99+BZ99</f>
        <v>0</v>
      </c>
      <c r="CC99" s="194">
        <v>0</v>
      </c>
      <c r="CD99" s="191">
        <f t="shared" si="101"/>
        <v>10</v>
      </c>
      <c r="CE99" s="74">
        <f t="shared" si="101"/>
        <v>0</v>
      </c>
      <c r="CF99" s="74">
        <f t="shared" si="101"/>
        <v>3</v>
      </c>
      <c r="CG99" s="74">
        <f t="shared" si="101"/>
        <v>3</v>
      </c>
      <c r="CH99" s="194">
        <f t="shared" si="101"/>
        <v>0</v>
      </c>
      <c r="CI99" s="191">
        <v>9</v>
      </c>
      <c r="CJ99" s="74">
        <v>0</v>
      </c>
      <c r="CK99" s="74">
        <v>3</v>
      </c>
      <c r="CL99" s="50">
        <f>+CJ99+CK99</f>
        <v>3</v>
      </c>
      <c r="CM99" s="194">
        <v>0</v>
      </c>
      <c r="CN99" s="215"/>
    </row>
    <row r="100" spans="1:92" ht="15.75" customHeight="1" x14ac:dyDescent="0.25">
      <c r="A100" s="116"/>
      <c r="C100" s="16"/>
      <c r="D100" s="97" t="s">
        <v>98</v>
      </c>
      <c r="E100" s="97"/>
      <c r="F100" s="97"/>
      <c r="G100" s="65" t="s">
        <v>21</v>
      </c>
      <c r="H100" s="74"/>
      <c r="I100" s="74">
        <v>21</v>
      </c>
      <c r="J100" s="74">
        <v>12</v>
      </c>
      <c r="K100" s="74">
        <v>9</v>
      </c>
      <c r="L100" s="83">
        <v>21</v>
      </c>
      <c r="M100" s="74">
        <v>2</v>
      </c>
      <c r="Q100" s="215"/>
      <c r="R100" s="215"/>
      <c r="S100" s="71"/>
      <c r="T100" s="71"/>
      <c r="U100" s="79"/>
      <c r="V100" s="65"/>
      <c r="W100" s="65"/>
      <c r="X100" s="65"/>
      <c r="Y100" s="65"/>
      <c r="Z100" s="50"/>
      <c r="AC100" s="50"/>
      <c r="AD100" s="50"/>
      <c r="AE100" s="50"/>
      <c r="AF100" s="50"/>
      <c r="AG100" s="264"/>
      <c r="AH100" s="264"/>
      <c r="AI100" s="50"/>
      <c r="AJ100" s="50"/>
      <c r="AK100" s="50"/>
      <c r="AL100" s="81"/>
      <c r="AM100" s="50"/>
      <c r="AN100" s="50"/>
      <c r="AO100" s="50"/>
      <c r="AP100" s="50"/>
      <c r="AQ100" s="50"/>
      <c r="AR100" s="215"/>
      <c r="AS100" s="215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7</v>
      </c>
      <c r="BB100" s="74">
        <v>1</v>
      </c>
      <c r="BC100" s="74">
        <v>3</v>
      </c>
      <c r="BD100" s="50">
        <f t="shared" si="97"/>
        <v>4</v>
      </c>
      <c r="BE100" s="194">
        <v>0</v>
      </c>
      <c r="BF100" s="191">
        <f t="shared" si="99"/>
        <v>27</v>
      </c>
      <c r="BG100" s="74">
        <f t="shared" si="99"/>
        <v>3</v>
      </c>
      <c r="BH100" s="74">
        <f t="shared" si="99"/>
        <v>19</v>
      </c>
      <c r="BI100" s="74">
        <f t="shared" si="99"/>
        <v>22</v>
      </c>
      <c r="BJ100" s="194">
        <f t="shared" si="99"/>
        <v>0</v>
      </c>
      <c r="BK100" s="191">
        <v>20</v>
      </c>
      <c r="BL100" s="74">
        <v>2</v>
      </c>
      <c r="BM100" s="74">
        <v>16</v>
      </c>
      <c r="BN100" s="50">
        <f t="shared" si="98"/>
        <v>18</v>
      </c>
      <c r="BO100" s="194">
        <v>0</v>
      </c>
      <c r="BP100" s="215"/>
      <c r="BQ100" s="215"/>
      <c r="BR100" s="75">
        <v>7</v>
      </c>
      <c r="BS100" s="36" t="s">
        <v>47</v>
      </c>
      <c r="BT100" s="36"/>
      <c r="BU100" s="36"/>
      <c r="BV100" s="36"/>
      <c r="BW100" s="38"/>
      <c r="BX100" s="57"/>
      <c r="BY100" s="191">
        <v>1</v>
      </c>
      <c r="BZ100" s="74">
        <v>0</v>
      </c>
      <c r="CA100" s="74">
        <v>0</v>
      </c>
      <c r="CB100" s="74">
        <f>+CA100+BZ100</f>
        <v>0</v>
      </c>
      <c r="CC100" s="194">
        <v>0</v>
      </c>
      <c r="CD100" s="191">
        <f t="shared" si="101"/>
        <v>1</v>
      </c>
      <c r="CE100" s="74">
        <f t="shared" si="101"/>
        <v>0</v>
      </c>
      <c r="CF100" s="74">
        <f t="shared" si="101"/>
        <v>0</v>
      </c>
      <c r="CG100" s="74">
        <f t="shared" si="101"/>
        <v>0</v>
      </c>
      <c r="CH100" s="194">
        <f t="shared" si="101"/>
        <v>0</v>
      </c>
      <c r="CI100" s="191"/>
      <c r="CJ100" s="74"/>
      <c r="CK100" s="74"/>
      <c r="CL100" s="50"/>
      <c r="CM100" s="194"/>
      <c r="CN100" s="215"/>
    </row>
    <row r="101" spans="1:92" ht="15.75" customHeight="1" x14ac:dyDescent="0.25">
      <c r="A101" s="116"/>
      <c r="D101" s="65" t="s">
        <v>129</v>
      </c>
      <c r="E101" s="65"/>
      <c r="F101" s="65"/>
      <c r="G101" s="97" t="s">
        <v>19</v>
      </c>
      <c r="H101" s="50"/>
      <c r="I101" s="74">
        <v>29</v>
      </c>
      <c r="J101" s="74">
        <v>8</v>
      </c>
      <c r="K101" s="74">
        <v>13</v>
      </c>
      <c r="L101" s="83">
        <v>21</v>
      </c>
      <c r="M101" s="74">
        <v>0</v>
      </c>
      <c r="Q101" s="215"/>
      <c r="R101" s="215"/>
      <c r="S101" s="71"/>
      <c r="T101" s="71"/>
      <c r="U101" s="79"/>
      <c r="V101" s="65"/>
      <c r="W101" s="65"/>
      <c r="X101" s="65"/>
      <c r="Y101" s="65"/>
      <c r="Z101" s="50"/>
      <c r="AC101" s="50"/>
      <c r="AD101" s="50"/>
      <c r="AE101" s="50"/>
      <c r="AF101" s="50"/>
      <c r="AG101" s="264"/>
      <c r="AH101" s="264"/>
      <c r="AI101" s="50"/>
      <c r="AJ101" s="50"/>
      <c r="AK101" s="50"/>
      <c r="AL101" s="81"/>
      <c r="AM101" s="50"/>
      <c r="AN101" s="50"/>
      <c r="AO101" s="50"/>
      <c r="AP101" s="50"/>
      <c r="AQ101" s="50"/>
      <c r="AR101" s="215"/>
      <c r="AS101" s="215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7</v>
      </c>
      <c r="BB101" s="74">
        <v>2</v>
      </c>
      <c r="BC101" s="74">
        <v>1</v>
      </c>
      <c r="BD101" s="50">
        <f t="shared" si="97"/>
        <v>3</v>
      </c>
      <c r="BE101" s="194">
        <v>0</v>
      </c>
      <c r="BF101" s="191">
        <f t="shared" si="99"/>
        <v>28</v>
      </c>
      <c r="BG101" s="74">
        <f t="shared" si="99"/>
        <v>6</v>
      </c>
      <c r="BH101" s="74">
        <f t="shared" si="99"/>
        <v>5</v>
      </c>
      <c r="BI101" s="74">
        <f t="shared" si="99"/>
        <v>11</v>
      </c>
      <c r="BJ101" s="194">
        <f t="shared" si="99"/>
        <v>4</v>
      </c>
      <c r="BK101" s="191">
        <v>21</v>
      </c>
      <c r="BL101" s="74">
        <v>4</v>
      </c>
      <c r="BM101" s="74">
        <v>4</v>
      </c>
      <c r="BN101" s="50">
        <f t="shared" si="98"/>
        <v>8</v>
      </c>
      <c r="BO101" s="194">
        <v>4</v>
      </c>
      <c r="BP101" s="215"/>
      <c r="BQ101" s="215"/>
      <c r="BR101" s="75">
        <v>7.5</v>
      </c>
      <c r="BS101" s="36" t="s">
        <v>56</v>
      </c>
      <c r="BT101" s="36"/>
      <c r="BU101" s="36"/>
      <c r="BV101" s="36"/>
      <c r="BW101" s="38"/>
      <c r="BX101" s="57"/>
      <c r="BY101" s="191"/>
      <c r="BZ101" s="74"/>
      <c r="CA101" s="74"/>
      <c r="CB101" s="74"/>
      <c r="CC101" s="194"/>
      <c r="CD101" s="191">
        <f t="shared" si="101"/>
        <v>1</v>
      </c>
      <c r="CE101" s="74">
        <f t="shared" si="101"/>
        <v>0</v>
      </c>
      <c r="CF101" s="74">
        <f t="shared" si="101"/>
        <v>0</v>
      </c>
      <c r="CG101" s="74">
        <f t="shared" si="101"/>
        <v>0</v>
      </c>
      <c r="CH101" s="194">
        <f t="shared" si="101"/>
        <v>0</v>
      </c>
      <c r="CI101" s="191">
        <v>1</v>
      </c>
      <c r="CJ101" s="74">
        <v>0</v>
      </c>
      <c r="CK101" s="74">
        <v>0</v>
      </c>
      <c r="CL101" s="50">
        <f>+CJ101+CK101</f>
        <v>0</v>
      </c>
      <c r="CM101" s="194">
        <v>0</v>
      </c>
      <c r="CN101" s="215"/>
    </row>
    <row r="102" spans="1:92" ht="15.75" customHeight="1" x14ac:dyDescent="0.25">
      <c r="A102" s="116"/>
      <c r="D102" s="42" t="s">
        <v>165</v>
      </c>
      <c r="E102" s="42"/>
      <c r="F102" s="42"/>
      <c r="G102" s="42" t="s">
        <v>25</v>
      </c>
      <c r="H102" s="43"/>
      <c r="I102" s="74">
        <v>29</v>
      </c>
      <c r="J102" s="74">
        <v>10</v>
      </c>
      <c r="K102" s="74">
        <v>10</v>
      </c>
      <c r="L102" s="83">
        <v>20</v>
      </c>
      <c r="M102" s="74">
        <v>0</v>
      </c>
      <c r="O102" s="16"/>
      <c r="Q102" s="215"/>
      <c r="R102" s="215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215"/>
      <c r="AS102" s="215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5</v>
      </c>
      <c r="BB102" s="74">
        <v>0</v>
      </c>
      <c r="BC102" s="74">
        <v>0</v>
      </c>
      <c r="BD102" s="50">
        <f t="shared" si="97"/>
        <v>0</v>
      </c>
      <c r="BE102" s="194">
        <v>0</v>
      </c>
      <c r="BF102" s="191">
        <f t="shared" si="99"/>
        <v>26</v>
      </c>
      <c r="BG102" s="74">
        <f t="shared" si="99"/>
        <v>1</v>
      </c>
      <c r="BH102" s="74">
        <f t="shared" si="99"/>
        <v>7</v>
      </c>
      <c r="BI102" s="74">
        <f t="shared" si="99"/>
        <v>8</v>
      </c>
      <c r="BJ102" s="194">
        <f t="shared" si="99"/>
        <v>4</v>
      </c>
      <c r="BK102" s="191">
        <v>21</v>
      </c>
      <c r="BL102" s="74">
        <v>1</v>
      </c>
      <c r="BM102" s="74">
        <v>7</v>
      </c>
      <c r="BN102" s="50">
        <f t="shared" si="98"/>
        <v>8</v>
      </c>
      <c r="BO102" s="194">
        <v>4</v>
      </c>
      <c r="BP102" s="215"/>
      <c r="BQ102" s="215"/>
      <c r="BR102" s="75">
        <v>7</v>
      </c>
      <c r="BS102" s="36" t="s">
        <v>40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101"/>
        <v>3</v>
      </c>
      <c r="CE102" s="74">
        <f t="shared" si="101"/>
        <v>0</v>
      </c>
      <c r="CF102" s="74">
        <f t="shared" si="101"/>
        <v>0</v>
      </c>
      <c r="CG102" s="74">
        <f t="shared" si="101"/>
        <v>0</v>
      </c>
      <c r="CH102" s="194">
        <f t="shared" si="101"/>
        <v>0</v>
      </c>
      <c r="CI102" s="191">
        <v>3</v>
      </c>
      <c r="CJ102" s="74">
        <v>0</v>
      </c>
      <c r="CK102" s="74">
        <v>0</v>
      </c>
      <c r="CL102" s="50">
        <f>+CJ102+CK102</f>
        <v>0</v>
      </c>
      <c r="CM102" s="194">
        <v>0</v>
      </c>
      <c r="CN102" s="215"/>
    </row>
    <row r="103" spans="1:92" ht="15.75" customHeight="1" x14ac:dyDescent="0.25">
      <c r="A103" s="116"/>
      <c r="D103" s="36" t="s">
        <v>70</v>
      </c>
      <c r="E103" s="36"/>
      <c r="F103" s="36"/>
      <c r="G103" s="42" t="s">
        <v>139</v>
      </c>
      <c r="H103" s="38"/>
      <c r="I103" s="74">
        <v>29</v>
      </c>
      <c r="J103" s="74">
        <v>0</v>
      </c>
      <c r="K103" s="74">
        <v>20</v>
      </c>
      <c r="L103" s="83">
        <v>20</v>
      </c>
      <c r="M103" s="74">
        <v>0</v>
      </c>
      <c r="O103" s="16"/>
      <c r="Q103" s="215"/>
      <c r="R103" s="215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215"/>
      <c r="AS103" s="215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7</v>
      </c>
      <c r="BB103" s="74">
        <v>0</v>
      </c>
      <c r="BC103" s="74">
        <v>1</v>
      </c>
      <c r="BD103" s="50">
        <f t="shared" si="97"/>
        <v>1</v>
      </c>
      <c r="BE103" s="194">
        <v>2</v>
      </c>
      <c r="BF103" s="191">
        <f t="shared" si="99"/>
        <v>26</v>
      </c>
      <c r="BG103" s="74">
        <f t="shared" si="99"/>
        <v>0</v>
      </c>
      <c r="BH103" s="74">
        <f t="shared" si="99"/>
        <v>7</v>
      </c>
      <c r="BI103" s="74">
        <f t="shared" si="99"/>
        <v>7</v>
      </c>
      <c r="BJ103" s="194">
        <f t="shared" si="99"/>
        <v>4</v>
      </c>
      <c r="BK103" s="191">
        <v>19</v>
      </c>
      <c r="BL103" s="74">
        <v>0</v>
      </c>
      <c r="BM103" s="74">
        <v>6</v>
      </c>
      <c r="BN103" s="50">
        <f t="shared" si="98"/>
        <v>6</v>
      </c>
      <c r="BO103" s="194">
        <v>2</v>
      </c>
      <c r="BP103" s="215"/>
      <c r="BQ103" s="215"/>
      <c r="BR103" s="75">
        <v>6.5</v>
      </c>
      <c r="BS103" s="36" t="s">
        <v>138</v>
      </c>
      <c r="BT103" s="36"/>
      <c r="BU103" s="36"/>
      <c r="BV103" s="36"/>
      <c r="BW103" s="38"/>
      <c r="BX103" s="57"/>
      <c r="BY103" s="191"/>
      <c r="BZ103" s="74"/>
      <c r="CA103" s="74"/>
      <c r="CB103" s="74"/>
      <c r="CC103" s="194"/>
      <c r="CD103" s="191">
        <f t="shared" si="101"/>
        <v>7</v>
      </c>
      <c r="CE103" s="74">
        <f t="shared" si="101"/>
        <v>0</v>
      </c>
      <c r="CF103" s="74">
        <f t="shared" si="101"/>
        <v>1</v>
      </c>
      <c r="CG103" s="74">
        <f t="shared" si="101"/>
        <v>1</v>
      </c>
      <c r="CH103" s="194">
        <f t="shared" si="101"/>
        <v>0</v>
      </c>
      <c r="CI103" s="191">
        <v>7</v>
      </c>
      <c r="CJ103" s="74">
        <v>0</v>
      </c>
      <c r="CK103" s="74">
        <v>1</v>
      </c>
      <c r="CL103" s="50">
        <f>+CJ103+CK103</f>
        <v>1</v>
      </c>
      <c r="CM103" s="194">
        <v>0</v>
      </c>
      <c r="CN103" s="215"/>
    </row>
    <row r="104" spans="1:92" ht="15.75" customHeight="1" thickBot="1" x14ac:dyDescent="0.3">
      <c r="A104" s="116"/>
      <c r="D104" s="97" t="s">
        <v>52</v>
      </c>
      <c r="E104" s="97"/>
      <c r="F104" s="97"/>
      <c r="G104" s="62" t="s">
        <v>21</v>
      </c>
      <c r="H104" s="74"/>
      <c r="I104" s="74">
        <v>28</v>
      </c>
      <c r="J104" s="74">
        <v>11</v>
      </c>
      <c r="K104" s="74">
        <v>8</v>
      </c>
      <c r="L104" s="83">
        <v>19</v>
      </c>
      <c r="M104" s="74">
        <v>4</v>
      </c>
      <c r="O104" s="16"/>
      <c r="Q104" s="215"/>
      <c r="R104" s="215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215"/>
      <c r="AS104" s="215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75</v>
      </c>
      <c r="BB104" s="48">
        <f t="shared" ref="BB104" si="105">SUM(BB92:BB103)</f>
        <v>24</v>
      </c>
      <c r="BC104" s="48">
        <f>SUM(BC92:BC103)</f>
        <v>32</v>
      </c>
      <c r="BD104" s="48">
        <f>+BC104+BB104</f>
        <v>56</v>
      </c>
      <c r="BE104" s="196">
        <f>SUM(BE92:BE103)</f>
        <v>16</v>
      </c>
      <c r="BF104" s="195">
        <f>SUM(BF92:BF103)</f>
        <v>315</v>
      </c>
      <c r="BG104" s="48">
        <f t="shared" ref="BG104" si="106">SUM(BG92:BG103)</f>
        <v>99</v>
      </c>
      <c r="BH104" s="48">
        <f>SUM(BH92:BH103)</f>
        <v>144</v>
      </c>
      <c r="BI104" s="48">
        <f>+BH104+BG104</f>
        <v>243</v>
      </c>
      <c r="BJ104" s="196">
        <f>SUM(BJ92:BJ103)</f>
        <v>46</v>
      </c>
      <c r="BK104" s="195">
        <f>SUM(BK92:BK103)</f>
        <v>240</v>
      </c>
      <c r="BL104" s="48">
        <f t="shared" ref="BL104" si="107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215"/>
      <c r="BQ104" s="215"/>
      <c r="BR104" s="75">
        <v>9.5</v>
      </c>
      <c r="BS104" s="36" t="s">
        <v>132</v>
      </c>
      <c r="BT104" s="36"/>
      <c r="BU104" s="36"/>
      <c r="BV104" s="36"/>
      <c r="BW104" s="38"/>
      <c r="BX104" s="57"/>
      <c r="BY104" s="191"/>
      <c r="BZ104" s="74"/>
      <c r="CA104" s="74"/>
      <c r="CB104" s="74"/>
      <c r="CC104" s="194"/>
      <c r="CD104" s="191">
        <f t="shared" si="101"/>
        <v>1</v>
      </c>
      <c r="CE104" s="74">
        <f t="shared" si="101"/>
        <v>1</v>
      </c>
      <c r="CF104" s="74">
        <f t="shared" si="101"/>
        <v>0</v>
      </c>
      <c r="CG104" s="74">
        <f t="shared" si="101"/>
        <v>1</v>
      </c>
      <c r="CH104" s="194">
        <f t="shared" si="101"/>
        <v>0</v>
      </c>
      <c r="CI104" s="191">
        <v>1</v>
      </c>
      <c r="CJ104" s="74">
        <v>1</v>
      </c>
      <c r="CK104" s="74">
        <v>0</v>
      </c>
      <c r="CL104" s="50">
        <f>+CJ104+CK104</f>
        <v>1</v>
      </c>
      <c r="CM104" s="194">
        <v>0</v>
      </c>
      <c r="CN104" s="215"/>
    </row>
    <row r="105" spans="1:92" ht="15.75" customHeight="1" x14ac:dyDescent="0.25">
      <c r="A105" s="116"/>
      <c r="D105" s="42" t="s">
        <v>125</v>
      </c>
      <c r="E105" s="42"/>
      <c r="F105" s="42"/>
      <c r="G105" s="29" t="s">
        <v>23</v>
      </c>
      <c r="H105" s="43"/>
      <c r="I105" s="74">
        <v>27</v>
      </c>
      <c r="J105" s="74">
        <v>1</v>
      </c>
      <c r="K105" s="74">
        <v>18</v>
      </c>
      <c r="L105" s="83">
        <v>19</v>
      </c>
      <c r="M105" s="74">
        <v>0</v>
      </c>
      <c r="O105" s="16"/>
      <c r="Q105" s="215"/>
      <c r="R105" s="215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215"/>
      <c r="AS105" s="215"/>
      <c r="AT105" s="32" t="s">
        <v>15</v>
      </c>
      <c r="AU105" s="32"/>
      <c r="AV105" s="32"/>
      <c r="AW105" s="32"/>
      <c r="AX105" s="32"/>
      <c r="AY105" s="29" t="s">
        <v>33</v>
      </c>
      <c r="BA105" s="189">
        <v>14</v>
      </c>
      <c r="BB105" s="28">
        <v>3</v>
      </c>
      <c r="BC105" s="28">
        <v>9</v>
      </c>
      <c r="BD105" s="50">
        <f t="shared" ref="BD105:BD116" si="108">+BC105+BB105</f>
        <v>12</v>
      </c>
      <c r="BE105" s="193">
        <v>2</v>
      </c>
      <c r="BF105" s="189">
        <f>+BK105+BA105</f>
        <v>76</v>
      </c>
      <c r="BG105" s="28">
        <f>+BL105+BB105</f>
        <v>25</v>
      </c>
      <c r="BH105" s="28">
        <f>+BM105+BC105</f>
        <v>28</v>
      </c>
      <c r="BI105" s="28">
        <f>+BN105+BD105</f>
        <v>53</v>
      </c>
      <c r="BJ105" s="193">
        <f>+BO105+BE105</f>
        <v>16</v>
      </c>
      <c r="BK105" s="189">
        <v>62</v>
      </c>
      <c r="BL105" s="28">
        <v>22</v>
      </c>
      <c r="BM105" s="28">
        <v>19</v>
      </c>
      <c r="BN105" s="60">
        <f t="shared" ref="BN105:BN116" si="109">+BL105+BM105</f>
        <v>41</v>
      </c>
      <c r="BO105" s="193">
        <v>14</v>
      </c>
      <c r="BP105" s="215"/>
      <c r="BQ105" s="215"/>
      <c r="BR105" s="75">
        <v>8</v>
      </c>
      <c r="BS105" s="36" t="s">
        <v>70</v>
      </c>
      <c r="BT105" s="36"/>
      <c r="BU105" s="36"/>
      <c r="BV105" s="36"/>
      <c r="BW105" s="38"/>
      <c r="BX105" s="57"/>
      <c r="BY105" s="191">
        <v>2</v>
      </c>
      <c r="BZ105" s="74">
        <v>0</v>
      </c>
      <c r="CA105" s="74">
        <v>2</v>
      </c>
      <c r="CB105" s="74">
        <f>+CA105+BZ105</f>
        <v>2</v>
      </c>
      <c r="CC105" s="194">
        <v>2</v>
      </c>
      <c r="CD105" s="191">
        <f t="shared" si="101"/>
        <v>2</v>
      </c>
      <c r="CE105" s="74">
        <f t="shared" si="101"/>
        <v>0</v>
      </c>
      <c r="CF105" s="74">
        <f t="shared" si="101"/>
        <v>2</v>
      </c>
      <c r="CG105" s="74">
        <f t="shared" si="101"/>
        <v>2</v>
      </c>
      <c r="CH105" s="194">
        <f t="shared" si="101"/>
        <v>2</v>
      </c>
      <c r="CI105" s="191"/>
      <c r="CJ105" s="74"/>
      <c r="CK105" s="74"/>
      <c r="CL105" s="50"/>
      <c r="CM105" s="194"/>
      <c r="CN105" s="215"/>
    </row>
    <row r="106" spans="1:92" ht="15.75" customHeight="1" thickBot="1" x14ac:dyDescent="0.3">
      <c r="A106" s="116"/>
      <c r="D106" s="42"/>
      <c r="E106" s="42"/>
      <c r="F106" s="42"/>
      <c r="G106" s="42"/>
      <c r="H106" s="43"/>
      <c r="I106" s="74"/>
      <c r="J106" s="74"/>
      <c r="K106" s="74"/>
      <c r="M106" s="74"/>
      <c r="O106" s="16"/>
      <c r="Q106" s="215"/>
      <c r="R106" s="215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215"/>
      <c r="AS106" s="215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7</v>
      </c>
      <c r="BB106" s="74">
        <v>0</v>
      </c>
      <c r="BC106" s="74">
        <v>0</v>
      </c>
      <c r="BD106" s="50">
        <f t="shared" si="108"/>
        <v>0</v>
      </c>
      <c r="BE106" s="194">
        <v>0</v>
      </c>
      <c r="BF106" s="191">
        <f t="shared" ref="BF106:BJ116" si="110">+BK106+BA106</f>
        <v>28</v>
      </c>
      <c r="BG106" s="74">
        <f t="shared" si="110"/>
        <v>0</v>
      </c>
      <c r="BH106" s="74">
        <f t="shared" si="110"/>
        <v>0</v>
      </c>
      <c r="BI106" s="74">
        <f t="shared" si="110"/>
        <v>0</v>
      </c>
      <c r="BJ106" s="194">
        <f t="shared" si="110"/>
        <v>0</v>
      </c>
      <c r="BK106" s="191">
        <v>21</v>
      </c>
      <c r="BL106" s="74">
        <v>0</v>
      </c>
      <c r="BM106" s="74">
        <v>0</v>
      </c>
      <c r="BN106" s="50">
        <f t="shared" si="109"/>
        <v>0</v>
      </c>
      <c r="BO106" s="194">
        <v>0</v>
      </c>
      <c r="BP106" s="215"/>
      <c r="BQ106" s="215"/>
      <c r="BR106" s="75">
        <v>9.5</v>
      </c>
      <c r="BS106" s="36" t="s">
        <v>82</v>
      </c>
      <c r="BT106" s="36"/>
      <c r="BU106" s="36"/>
      <c r="BV106" s="36"/>
      <c r="BW106" s="38"/>
      <c r="BX106" s="57"/>
      <c r="BY106" s="191"/>
      <c r="BZ106" s="74"/>
      <c r="CA106" s="74"/>
      <c r="CB106" s="74"/>
      <c r="CC106" s="194"/>
      <c r="CD106" s="191">
        <f t="shared" si="101"/>
        <v>1</v>
      </c>
      <c r="CE106" s="74">
        <f t="shared" si="101"/>
        <v>1</v>
      </c>
      <c r="CF106" s="74">
        <f t="shared" si="101"/>
        <v>0</v>
      </c>
      <c r="CG106" s="74">
        <f t="shared" si="101"/>
        <v>1</v>
      </c>
      <c r="CH106" s="194">
        <f t="shared" si="101"/>
        <v>0</v>
      </c>
      <c r="CI106" s="191">
        <v>1</v>
      </c>
      <c r="CJ106" s="74">
        <v>1</v>
      </c>
      <c r="CK106" s="74">
        <v>0</v>
      </c>
      <c r="CL106" s="50">
        <f>+CJ106+CK106</f>
        <v>1</v>
      </c>
      <c r="CM106" s="194">
        <v>0</v>
      </c>
      <c r="CN106" s="215"/>
    </row>
    <row r="107" spans="1:92" ht="15.75" customHeight="1" x14ac:dyDescent="0.25">
      <c r="A107" s="116"/>
      <c r="D107" s="42"/>
      <c r="E107" s="42"/>
      <c r="F107" s="42"/>
      <c r="G107" s="42"/>
      <c r="H107" s="43"/>
      <c r="I107" s="74"/>
      <c r="J107" s="74"/>
      <c r="K107" s="74"/>
      <c r="M107" s="74"/>
      <c r="O107" s="16"/>
      <c r="Q107" s="215"/>
      <c r="R107" s="215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215"/>
      <c r="AS107" s="215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7</v>
      </c>
      <c r="BB107" s="74">
        <v>10</v>
      </c>
      <c r="BC107" s="74">
        <v>5</v>
      </c>
      <c r="BD107" s="50">
        <f t="shared" si="108"/>
        <v>15</v>
      </c>
      <c r="BE107" s="194">
        <v>0</v>
      </c>
      <c r="BF107" s="191">
        <f t="shared" si="110"/>
        <v>27</v>
      </c>
      <c r="BG107" s="74">
        <f t="shared" si="110"/>
        <v>29</v>
      </c>
      <c r="BH107" s="74">
        <f t="shared" si="110"/>
        <v>19</v>
      </c>
      <c r="BI107" s="74">
        <f t="shared" si="110"/>
        <v>48</v>
      </c>
      <c r="BJ107" s="194">
        <f t="shared" si="110"/>
        <v>2</v>
      </c>
      <c r="BK107" s="191">
        <v>20</v>
      </c>
      <c r="BL107" s="74">
        <v>19</v>
      </c>
      <c r="BM107" s="74">
        <v>14</v>
      </c>
      <c r="BN107" s="50">
        <f t="shared" si="109"/>
        <v>33</v>
      </c>
      <c r="BO107" s="194">
        <v>2</v>
      </c>
      <c r="BP107" s="215"/>
      <c r="BQ107" s="215"/>
      <c r="BR107" s="209" t="s">
        <v>674</v>
      </c>
      <c r="BS107" s="68"/>
      <c r="BT107" s="20"/>
      <c r="BU107" s="20"/>
      <c r="BV107" s="20"/>
      <c r="BW107" s="60"/>
      <c r="BX107" s="68"/>
      <c r="BY107" s="189">
        <f t="shared" ref="BY107:CM107" si="111">SUM(BY79:BY106)</f>
        <v>21</v>
      </c>
      <c r="BZ107" s="60">
        <f t="shared" si="111"/>
        <v>1</v>
      </c>
      <c r="CA107" s="60">
        <f t="shared" si="111"/>
        <v>9</v>
      </c>
      <c r="CB107" s="60">
        <f t="shared" si="111"/>
        <v>10</v>
      </c>
      <c r="CC107" s="190">
        <f t="shared" si="111"/>
        <v>4</v>
      </c>
      <c r="CD107" s="189">
        <f t="shared" si="111"/>
        <v>67</v>
      </c>
      <c r="CE107" s="60">
        <f t="shared" si="111"/>
        <v>7</v>
      </c>
      <c r="CF107" s="60">
        <f t="shared" si="111"/>
        <v>21</v>
      </c>
      <c r="CG107" s="60">
        <f t="shared" si="111"/>
        <v>28</v>
      </c>
      <c r="CH107" s="190">
        <f t="shared" si="111"/>
        <v>12</v>
      </c>
      <c r="CI107" s="189">
        <f t="shared" si="111"/>
        <v>46</v>
      </c>
      <c r="CJ107" s="60">
        <f t="shared" si="111"/>
        <v>6</v>
      </c>
      <c r="CK107" s="60">
        <f t="shared" si="111"/>
        <v>12</v>
      </c>
      <c r="CL107" s="60">
        <f t="shared" si="111"/>
        <v>18</v>
      </c>
      <c r="CM107" s="190">
        <f t="shared" si="111"/>
        <v>8</v>
      </c>
      <c r="CN107" s="215"/>
    </row>
    <row r="108" spans="1:92" ht="15.75" customHeight="1" thickBot="1" x14ac:dyDescent="0.3">
      <c r="A108" s="116"/>
      <c r="D108" s="13" t="s">
        <v>116</v>
      </c>
      <c r="E108" s="13"/>
      <c r="F108" s="13"/>
      <c r="G108" s="15" t="s">
        <v>2</v>
      </c>
      <c r="H108" s="15"/>
      <c r="I108" s="15" t="s">
        <v>4</v>
      </c>
      <c r="J108" s="15" t="s">
        <v>29</v>
      </c>
      <c r="K108" s="15" t="s">
        <v>30</v>
      </c>
      <c r="L108" s="15" t="s">
        <v>31</v>
      </c>
      <c r="M108" s="84" t="s">
        <v>3</v>
      </c>
      <c r="O108" s="16"/>
      <c r="Q108" s="215"/>
      <c r="R108" s="215"/>
      <c r="S108" s="75"/>
      <c r="T108" s="65"/>
      <c r="AM108" s="50"/>
      <c r="AN108" s="50"/>
      <c r="AO108" s="50"/>
      <c r="AP108" s="50"/>
      <c r="AQ108" s="50"/>
      <c r="AR108" s="215"/>
      <c r="AS108" s="215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>
        <v>4</v>
      </c>
      <c r="BB108" s="74">
        <v>2</v>
      </c>
      <c r="BC108" s="74">
        <v>9</v>
      </c>
      <c r="BD108" s="50">
        <f t="shared" si="108"/>
        <v>11</v>
      </c>
      <c r="BE108" s="194">
        <v>0</v>
      </c>
      <c r="BF108" s="191">
        <f t="shared" si="110"/>
        <v>17</v>
      </c>
      <c r="BG108" s="74">
        <f t="shared" si="110"/>
        <v>12</v>
      </c>
      <c r="BH108" s="74">
        <f t="shared" si="110"/>
        <v>17</v>
      </c>
      <c r="BI108" s="74">
        <f t="shared" si="110"/>
        <v>29</v>
      </c>
      <c r="BJ108" s="194">
        <f t="shared" si="110"/>
        <v>0</v>
      </c>
      <c r="BK108" s="191">
        <v>13</v>
      </c>
      <c r="BL108" s="74">
        <v>10</v>
      </c>
      <c r="BM108" s="74">
        <v>8</v>
      </c>
      <c r="BN108" s="50">
        <f t="shared" si="109"/>
        <v>18</v>
      </c>
      <c r="BO108" s="194">
        <v>0</v>
      </c>
      <c r="BP108" s="215"/>
      <c r="BQ108" s="215"/>
      <c r="BR108" s="62" t="s">
        <v>676</v>
      </c>
      <c r="BS108" s="62"/>
      <c r="BT108" s="62"/>
      <c r="BU108" s="62"/>
      <c r="BV108" s="62"/>
      <c r="BW108" s="62"/>
      <c r="BX108" s="62"/>
      <c r="BY108" s="191">
        <f>+BY107+BY52+AC98</f>
        <v>89</v>
      </c>
      <c r="BZ108" s="50">
        <f>+BZ107+BZ52</f>
        <v>20</v>
      </c>
      <c r="CA108" s="50">
        <f>+CA107+CA52</f>
        <v>34</v>
      </c>
      <c r="CB108" s="50">
        <f>+CB107+CB52</f>
        <v>54</v>
      </c>
      <c r="CC108" s="192">
        <f>+CC107+CC52</f>
        <v>10</v>
      </c>
      <c r="CD108" s="191">
        <f>+CD107+CD52+AC91</f>
        <v>383</v>
      </c>
      <c r="CE108" s="50">
        <f>+CE107+CE52</f>
        <v>94</v>
      </c>
      <c r="CF108" s="50">
        <f>+CF107+CF52</f>
        <v>127</v>
      </c>
      <c r="CG108" s="50">
        <f>+CG107+CG52</f>
        <v>221</v>
      </c>
      <c r="CH108" s="192">
        <f>+CH107+CH52</f>
        <v>50</v>
      </c>
      <c r="CI108" s="191">
        <f>+CI107+CI52+AC125</f>
        <v>294</v>
      </c>
      <c r="CJ108" s="50">
        <f>+CJ107+CJ52</f>
        <v>74</v>
      </c>
      <c r="CK108" s="50">
        <f>+CK107+CK52</f>
        <v>93</v>
      </c>
      <c r="CL108" s="50">
        <f>+CL107+CL52</f>
        <v>167</v>
      </c>
      <c r="CM108" s="192">
        <f>+CM107+CM52</f>
        <v>40</v>
      </c>
      <c r="CN108" s="215"/>
    </row>
    <row r="109" spans="1:92" ht="15.75" customHeight="1" x14ac:dyDescent="0.25">
      <c r="A109" s="116"/>
      <c r="D109" s="42" t="s">
        <v>72</v>
      </c>
      <c r="E109" s="42"/>
      <c r="F109" s="42"/>
      <c r="G109" s="29" t="s">
        <v>23</v>
      </c>
      <c r="H109" s="43"/>
      <c r="I109" s="74">
        <v>22</v>
      </c>
      <c r="J109" s="74">
        <v>2</v>
      </c>
      <c r="K109" s="74">
        <v>16</v>
      </c>
      <c r="L109" s="50">
        <v>18</v>
      </c>
      <c r="M109" s="83">
        <v>14</v>
      </c>
      <c r="O109" s="16"/>
      <c r="Q109" s="215"/>
      <c r="R109" s="215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215"/>
      <c r="AS109" s="215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6</v>
      </c>
      <c r="BB109" s="74">
        <v>0</v>
      </c>
      <c r="BC109" s="74">
        <v>4</v>
      </c>
      <c r="BD109" s="50">
        <f t="shared" si="108"/>
        <v>4</v>
      </c>
      <c r="BE109" s="194">
        <v>0</v>
      </c>
      <c r="BF109" s="191">
        <f t="shared" si="110"/>
        <v>14</v>
      </c>
      <c r="BG109" s="74">
        <f t="shared" si="110"/>
        <v>0</v>
      </c>
      <c r="BH109" s="74">
        <f t="shared" si="110"/>
        <v>9</v>
      </c>
      <c r="BI109" s="74">
        <f t="shared" si="110"/>
        <v>9</v>
      </c>
      <c r="BJ109" s="194">
        <f t="shared" si="110"/>
        <v>0</v>
      </c>
      <c r="BK109" s="191">
        <v>8</v>
      </c>
      <c r="BL109" s="74">
        <v>0</v>
      </c>
      <c r="BM109" s="74">
        <v>5</v>
      </c>
      <c r="BN109" s="50">
        <f t="shared" si="109"/>
        <v>5</v>
      </c>
      <c r="BO109" s="194">
        <v>0</v>
      </c>
      <c r="BP109" s="215"/>
      <c r="BQ109" s="215"/>
      <c r="BY109" s="191"/>
      <c r="BZ109" s="50"/>
      <c r="CA109" s="50"/>
      <c r="CB109" s="50"/>
      <c r="CC109" s="192"/>
      <c r="CD109" s="191"/>
      <c r="CE109" s="50"/>
      <c r="CF109" s="50"/>
      <c r="CG109" s="50"/>
      <c r="CH109" s="192"/>
      <c r="CI109" s="191"/>
      <c r="CJ109" s="50"/>
      <c r="CK109" s="50"/>
      <c r="CL109" s="50"/>
      <c r="CM109" s="192"/>
      <c r="CN109" s="215"/>
    </row>
    <row r="110" spans="1:92" ht="15.75" customHeight="1" x14ac:dyDescent="0.25">
      <c r="A110" s="116"/>
      <c r="C110" s="16"/>
      <c r="D110" s="36" t="s">
        <v>119</v>
      </c>
      <c r="E110" s="36"/>
      <c r="F110" s="36"/>
      <c r="G110" s="42" t="s">
        <v>139</v>
      </c>
      <c r="H110" s="38"/>
      <c r="I110" s="74">
        <v>25</v>
      </c>
      <c r="J110" s="74">
        <v>26</v>
      </c>
      <c r="K110" s="74">
        <v>20</v>
      </c>
      <c r="L110" s="50">
        <v>46</v>
      </c>
      <c r="M110" s="83">
        <v>12</v>
      </c>
      <c r="O110" s="16"/>
      <c r="Q110" s="215"/>
      <c r="R110" s="215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215"/>
      <c r="AS110" s="215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7</v>
      </c>
      <c r="BB110" s="74">
        <v>3</v>
      </c>
      <c r="BC110" s="74">
        <v>2</v>
      </c>
      <c r="BD110" s="50">
        <f t="shared" si="108"/>
        <v>5</v>
      </c>
      <c r="BE110" s="194">
        <v>0</v>
      </c>
      <c r="BF110" s="191">
        <f t="shared" si="110"/>
        <v>28</v>
      </c>
      <c r="BG110" s="74">
        <f t="shared" si="110"/>
        <v>9</v>
      </c>
      <c r="BH110" s="74">
        <f t="shared" si="110"/>
        <v>16</v>
      </c>
      <c r="BI110" s="74">
        <f t="shared" si="110"/>
        <v>25</v>
      </c>
      <c r="BJ110" s="194">
        <f t="shared" si="110"/>
        <v>0</v>
      </c>
      <c r="BK110" s="191">
        <v>21</v>
      </c>
      <c r="BL110" s="74">
        <v>6</v>
      </c>
      <c r="BM110" s="74">
        <v>14</v>
      </c>
      <c r="BN110" s="50">
        <f t="shared" si="109"/>
        <v>20</v>
      </c>
      <c r="BO110" s="194">
        <v>0</v>
      </c>
      <c r="BP110" s="215"/>
      <c r="BQ110" s="215"/>
      <c r="BR110" s="62" t="s">
        <v>114</v>
      </c>
      <c r="BS110" s="62"/>
      <c r="BT110" s="62"/>
      <c r="BU110" s="62"/>
      <c r="BV110" s="62"/>
      <c r="BW110" s="62"/>
      <c r="BX110" s="62"/>
      <c r="BY110" s="191">
        <f t="shared" ref="BY110:CM110" si="112">+BA118+BA105+BA92+BA79+BA45+BA32+BA19+BA6</f>
        <v>89</v>
      </c>
      <c r="BZ110" s="50">
        <f t="shared" si="112"/>
        <v>20</v>
      </c>
      <c r="CA110" s="50">
        <f t="shared" si="112"/>
        <v>34</v>
      </c>
      <c r="CB110" s="50">
        <f t="shared" si="112"/>
        <v>54</v>
      </c>
      <c r="CC110" s="192">
        <f t="shared" si="112"/>
        <v>10</v>
      </c>
      <c r="CD110" s="191">
        <f t="shared" si="112"/>
        <v>383</v>
      </c>
      <c r="CE110" s="50">
        <f t="shared" si="112"/>
        <v>94</v>
      </c>
      <c r="CF110" s="50">
        <f t="shared" si="112"/>
        <v>127</v>
      </c>
      <c r="CG110" s="50">
        <f t="shared" si="112"/>
        <v>221</v>
      </c>
      <c r="CH110" s="192">
        <f t="shared" si="112"/>
        <v>50</v>
      </c>
      <c r="CI110" s="191">
        <f t="shared" si="112"/>
        <v>294</v>
      </c>
      <c r="CJ110" s="50">
        <f t="shared" si="112"/>
        <v>74</v>
      </c>
      <c r="CK110" s="50">
        <f t="shared" si="112"/>
        <v>93</v>
      </c>
      <c r="CL110" s="50">
        <f t="shared" si="112"/>
        <v>167</v>
      </c>
      <c r="CM110" s="192">
        <f t="shared" si="112"/>
        <v>40</v>
      </c>
      <c r="CN110" s="215"/>
    </row>
    <row r="111" spans="1:92" ht="15.75" customHeight="1" x14ac:dyDescent="0.25">
      <c r="A111" s="116"/>
      <c r="C111" s="16"/>
      <c r="D111" s="36" t="s">
        <v>44</v>
      </c>
      <c r="E111" s="36"/>
      <c r="F111" s="36"/>
      <c r="G111" s="42" t="s">
        <v>139</v>
      </c>
      <c r="H111" s="38"/>
      <c r="I111" s="74">
        <v>27</v>
      </c>
      <c r="J111" s="74">
        <v>8</v>
      </c>
      <c r="K111" s="74">
        <v>9</v>
      </c>
      <c r="L111" s="50">
        <v>17</v>
      </c>
      <c r="M111" s="83">
        <v>12</v>
      </c>
      <c r="Q111" s="215"/>
      <c r="R111" s="215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215"/>
      <c r="AS111" s="215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7</v>
      </c>
      <c r="BB111" s="74">
        <v>0</v>
      </c>
      <c r="BC111" s="74">
        <v>6</v>
      </c>
      <c r="BD111" s="50">
        <f t="shared" si="108"/>
        <v>6</v>
      </c>
      <c r="BE111" s="194">
        <v>0</v>
      </c>
      <c r="BF111" s="191">
        <f t="shared" si="110"/>
        <v>28</v>
      </c>
      <c r="BG111" s="74">
        <f t="shared" si="110"/>
        <v>0</v>
      </c>
      <c r="BH111" s="74">
        <f t="shared" si="110"/>
        <v>16</v>
      </c>
      <c r="BI111" s="74">
        <f t="shared" si="110"/>
        <v>16</v>
      </c>
      <c r="BJ111" s="194">
        <f t="shared" si="110"/>
        <v>4</v>
      </c>
      <c r="BK111" s="191">
        <v>21</v>
      </c>
      <c r="BL111" s="74">
        <v>0</v>
      </c>
      <c r="BM111" s="74">
        <v>10</v>
      </c>
      <c r="BN111" s="50">
        <f t="shared" si="109"/>
        <v>10</v>
      </c>
      <c r="BO111" s="194">
        <v>4</v>
      </c>
      <c r="BP111" s="215"/>
      <c r="BQ111" s="215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215"/>
    </row>
    <row r="112" spans="1:92" ht="15.75" customHeight="1" x14ac:dyDescent="0.25">
      <c r="A112" s="116"/>
      <c r="D112" s="42" t="s">
        <v>36</v>
      </c>
      <c r="G112" s="42" t="s">
        <v>25</v>
      </c>
      <c r="H112" s="43"/>
      <c r="I112" s="74">
        <v>26</v>
      </c>
      <c r="J112" s="74">
        <v>11</v>
      </c>
      <c r="K112" s="74">
        <v>19</v>
      </c>
      <c r="L112" s="50">
        <v>30</v>
      </c>
      <c r="M112" s="83">
        <v>8</v>
      </c>
      <c r="Q112" s="215"/>
      <c r="R112" s="215"/>
      <c r="S112" s="75"/>
      <c r="T112" s="65"/>
      <c r="AM112" s="50"/>
      <c r="AN112" s="50"/>
      <c r="AO112" s="50"/>
      <c r="AP112" s="50"/>
      <c r="AQ112" s="50"/>
      <c r="AR112" s="215"/>
      <c r="AS112" s="215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7</v>
      </c>
      <c r="BB112" s="74">
        <v>2</v>
      </c>
      <c r="BC112" s="74">
        <v>5</v>
      </c>
      <c r="BD112" s="50">
        <f t="shared" si="108"/>
        <v>7</v>
      </c>
      <c r="BE112" s="194">
        <v>2</v>
      </c>
      <c r="BF112" s="191">
        <f t="shared" si="110"/>
        <v>26</v>
      </c>
      <c r="BG112" s="74">
        <f t="shared" si="110"/>
        <v>5</v>
      </c>
      <c r="BH112" s="74">
        <f t="shared" si="110"/>
        <v>12</v>
      </c>
      <c r="BI112" s="74">
        <f t="shared" si="110"/>
        <v>17</v>
      </c>
      <c r="BJ112" s="194">
        <f t="shared" si="110"/>
        <v>2</v>
      </c>
      <c r="BK112" s="191">
        <v>19</v>
      </c>
      <c r="BL112" s="74">
        <v>3</v>
      </c>
      <c r="BM112" s="74">
        <v>7</v>
      </c>
      <c r="BN112" s="50">
        <f t="shared" si="109"/>
        <v>10</v>
      </c>
      <c r="BO112" s="194">
        <v>0</v>
      </c>
      <c r="BP112" s="215"/>
      <c r="BQ112" s="215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215"/>
    </row>
    <row r="113" spans="1:92" ht="15.75" customHeight="1" thickBot="1" x14ac:dyDescent="0.3">
      <c r="A113" s="116"/>
      <c r="D113" s="97" t="s">
        <v>40</v>
      </c>
      <c r="E113" s="97"/>
      <c r="F113" s="97"/>
      <c r="G113" s="65" t="s">
        <v>21</v>
      </c>
      <c r="H113" s="74"/>
      <c r="I113" s="74">
        <v>27</v>
      </c>
      <c r="J113" s="74">
        <v>0</v>
      </c>
      <c r="K113" s="74">
        <v>8</v>
      </c>
      <c r="L113" s="50">
        <v>8</v>
      </c>
      <c r="M113" s="83">
        <v>8</v>
      </c>
      <c r="Q113" s="215"/>
      <c r="R113" s="215"/>
      <c r="S113" s="75"/>
      <c r="T113" s="65"/>
      <c r="U113" s="251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251" t="s">
        <v>4</v>
      </c>
      <c r="AD113" s="251" t="s">
        <v>8</v>
      </c>
      <c r="AE113" s="251" t="s">
        <v>9</v>
      </c>
      <c r="AF113" s="251" t="s">
        <v>10</v>
      </c>
      <c r="AG113" s="251" t="s">
        <v>107</v>
      </c>
      <c r="AH113" s="251"/>
      <c r="AI113" s="251" t="s">
        <v>5</v>
      </c>
      <c r="AJ113" s="251" t="s">
        <v>7</v>
      </c>
      <c r="AK113" s="251" t="s">
        <v>6</v>
      </c>
      <c r="AL113" s="251" t="s">
        <v>108</v>
      </c>
      <c r="AM113" s="50"/>
      <c r="AN113" s="50"/>
      <c r="AO113" s="50"/>
      <c r="AP113" s="50"/>
      <c r="AQ113" s="50"/>
      <c r="AR113" s="215"/>
      <c r="AS113" s="215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/>
      <c r="BE113" s="194"/>
      <c r="BF113" s="191">
        <f t="shared" si="110"/>
        <v>2</v>
      </c>
      <c r="BG113" s="74">
        <f t="shared" si="110"/>
        <v>0</v>
      </c>
      <c r="BH113" s="74">
        <f t="shared" si="110"/>
        <v>0</v>
      </c>
      <c r="BI113" s="74">
        <f t="shared" si="110"/>
        <v>0</v>
      </c>
      <c r="BJ113" s="194">
        <f t="shared" si="110"/>
        <v>0</v>
      </c>
      <c r="BK113" s="191">
        <v>2</v>
      </c>
      <c r="BL113" s="74">
        <v>0</v>
      </c>
      <c r="BM113" s="74">
        <v>0</v>
      </c>
      <c r="BN113" s="50">
        <f t="shared" si="109"/>
        <v>0</v>
      </c>
      <c r="BO113" s="194">
        <v>0</v>
      </c>
      <c r="BP113" s="215"/>
      <c r="BQ113" s="215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215"/>
    </row>
    <row r="114" spans="1:92" ht="15.75" customHeight="1" x14ac:dyDescent="0.25">
      <c r="A114" s="116"/>
      <c r="D114" s="97" t="s">
        <v>75</v>
      </c>
      <c r="E114" s="97"/>
      <c r="F114" s="97"/>
      <c r="G114" s="97" t="s">
        <v>17</v>
      </c>
      <c r="H114" s="74"/>
      <c r="I114" s="74">
        <v>29</v>
      </c>
      <c r="J114" s="74">
        <v>0</v>
      </c>
      <c r="K114" s="74">
        <v>5</v>
      </c>
      <c r="L114" s="50">
        <v>5</v>
      </c>
      <c r="M114" s="83">
        <v>8</v>
      </c>
      <c r="Q114" s="215"/>
      <c r="R114" s="215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13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14">+AI114/AC114</f>
        <v>1</v>
      </c>
      <c r="AM114" s="50"/>
      <c r="AN114" s="50"/>
      <c r="AO114" s="50"/>
      <c r="AP114" s="50"/>
      <c r="AQ114" s="50"/>
      <c r="AR114" s="215"/>
      <c r="AS114" s="215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5</v>
      </c>
      <c r="BB114" s="74">
        <v>1</v>
      </c>
      <c r="BC114" s="74">
        <v>1</v>
      </c>
      <c r="BD114" s="50">
        <f t="shared" si="108"/>
        <v>2</v>
      </c>
      <c r="BE114" s="194">
        <v>0</v>
      </c>
      <c r="BF114" s="191">
        <f t="shared" si="110"/>
        <v>24</v>
      </c>
      <c r="BG114" s="74">
        <f t="shared" si="110"/>
        <v>4</v>
      </c>
      <c r="BH114" s="74">
        <f t="shared" si="110"/>
        <v>8</v>
      </c>
      <c r="BI114" s="74">
        <f t="shared" si="110"/>
        <v>12</v>
      </c>
      <c r="BJ114" s="194">
        <f t="shared" si="110"/>
        <v>0</v>
      </c>
      <c r="BK114" s="191">
        <v>19</v>
      </c>
      <c r="BL114" s="74">
        <v>3</v>
      </c>
      <c r="BM114" s="74">
        <v>7</v>
      </c>
      <c r="BN114" s="50">
        <f t="shared" si="109"/>
        <v>10</v>
      </c>
      <c r="BO114" s="194">
        <v>0</v>
      </c>
      <c r="BP114" s="215"/>
      <c r="BQ114" s="215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215"/>
    </row>
    <row r="115" spans="1:92" ht="15.75" customHeight="1" x14ac:dyDescent="0.25">
      <c r="A115" s="116"/>
      <c r="D115" s="97" t="s">
        <v>37</v>
      </c>
      <c r="E115" s="61"/>
      <c r="F115" s="61"/>
      <c r="G115" s="97" t="s">
        <v>17</v>
      </c>
      <c r="H115" s="74"/>
      <c r="I115" s="74">
        <v>16</v>
      </c>
      <c r="J115" s="74">
        <v>2</v>
      </c>
      <c r="K115" s="74">
        <v>6</v>
      </c>
      <c r="L115" s="50">
        <v>8</v>
      </c>
      <c r="M115" s="83">
        <v>6</v>
      </c>
      <c r="Q115" s="215"/>
      <c r="R115" s="215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13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14"/>
        <v>0</v>
      </c>
      <c r="AM115" s="50"/>
      <c r="AN115" s="50"/>
      <c r="AO115" s="50"/>
      <c r="AP115" s="50"/>
      <c r="AQ115" s="50"/>
      <c r="AR115" s="215"/>
      <c r="AS115" s="215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5</v>
      </c>
      <c r="BB115" s="74">
        <v>1</v>
      </c>
      <c r="BC115" s="74">
        <v>0</v>
      </c>
      <c r="BD115" s="50">
        <f t="shared" si="108"/>
        <v>1</v>
      </c>
      <c r="BE115" s="194">
        <v>0</v>
      </c>
      <c r="BF115" s="191">
        <f t="shared" si="110"/>
        <v>21</v>
      </c>
      <c r="BG115" s="74">
        <f t="shared" si="110"/>
        <v>2</v>
      </c>
      <c r="BH115" s="74">
        <f t="shared" si="110"/>
        <v>4</v>
      </c>
      <c r="BI115" s="74">
        <f t="shared" si="110"/>
        <v>6</v>
      </c>
      <c r="BJ115" s="194">
        <f t="shared" si="110"/>
        <v>0</v>
      </c>
      <c r="BK115" s="191">
        <v>16</v>
      </c>
      <c r="BL115" s="74">
        <v>1</v>
      </c>
      <c r="BM115" s="74">
        <v>4</v>
      </c>
      <c r="BN115" s="50">
        <f t="shared" si="109"/>
        <v>5</v>
      </c>
      <c r="BO115" s="194">
        <v>0</v>
      </c>
      <c r="BP115" s="215"/>
      <c r="BQ115" s="215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215"/>
    </row>
    <row r="116" spans="1:92" ht="15.75" customHeight="1" x14ac:dyDescent="0.25">
      <c r="A116" s="116"/>
      <c r="D116" s="36" t="s">
        <v>112</v>
      </c>
      <c r="E116" s="36"/>
      <c r="F116" s="36"/>
      <c r="G116" s="42" t="s">
        <v>139</v>
      </c>
      <c r="H116" s="38"/>
      <c r="I116" s="74">
        <v>21</v>
      </c>
      <c r="J116" s="74">
        <v>1</v>
      </c>
      <c r="K116" s="74">
        <v>3</v>
      </c>
      <c r="L116" s="50">
        <v>4</v>
      </c>
      <c r="M116" s="83">
        <v>6</v>
      </c>
      <c r="Q116" s="215"/>
      <c r="R116" s="215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13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14"/>
        <v>2.1359223300970873</v>
      </c>
      <c r="AM116" s="50"/>
      <c r="AN116" s="50"/>
      <c r="AO116" s="50"/>
      <c r="AP116" s="50"/>
      <c r="AQ116" s="50"/>
      <c r="AR116" s="215"/>
      <c r="AS116" s="215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7</v>
      </c>
      <c r="BB116" s="74">
        <v>1</v>
      </c>
      <c r="BC116" s="74">
        <v>1</v>
      </c>
      <c r="BD116" s="50">
        <f t="shared" si="108"/>
        <v>2</v>
      </c>
      <c r="BE116" s="194">
        <v>0</v>
      </c>
      <c r="BF116" s="191">
        <f t="shared" si="110"/>
        <v>24</v>
      </c>
      <c r="BG116" s="74">
        <f t="shared" si="110"/>
        <v>2</v>
      </c>
      <c r="BH116" s="74">
        <f t="shared" si="110"/>
        <v>5</v>
      </c>
      <c r="BI116" s="74">
        <f t="shared" si="110"/>
        <v>7</v>
      </c>
      <c r="BJ116" s="194">
        <f t="shared" si="110"/>
        <v>2</v>
      </c>
      <c r="BK116" s="191">
        <v>17</v>
      </c>
      <c r="BL116" s="74">
        <v>1</v>
      </c>
      <c r="BM116" s="74">
        <v>4</v>
      </c>
      <c r="BN116" s="50">
        <f t="shared" si="109"/>
        <v>5</v>
      </c>
      <c r="BO116" s="194">
        <v>2</v>
      </c>
      <c r="BP116" s="215"/>
      <c r="BQ116" s="215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215"/>
    </row>
    <row r="117" spans="1:92" ht="15.75" customHeight="1" thickBot="1" x14ac:dyDescent="0.3">
      <c r="A117" s="116"/>
      <c r="D117" s="42" t="s">
        <v>134</v>
      </c>
      <c r="E117" s="42"/>
      <c r="F117" s="42"/>
      <c r="G117" s="42" t="s">
        <v>25</v>
      </c>
      <c r="H117" s="43"/>
      <c r="I117" s="74">
        <v>23</v>
      </c>
      <c r="J117" s="74">
        <v>2</v>
      </c>
      <c r="K117" s="74">
        <v>4</v>
      </c>
      <c r="L117" s="50">
        <v>6</v>
      </c>
      <c r="M117" s="83">
        <v>6</v>
      </c>
      <c r="Q117" s="215"/>
      <c r="R117" s="215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13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14"/>
        <v>1.5</v>
      </c>
      <c r="AM117" s="71"/>
      <c r="AN117" s="71"/>
      <c r="AO117" s="71"/>
      <c r="AP117" s="71"/>
      <c r="AQ117" s="71"/>
      <c r="AR117" s="215"/>
      <c r="AS117" s="215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76</v>
      </c>
      <c r="BB117" s="48">
        <f t="shared" ref="BB117" si="115">SUM(BB105:BB116)</f>
        <v>23</v>
      </c>
      <c r="BC117" s="48">
        <f>SUM(BC105:BC116)</f>
        <v>42</v>
      </c>
      <c r="BD117" s="48">
        <f>+BC117+BB117</f>
        <v>65</v>
      </c>
      <c r="BE117" s="196">
        <f>SUM(BE105:BE116)</f>
        <v>4</v>
      </c>
      <c r="BF117" s="195">
        <f>SUM(BF105:BF116)</f>
        <v>315</v>
      </c>
      <c r="BG117" s="48">
        <f t="shared" ref="BG117" si="116">SUM(BG105:BG116)</f>
        <v>88</v>
      </c>
      <c r="BH117" s="48">
        <f>SUM(BH105:BH116)</f>
        <v>134</v>
      </c>
      <c r="BI117" s="48">
        <f>+BH117+BG117</f>
        <v>222</v>
      </c>
      <c r="BJ117" s="196">
        <f>SUM(BJ105:BJ116)</f>
        <v>26</v>
      </c>
      <c r="BK117" s="195">
        <f>SUM(BK105:BK116)</f>
        <v>239</v>
      </c>
      <c r="BL117" s="48">
        <f t="shared" ref="BL117" si="117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215"/>
      <c r="BQ117" s="215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215"/>
    </row>
    <row r="118" spans="1:92" ht="15.75" customHeight="1" x14ac:dyDescent="0.25">
      <c r="A118" s="116"/>
      <c r="D118" s="36" t="s">
        <v>175</v>
      </c>
      <c r="E118" s="36"/>
      <c r="F118" s="36"/>
      <c r="G118" s="42" t="s">
        <v>139</v>
      </c>
      <c r="H118" s="38"/>
      <c r="I118" s="74">
        <v>24</v>
      </c>
      <c r="J118" s="74">
        <v>2</v>
      </c>
      <c r="K118" s="74">
        <v>7</v>
      </c>
      <c r="L118" s="50">
        <v>9</v>
      </c>
      <c r="M118" s="83">
        <v>6</v>
      </c>
      <c r="Q118" s="215"/>
      <c r="R118" s="215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13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14"/>
        <v>0</v>
      </c>
      <c r="AM118" s="71"/>
      <c r="AN118" s="71"/>
      <c r="AO118" s="71"/>
      <c r="AP118" s="71"/>
      <c r="AQ118" s="71"/>
      <c r="AR118" s="215"/>
      <c r="AS118" s="215"/>
      <c r="AT118" s="32" t="s">
        <v>50</v>
      </c>
      <c r="AU118" s="32"/>
      <c r="AV118" s="32"/>
      <c r="AW118" s="32"/>
      <c r="AX118" s="32"/>
      <c r="AY118" s="29" t="s">
        <v>51</v>
      </c>
      <c r="BA118" s="189">
        <v>18</v>
      </c>
      <c r="BB118" s="74">
        <v>1</v>
      </c>
      <c r="BC118" s="74">
        <v>5</v>
      </c>
      <c r="BD118" s="50">
        <f t="shared" ref="BD118:BD128" si="118">+BC118+BB118</f>
        <v>6</v>
      </c>
      <c r="BE118" s="194">
        <v>0</v>
      </c>
      <c r="BF118" s="189">
        <f>+BK118+BA118</f>
        <v>58</v>
      </c>
      <c r="BG118" s="28">
        <f>+BL118+BB118</f>
        <v>4</v>
      </c>
      <c r="BH118" s="28">
        <f>+BM118+BC118</f>
        <v>20</v>
      </c>
      <c r="BI118" s="28">
        <f>+BN118+BD118</f>
        <v>24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19">+BL118+BM118</f>
        <v>18</v>
      </c>
      <c r="BO118" s="193">
        <v>2</v>
      </c>
      <c r="BP118" s="215"/>
      <c r="BQ118" s="215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215"/>
    </row>
    <row r="119" spans="1:92" ht="15.75" customHeight="1" x14ac:dyDescent="0.25">
      <c r="A119" s="116"/>
      <c r="D119" s="97" t="s">
        <v>39</v>
      </c>
      <c r="E119" s="97"/>
      <c r="F119" s="97"/>
      <c r="G119" s="97" t="s">
        <v>17</v>
      </c>
      <c r="H119" s="74"/>
      <c r="I119" s="74">
        <v>25</v>
      </c>
      <c r="J119" s="74">
        <v>10</v>
      </c>
      <c r="K119" s="74">
        <v>34</v>
      </c>
      <c r="L119" s="50">
        <v>44</v>
      </c>
      <c r="M119" s="83">
        <v>6</v>
      </c>
      <c r="Q119" s="215"/>
      <c r="R119" s="215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13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14"/>
        <v>2</v>
      </c>
      <c r="AM119" s="71"/>
      <c r="AN119" s="71"/>
      <c r="AO119" s="71"/>
      <c r="AP119" s="71"/>
      <c r="AQ119" s="71"/>
      <c r="AR119" s="215"/>
      <c r="AS119" s="215"/>
      <c r="AT119" s="75">
        <v>7</v>
      </c>
      <c r="AU119" s="42" t="s">
        <v>187</v>
      </c>
      <c r="AY119" s="43">
        <v>34</v>
      </c>
      <c r="AZ119" s="42" t="s">
        <v>25</v>
      </c>
      <c r="BA119" s="191">
        <v>7</v>
      </c>
      <c r="BB119" s="74">
        <v>0</v>
      </c>
      <c r="BC119" s="74">
        <v>0</v>
      </c>
      <c r="BD119" s="50">
        <f t="shared" si="118"/>
        <v>0</v>
      </c>
      <c r="BE119" s="194">
        <v>0</v>
      </c>
      <c r="BF119" s="191">
        <f t="shared" ref="BF119:BJ129" si="120">+BK119+BA119</f>
        <v>27</v>
      </c>
      <c r="BG119" s="74">
        <f t="shared" si="120"/>
        <v>0</v>
      </c>
      <c r="BH119" s="74">
        <f t="shared" si="120"/>
        <v>1</v>
      </c>
      <c r="BI119" s="74">
        <f t="shared" si="120"/>
        <v>1</v>
      </c>
      <c r="BJ119" s="194">
        <f t="shared" si="120"/>
        <v>0</v>
      </c>
      <c r="BK119" s="191">
        <v>20</v>
      </c>
      <c r="BL119" s="74">
        <v>0</v>
      </c>
      <c r="BM119" s="74">
        <v>1</v>
      </c>
      <c r="BN119" s="50">
        <f t="shared" si="119"/>
        <v>1</v>
      </c>
      <c r="BO119" s="194">
        <v>0</v>
      </c>
      <c r="BP119" s="215"/>
      <c r="BQ119" s="215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215"/>
    </row>
    <row r="120" spans="1:92" ht="15.75" customHeight="1" x14ac:dyDescent="0.25">
      <c r="A120" s="116"/>
      <c r="D120" s="65" t="s">
        <v>76</v>
      </c>
      <c r="E120" s="65"/>
      <c r="F120" s="65"/>
      <c r="G120" s="97" t="s">
        <v>19</v>
      </c>
      <c r="H120" s="50"/>
      <c r="I120" s="74">
        <v>25</v>
      </c>
      <c r="J120" s="74">
        <v>2</v>
      </c>
      <c r="K120" s="74">
        <v>12</v>
      </c>
      <c r="L120" s="50">
        <v>14</v>
      </c>
      <c r="M120" s="83">
        <v>6</v>
      </c>
      <c r="Q120" s="215"/>
      <c r="R120" s="215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13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14"/>
        <v>0</v>
      </c>
      <c r="AM120" s="71"/>
      <c r="AN120" s="71"/>
      <c r="AO120" s="71"/>
      <c r="AP120" s="71"/>
      <c r="AQ120" s="71"/>
      <c r="AR120" s="215"/>
      <c r="AS120" s="215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6</v>
      </c>
      <c r="BB120" s="74">
        <v>9</v>
      </c>
      <c r="BC120" s="74">
        <v>1</v>
      </c>
      <c r="BD120" s="50">
        <f t="shared" si="118"/>
        <v>10</v>
      </c>
      <c r="BE120" s="194">
        <v>2</v>
      </c>
      <c r="BF120" s="191">
        <f t="shared" si="120"/>
        <v>25</v>
      </c>
      <c r="BG120" s="74">
        <f t="shared" si="120"/>
        <v>41</v>
      </c>
      <c r="BH120" s="74">
        <f t="shared" si="120"/>
        <v>8</v>
      </c>
      <c r="BI120" s="74">
        <f t="shared" si="120"/>
        <v>49</v>
      </c>
      <c r="BJ120" s="194">
        <f t="shared" si="120"/>
        <v>2</v>
      </c>
      <c r="BK120" s="191">
        <v>19</v>
      </c>
      <c r="BL120" s="74">
        <v>32</v>
      </c>
      <c r="BM120" s="74">
        <v>7</v>
      </c>
      <c r="BN120" s="50">
        <f t="shared" si="119"/>
        <v>39</v>
      </c>
      <c r="BO120" s="194">
        <v>0</v>
      </c>
      <c r="BP120" s="215"/>
      <c r="BQ120" s="215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215"/>
    </row>
    <row r="121" spans="1:92" ht="15.75" customHeight="1" x14ac:dyDescent="0.25">
      <c r="A121" s="116"/>
      <c r="D121" s="65" t="s">
        <v>126</v>
      </c>
      <c r="E121" s="65"/>
      <c r="F121" s="65"/>
      <c r="G121" s="97" t="s">
        <v>19</v>
      </c>
      <c r="H121" s="50"/>
      <c r="I121" s="74">
        <v>26</v>
      </c>
      <c r="J121" s="74">
        <v>36</v>
      </c>
      <c r="K121" s="74">
        <v>21</v>
      </c>
      <c r="L121" s="50">
        <v>57</v>
      </c>
      <c r="M121" s="83">
        <v>6</v>
      </c>
      <c r="Q121" s="215"/>
      <c r="R121" s="215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13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14"/>
        <v>4</v>
      </c>
      <c r="AM121" s="71"/>
      <c r="AN121" s="71"/>
      <c r="AO121" s="71"/>
      <c r="AP121" s="71"/>
      <c r="AQ121" s="71"/>
      <c r="AR121" s="215"/>
      <c r="AS121" s="215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2</v>
      </c>
      <c r="BB121" s="74">
        <v>0</v>
      </c>
      <c r="BC121" s="74">
        <v>1</v>
      </c>
      <c r="BD121" s="50">
        <f t="shared" si="118"/>
        <v>1</v>
      </c>
      <c r="BE121" s="194">
        <v>0</v>
      </c>
      <c r="BF121" s="191">
        <f t="shared" si="120"/>
        <v>23</v>
      </c>
      <c r="BG121" s="74">
        <f t="shared" si="120"/>
        <v>3</v>
      </c>
      <c r="BH121" s="74">
        <f t="shared" si="120"/>
        <v>7</v>
      </c>
      <c r="BI121" s="74">
        <f t="shared" si="120"/>
        <v>10</v>
      </c>
      <c r="BJ121" s="194">
        <f t="shared" si="120"/>
        <v>4</v>
      </c>
      <c r="BK121" s="191">
        <v>21</v>
      </c>
      <c r="BL121" s="74">
        <v>3</v>
      </c>
      <c r="BM121" s="74">
        <v>6</v>
      </c>
      <c r="BN121" s="50">
        <f t="shared" si="119"/>
        <v>9</v>
      </c>
      <c r="BO121" s="194">
        <v>4</v>
      </c>
      <c r="BP121" s="215"/>
      <c r="BQ121" s="215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215"/>
    </row>
    <row r="122" spans="1:92" ht="15.75" customHeight="1" x14ac:dyDescent="0.25">
      <c r="A122" s="116"/>
      <c r="D122" s="36" t="s">
        <v>148</v>
      </c>
      <c r="E122" s="36"/>
      <c r="F122" s="36"/>
      <c r="G122" s="42" t="s">
        <v>139</v>
      </c>
      <c r="H122" s="38"/>
      <c r="I122" s="74">
        <v>27</v>
      </c>
      <c r="J122" s="74">
        <v>8</v>
      </c>
      <c r="K122" s="74">
        <v>9</v>
      </c>
      <c r="L122" s="50">
        <v>17</v>
      </c>
      <c r="M122" s="83">
        <v>6</v>
      </c>
      <c r="Q122" s="215"/>
      <c r="R122" s="215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13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14"/>
        <v>3.6666666666666665</v>
      </c>
      <c r="AR122" s="215"/>
      <c r="AS122" s="215"/>
      <c r="AT122" s="75">
        <v>8</v>
      </c>
      <c r="AU122" s="42" t="s">
        <v>36</v>
      </c>
      <c r="AY122" s="43">
        <v>11</v>
      </c>
      <c r="AZ122" s="42" t="s">
        <v>25</v>
      </c>
      <c r="BA122" s="191">
        <v>7</v>
      </c>
      <c r="BB122" s="74">
        <v>3</v>
      </c>
      <c r="BC122" s="74">
        <v>2</v>
      </c>
      <c r="BD122" s="50">
        <f t="shared" si="118"/>
        <v>5</v>
      </c>
      <c r="BE122" s="194">
        <v>4</v>
      </c>
      <c r="BF122" s="191">
        <f t="shared" si="120"/>
        <v>26</v>
      </c>
      <c r="BG122" s="74">
        <f t="shared" si="120"/>
        <v>11</v>
      </c>
      <c r="BH122" s="74">
        <f t="shared" si="120"/>
        <v>19</v>
      </c>
      <c r="BI122" s="74">
        <f t="shared" si="120"/>
        <v>30</v>
      </c>
      <c r="BJ122" s="194">
        <f t="shared" si="120"/>
        <v>8</v>
      </c>
      <c r="BK122" s="191">
        <v>19</v>
      </c>
      <c r="BL122" s="74">
        <v>8</v>
      </c>
      <c r="BM122" s="74">
        <v>17</v>
      </c>
      <c r="BN122" s="50">
        <f t="shared" si="119"/>
        <v>25</v>
      </c>
      <c r="BO122" s="194">
        <v>4</v>
      </c>
      <c r="BP122" s="215"/>
      <c r="BQ122" s="215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215"/>
    </row>
    <row r="123" spans="1:92" ht="15.75" customHeight="1" x14ac:dyDescent="0.25">
      <c r="A123" s="116"/>
      <c r="D123" s="42" t="s">
        <v>82</v>
      </c>
      <c r="E123" s="42"/>
      <c r="F123" s="42"/>
      <c r="G123" s="29" t="s">
        <v>23</v>
      </c>
      <c r="H123" s="43"/>
      <c r="I123" s="74">
        <v>28</v>
      </c>
      <c r="J123" s="74">
        <v>53</v>
      </c>
      <c r="K123" s="74">
        <v>19</v>
      </c>
      <c r="L123" s="50">
        <v>72</v>
      </c>
      <c r="M123" s="83">
        <v>6</v>
      </c>
      <c r="Q123" s="215"/>
      <c r="R123" s="215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13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14"/>
        <v>2</v>
      </c>
      <c r="AR123" s="215"/>
      <c r="AS123" s="215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7</v>
      </c>
      <c r="BB123" s="74">
        <v>3</v>
      </c>
      <c r="BC123" s="74">
        <v>4</v>
      </c>
      <c r="BD123" s="50">
        <f t="shared" si="118"/>
        <v>7</v>
      </c>
      <c r="BE123" s="194">
        <v>0</v>
      </c>
      <c r="BF123" s="191">
        <f t="shared" si="120"/>
        <v>29</v>
      </c>
      <c r="BG123" s="74">
        <f t="shared" si="120"/>
        <v>10</v>
      </c>
      <c r="BH123" s="74">
        <f t="shared" si="120"/>
        <v>10</v>
      </c>
      <c r="BI123" s="74">
        <f t="shared" si="120"/>
        <v>20</v>
      </c>
      <c r="BJ123" s="194">
        <f t="shared" si="120"/>
        <v>0</v>
      </c>
      <c r="BK123" s="191">
        <v>22</v>
      </c>
      <c r="BL123" s="74">
        <v>7</v>
      </c>
      <c r="BM123" s="74">
        <v>6</v>
      </c>
      <c r="BN123" s="50">
        <f t="shared" si="119"/>
        <v>13</v>
      </c>
      <c r="BO123" s="194">
        <v>0</v>
      </c>
      <c r="BP123" s="215"/>
      <c r="BQ123" s="215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215"/>
    </row>
    <row r="124" spans="1:92" ht="15.75" customHeight="1" thickBot="1" x14ac:dyDescent="0.3">
      <c r="A124" s="116"/>
      <c r="Q124" s="215"/>
      <c r="R124" s="215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13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14"/>
        <v>3</v>
      </c>
      <c r="AR124" s="215"/>
      <c r="AS124" s="215"/>
      <c r="AT124" s="75">
        <v>7.5</v>
      </c>
      <c r="AU124" s="42" t="s">
        <v>56</v>
      </c>
      <c r="AY124" s="43">
        <v>4</v>
      </c>
      <c r="AZ124" s="42" t="s">
        <v>25</v>
      </c>
      <c r="BA124" s="191">
        <v>7</v>
      </c>
      <c r="BB124" s="74">
        <v>0</v>
      </c>
      <c r="BC124" s="74">
        <v>2</v>
      </c>
      <c r="BD124" s="50">
        <f t="shared" si="118"/>
        <v>2</v>
      </c>
      <c r="BE124" s="194">
        <v>0</v>
      </c>
      <c r="BF124" s="191">
        <f t="shared" si="120"/>
        <v>26</v>
      </c>
      <c r="BG124" s="74">
        <f t="shared" si="120"/>
        <v>1</v>
      </c>
      <c r="BH124" s="74">
        <f t="shared" si="120"/>
        <v>7</v>
      </c>
      <c r="BI124" s="74">
        <f t="shared" si="120"/>
        <v>8</v>
      </c>
      <c r="BJ124" s="194">
        <f t="shared" si="120"/>
        <v>2</v>
      </c>
      <c r="BK124" s="191">
        <v>19</v>
      </c>
      <c r="BL124" s="74">
        <v>1</v>
      </c>
      <c r="BM124" s="74">
        <v>5</v>
      </c>
      <c r="BN124" s="50">
        <f t="shared" si="119"/>
        <v>6</v>
      </c>
      <c r="BO124" s="194">
        <v>2</v>
      </c>
      <c r="BP124" s="215"/>
      <c r="BQ124" s="215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215"/>
    </row>
    <row r="125" spans="1:92" ht="15.75" customHeight="1" x14ac:dyDescent="0.25">
      <c r="A125" s="116"/>
      <c r="Q125" s="215"/>
      <c r="R125" s="215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21">SUM(AD114:AD124)</f>
        <v>14</v>
      </c>
      <c r="AE125" s="60">
        <f t="shared" si="121"/>
        <v>7</v>
      </c>
      <c r="AF125" s="60">
        <f t="shared" si="121"/>
        <v>5</v>
      </c>
      <c r="AG125" s="265">
        <f>(2*AD125+AF125)/(2*AC125)</f>
        <v>0.63461538461538458</v>
      </c>
      <c r="AH125" s="265"/>
      <c r="AI125" s="60">
        <f t="shared" ref="AI125" si="122">SUM(AI114:AI124)</f>
        <v>51</v>
      </c>
      <c r="AJ125" s="60">
        <f t="shared" ref="AJ125:AK125" si="123">SUM(AJ114:AJ124)</f>
        <v>1</v>
      </c>
      <c r="AK125" s="60">
        <f t="shared" si="123"/>
        <v>5</v>
      </c>
      <c r="AL125" s="70">
        <f>+AI125/AC125</f>
        <v>1.9615384615384615</v>
      </c>
      <c r="AR125" s="215"/>
      <c r="AS125" s="215"/>
      <c r="AT125" s="75">
        <v>7</v>
      </c>
      <c r="AU125" s="42" t="s">
        <v>188</v>
      </c>
      <c r="AY125" s="43">
        <v>10</v>
      </c>
      <c r="AZ125" s="42" t="s">
        <v>25</v>
      </c>
      <c r="BA125" s="191">
        <v>6</v>
      </c>
      <c r="BB125" s="74">
        <v>0</v>
      </c>
      <c r="BC125" s="74">
        <v>4</v>
      </c>
      <c r="BD125" s="50">
        <f t="shared" si="118"/>
        <v>4</v>
      </c>
      <c r="BE125" s="194">
        <v>2</v>
      </c>
      <c r="BF125" s="191">
        <f t="shared" si="120"/>
        <v>25</v>
      </c>
      <c r="BG125" s="74">
        <f t="shared" si="120"/>
        <v>0</v>
      </c>
      <c r="BH125" s="74">
        <f t="shared" si="120"/>
        <v>12</v>
      </c>
      <c r="BI125" s="74">
        <f t="shared" si="120"/>
        <v>12</v>
      </c>
      <c r="BJ125" s="194">
        <f t="shared" si="120"/>
        <v>2</v>
      </c>
      <c r="BK125" s="191">
        <v>19</v>
      </c>
      <c r="BL125" s="74">
        <v>0</v>
      </c>
      <c r="BM125" s="74">
        <v>8</v>
      </c>
      <c r="BN125" s="50">
        <f t="shared" si="119"/>
        <v>8</v>
      </c>
      <c r="BO125" s="194">
        <v>0</v>
      </c>
      <c r="BP125" s="215"/>
      <c r="BQ125" s="215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215"/>
    </row>
    <row r="126" spans="1:92" ht="15.75" customHeight="1" x14ac:dyDescent="0.25">
      <c r="A126" s="116"/>
      <c r="Q126" s="215"/>
      <c r="R126" s="215"/>
      <c r="S126" s="79"/>
      <c r="T126" s="65"/>
      <c r="AR126" s="215"/>
      <c r="AS126" s="215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6</v>
      </c>
      <c r="BB126" s="74">
        <v>0</v>
      </c>
      <c r="BC126" s="74">
        <v>1</v>
      </c>
      <c r="BD126" s="50">
        <f t="shared" si="118"/>
        <v>1</v>
      </c>
      <c r="BE126" s="194">
        <v>0</v>
      </c>
      <c r="BF126" s="191">
        <f t="shared" si="120"/>
        <v>28</v>
      </c>
      <c r="BG126" s="74">
        <f t="shared" si="120"/>
        <v>1</v>
      </c>
      <c r="BH126" s="74">
        <f t="shared" si="120"/>
        <v>6</v>
      </c>
      <c r="BI126" s="74">
        <f t="shared" si="120"/>
        <v>7</v>
      </c>
      <c r="BJ126" s="194">
        <f t="shared" si="120"/>
        <v>0</v>
      </c>
      <c r="BK126" s="191">
        <v>22</v>
      </c>
      <c r="BL126" s="74">
        <v>1</v>
      </c>
      <c r="BM126" s="74">
        <v>5</v>
      </c>
      <c r="BN126" s="50">
        <f t="shared" si="119"/>
        <v>6</v>
      </c>
      <c r="BO126" s="194">
        <v>0</v>
      </c>
      <c r="BP126" s="215"/>
      <c r="BQ126" s="215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215"/>
    </row>
    <row r="127" spans="1:92" ht="15.75" customHeight="1" x14ac:dyDescent="0.25">
      <c r="A127" s="116"/>
      <c r="Q127" s="215"/>
      <c r="R127" s="215"/>
      <c r="AR127" s="215"/>
      <c r="AS127" s="215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5</v>
      </c>
      <c r="BB127" s="74">
        <v>0</v>
      </c>
      <c r="BC127" s="74">
        <v>0</v>
      </c>
      <c r="BD127" s="50">
        <f t="shared" si="118"/>
        <v>0</v>
      </c>
      <c r="BE127" s="194">
        <v>2</v>
      </c>
      <c r="BF127" s="191">
        <f t="shared" si="120"/>
        <v>23</v>
      </c>
      <c r="BG127" s="74">
        <f t="shared" si="120"/>
        <v>2</v>
      </c>
      <c r="BH127" s="74">
        <f t="shared" si="120"/>
        <v>4</v>
      </c>
      <c r="BI127" s="74">
        <f t="shared" si="120"/>
        <v>6</v>
      </c>
      <c r="BJ127" s="194">
        <f t="shared" si="120"/>
        <v>6</v>
      </c>
      <c r="BK127" s="191">
        <v>18</v>
      </c>
      <c r="BL127" s="74">
        <v>2</v>
      </c>
      <c r="BM127" s="74">
        <v>4</v>
      </c>
      <c r="BN127" s="50">
        <f t="shared" si="119"/>
        <v>6</v>
      </c>
      <c r="BO127" s="194">
        <v>4</v>
      </c>
      <c r="BP127" s="215"/>
      <c r="BQ127" s="215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215"/>
    </row>
    <row r="128" spans="1:92" ht="15.75" customHeight="1" x14ac:dyDescent="0.25">
      <c r="A128" s="116"/>
      <c r="Q128" s="215"/>
      <c r="R128" s="215"/>
      <c r="AR128" s="215"/>
      <c r="AS128" s="215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6</v>
      </c>
      <c r="BB128" s="74">
        <v>0</v>
      </c>
      <c r="BC128" s="74">
        <v>1</v>
      </c>
      <c r="BD128" s="50">
        <f t="shared" si="118"/>
        <v>1</v>
      </c>
      <c r="BE128" s="194">
        <v>0</v>
      </c>
      <c r="BF128" s="191">
        <f t="shared" si="120"/>
        <v>28</v>
      </c>
      <c r="BG128" s="74">
        <f t="shared" si="120"/>
        <v>1</v>
      </c>
      <c r="BH128" s="74">
        <f t="shared" si="120"/>
        <v>14</v>
      </c>
      <c r="BI128" s="74">
        <f t="shared" si="120"/>
        <v>15</v>
      </c>
      <c r="BJ128" s="194">
        <f t="shared" si="120"/>
        <v>0</v>
      </c>
      <c r="BK128" s="191">
        <v>22</v>
      </c>
      <c r="BL128" s="74">
        <v>1</v>
      </c>
      <c r="BM128" s="74">
        <v>13</v>
      </c>
      <c r="BN128" s="50">
        <f t="shared" si="119"/>
        <v>14</v>
      </c>
      <c r="BO128" s="194">
        <v>0</v>
      </c>
      <c r="BP128" s="215"/>
      <c r="BQ128" s="215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215"/>
    </row>
    <row r="129" spans="1:92" ht="15.75" customHeight="1" x14ac:dyDescent="0.25">
      <c r="A129" s="116"/>
      <c r="Q129" s="215"/>
      <c r="R129" s="215"/>
      <c r="AR129" s="215"/>
      <c r="AS129" s="215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20"/>
        <v>0</v>
      </c>
      <c r="BG129" s="74">
        <f t="shared" si="120"/>
        <v>0</v>
      </c>
      <c r="BH129" s="74">
        <f t="shared" si="120"/>
        <v>0</v>
      </c>
      <c r="BI129" s="74">
        <f t="shared" si="120"/>
        <v>0</v>
      </c>
      <c r="BJ129" s="194">
        <f t="shared" si="120"/>
        <v>0</v>
      </c>
      <c r="BK129" s="191">
        <v>0</v>
      </c>
      <c r="BL129" s="74">
        <v>0</v>
      </c>
      <c r="BM129" s="74">
        <v>0</v>
      </c>
      <c r="BN129" s="50">
        <f t="shared" si="119"/>
        <v>0</v>
      </c>
      <c r="BO129" s="194">
        <v>0</v>
      </c>
      <c r="BP129" s="215"/>
      <c r="BQ129" s="215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215"/>
    </row>
    <row r="130" spans="1:92" ht="15.75" customHeight="1" thickBot="1" x14ac:dyDescent="0.3">
      <c r="A130" s="116"/>
      <c r="Q130" s="215"/>
      <c r="R130" s="215"/>
      <c r="AR130" s="215"/>
      <c r="AS130" s="215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77</v>
      </c>
      <c r="BB130" s="48">
        <f t="shared" ref="BB130" si="124">SUM(BB118:BB129)</f>
        <v>16</v>
      </c>
      <c r="BC130" s="48">
        <f>SUM(BC118:BC129)</f>
        <v>21</v>
      </c>
      <c r="BD130" s="48">
        <f>+BC130+BB130</f>
        <v>37</v>
      </c>
      <c r="BE130" s="196">
        <f>SUM(BE118:BE129)</f>
        <v>10</v>
      </c>
      <c r="BF130" s="195">
        <f>SUM(BF118:BF129)</f>
        <v>318</v>
      </c>
      <c r="BG130" s="48">
        <f t="shared" ref="BG130" si="125">SUM(BG118:BG129)</f>
        <v>74</v>
      </c>
      <c r="BH130" s="48">
        <f>SUM(BH118:BH129)</f>
        <v>108</v>
      </c>
      <c r="BI130" s="48">
        <f>+BH130+BG130</f>
        <v>182</v>
      </c>
      <c r="BJ130" s="196">
        <f>SUM(BJ118:BJ129)</f>
        <v>26</v>
      </c>
      <c r="BK130" s="195">
        <f>SUM(BK118:BK129)</f>
        <v>241</v>
      </c>
      <c r="BL130" s="48">
        <f t="shared" ref="BL130" si="126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215"/>
      <c r="BQ130" s="215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215"/>
    </row>
    <row r="131" spans="1:92" ht="15.75" customHeight="1" x14ac:dyDescent="0.25">
      <c r="A131" s="116"/>
      <c r="Q131" s="215"/>
      <c r="R131" s="215"/>
      <c r="AR131" s="215"/>
      <c r="AS131" s="215"/>
      <c r="AT131" s="200" t="s">
        <v>715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611</v>
      </c>
      <c r="BB131" s="205">
        <f t="shared" ref="BB131:BE131" si="127">+BB130+BB117+BB104+BB91+BB57+BB44+BB31+BB18</f>
        <v>150</v>
      </c>
      <c r="BC131" s="205">
        <f t="shared" si="127"/>
        <v>231</v>
      </c>
      <c r="BD131" s="205">
        <f t="shared" si="127"/>
        <v>381</v>
      </c>
      <c r="BE131" s="205">
        <f t="shared" si="127"/>
        <v>70</v>
      </c>
      <c r="BF131" s="204">
        <f>+BF130+BF117+BF104+BF91+BF57+BF44+BF31+BF18</f>
        <v>2534</v>
      </c>
      <c r="BG131" s="205">
        <f t="shared" ref="BG131:BJ131" si="128">+BG130+BG117+BG104+BG91+BG57+BG44+BG31+BG18</f>
        <v>632</v>
      </c>
      <c r="BH131" s="205">
        <f t="shared" si="128"/>
        <v>983</v>
      </c>
      <c r="BI131" s="205">
        <f t="shared" si="128"/>
        <v>1615</v>
      </c>
      <c r="BJ131" s="206">
        <f t="shared" si="128"/>
        <v>266</v>
      </c>
      <c r="BK131" s="205">
        <f>+BK130+BK117+BK104+BK91+BK57+BK44+BK31+BK18</f>
        <v>1923</v>
      </c>
      <c r="BL131" s="205">
        <f t="shared" ref="BL131:BO131" si="129">+BL130+BL117+BL104+BL91+BL57+BL44+BL31+BL18</f>
        <v>482</v>
      </c>
      <c r="BM131" s="205">
        <f t="shared" si="129"/>
        <v>752</v>
      </c>
      <c r="BN131" s="205">
        <f t="shared" si="129"/>
        <v>1234</v>
      </c>
      <c r="BO131" s="206">
        <f t="shared" si="129"/>
        <v>196</v>
      </c>
      <c r="BP131" s="215"/>
      <c r="BQ131" s="215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215"/>
    </row>
    <row r="132" spans="1:92" ht="15.75" customHeight="1" x14ac:dyDescent="0.25">
      <c r="A132" s="116"/>
      <c r="Q132" s="215"/>
      <c r="R132" s="215"/>
      <c r="AR132" s="215"/>
      <c r="AS132" s="215"/>
      <c r="AU132" s="37"/>
      <c r="AV132" s="37"/>
      <c r="AW132" s="37"/>
      <c r="AX132" s="36"/>
      <c r="AY132" s="36"/>
      <c r="AZ132" s="37"/>
      <c r="BA132" s="50"/>
      <c r="BB132" s="50"/>
      <c r="BC132" s="250"/>
      <c r="BD132" s="250"/>
      <c r="BE132" s="50"/>
      <c r="BF132" s="50"/>
      <c r="BG132" s="50"/>
      <c r="BH132" s="250"/>
      <c r="BI132" s="250"/>
      <c r="BJ132" s="50"/>
      <c r="BK132" s="50"/>
      <c r="BL132" s="199"/>
      <c r="BM132" s="199"/>
      <c r="BN132" s="199"/>
      <c r="BO132" s="199"/>
      <c r="BP132" s="215"/>
      <c r="BQ132" s="215"/>
      <c r="BR132" s="71"/>
      <c r="BS132" s="80"/>
      <c r="BT132" s="80"/>
      <c r="BU132" s="80"/>
      <c r="BV132" s="65"/>
      <c r="BW132" s="65"/>
      <c r="BX132" s="80"/>
      <c r="BY132" s="50"/>
      <c r="BZ132" s="50"/>
      <c r="CA132" s="250"/>
      <c r="CB132" s="250"/>
      <c r="CC132" s="50"/>
      <c r="CD132" s="50"/>
      <c r="CE132" s="50"/>
      <c r="CF132" s="250"/>
      <c r="CG132" s="250"/>
      <c r="CH132" s="50"/>
      <c r="CI132" s="50"/>
      <c r="CJ132" s="182"/>
      <c r="CK132" s="182"/>
      <c r="CL132" s="182"/>
      <c r="CM132" s="182"/>
      <c r="CN132" s="215"/>
    </row>
    <row r="133" spans="1:92" ht="15.75" customHeight="1" x14ac:dyDescent="0.25">
      <c r="A133" s="116"/>
      <c r="Q133" s="215"/>
      <c r="R133" s="215"/>
      <c r="AR133" s="215"/>
      <c r="AS133" s="215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215"/>
      <c r="BQ133" s="215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215"/>
    </row>
    <row r="134" spans="1:92" ht="15.75" customHeight="1" x14ac:dyDescent="0.25">
      <c r="A134" s="116"/>
      <c r="Q134" s="215"/>
      <c r="R134" s="215"/>
      <c r="AR134" s="215"/>
      <c r="AS134" s="215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215"/>
      <c r="BQ134" s="215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215"/>
    </row>
    <row r="135" spans="1:92" ht="15.75" customHeight="1" x14ac:dyDescent="0.25">
      <c r="A135" s="116"/>
      <c r="Q135" s="116"/>
      <c r="R135" s="116"/>
      <c r="AR135" s="116"/>
      <c r="AS135" s="116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116"/>
      <c r="BQ135" s="116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116"/>
    </row>
    <row r="136" spans="1:92" ht="15.75" customHeight="1" x14ac:dyDescent="0.25">
      <c r="A136" s="116"/>
      <c r="Q136" s="116"/>
      <c r="R136" s="116"/>
      <c r="AR136" s="116"/>
      <c r="AS136" s="116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116"/>
      <c r="BQ136" s="116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116"/>
    </row>
    <row r="137" spans="1:92" ht="15.75" customHeight="1" x14ac:dyDescent="0.25">
      <c r="A137" s="116"/>
      <c r="Q137" s="116"/>
      <c r="R137" s="116"/>
      <c r="AR137" s="116"/>
      <c r="AS137" s="116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116"/>
      <c r="BQ137" s="116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116"/>
    </row>
    <row r="138" spans="1:92" ht="15.75" customHeight="1" x14ac:dyDescent="0.25">
      <c r="A138" s="116"/>
      <c r="Q138" s="116"/>
      <c r="R138" s="116"/>
      <c r="AR138" s="116"/>
      <c r="AS138" s="116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116"/>
      <c r="BQ138" s="116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116"/>
    </row>
    <row r="139" spans="1:92" ht="15.75" customHeight="1" x14ac:dyDescent="0.25">
      <c r="A139" s="116"/>
      <c r="Q139" s="116"/>
      <c r="R139" s="116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116"/>
      <c r="AS139" s="116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116"/>
      <c r="BQ139" s="116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116"/>
    </row>
    <row r="140" spans="1:92" ht="15.75" customHeight="1" x14ac:dyDescent="0.25">
      <c r="A140" s="116"/>
      <c r="Q140" s="116"/>
      <c r="R140" s="116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116"/>
      <c r="AS140" s="116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116"/>
      <c r="BQ140" s="116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116"/>
    </row>
    <row r="141" spans="1:92" ht="15.75" customHeight="1" x14ac:dyDescent="0.25">
      <c r="A141" s="116"/>
      <c r="Q141" s="213"/>
      <c r="R141" s="213"/>
      <c r="AR141" s="213"/>
      <c r="AS141" s="213"/>
      <c r="BP141" s="213"/>
      <c r="BQ141" s="213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3"/>
    </row>
    <row r="142" spans="1:92" ht="15.75" customHeight="1" x14ac:dyDescent="0.25">
      <c r="A142" s="116"/>
      <c r="Q142" s="213"/>
      <c r="R142" s="213"/>
      <c r="AR142" s="213"/>
      <c r="AS142" s="213"/>
      <c r="BP142" s="213"/>
      <c r="BQ142" s="213"/>
      <c r="CN142" s="213"/>
    </row>
    <row r="143" spans="1:92" ht="15.75" customHeight="1" x14ac:dyDescent="0.25">
      <c r="A143" s="116"/>
      <c r="D143" s="42"/>
      <c r="E143" s="42"/>
      <c r="F143" s="42"/>
      <c r="G143" s="42"/>
      <c r="I143" s="43"/>
      <c r="J143" s="43"/>
      <c r="K143" s="43"/>
      <c r="L143" s="38"/>
      <c r="M143" s="43"/>
      <c r="Q143" s="213"/>
      <c r="R143" s="213"/>
      <c r="AR143" s="213"/>
      <c r="AS143" s="213"/>
      <c r="BP143" s="213"/>
      <c r="BQ143" s="213"/>
      <c r="CN143" s="213"/>
    </row>
    <row r="144" spans="1:92" ht="15.75" customHeight="1" x14ac:dyDescent="0.25">
      <c r="A144" s="116"/>
      <c r="D144" s="42"/>
      <c r="E144" s="42"/>
      <c r="F144" s="42"/>
      <c r="G144" s="42"/>
      <c r="I144" s="43"/>
      <c r="J144" s="43"/>
      <c r="K144" s="43"/>
      <c r="L144" s="38"/>
      <c r="M144" s="43"/>
      <c r="Q144" s="213"/>
      <c r="R144" s="213"/>
      <c r="AR144" s="213"/>
      <c r="AS144" s="213"/>
      <c r="BP144" s="213"/>
      <c r="BQ144" s="213"/>
      <c r="CN144" s="213"/>
    </row>
    <row r="145" spans="1:92" ht="15.95" customHeight="1" x14ac:dyDescent="0.25">
      <c r="A145" s="116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</row>
    <row r="146" spans="1:92" ht="20.25" x14ac:dyDescent="0.3">
      <c r="A146" s="213"/>
      <c r="B146" s="261" t="s">
        <v>702</v>
      </c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13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234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234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234"/>
    </row>
    <row r="147" spans="1:92" ht="15.95" customHeight="1" x14ac:dyDescent="0.2">
      <c r="A147" s="216"/>
      <c r="B147" s="262" t="s">
        <v>663</v>
      </c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92" ht="15.95" customHeight="1" x14ac:dyDescent="0.2">
      <c r="A148" s="177"/>
      <c r="B148" s="155" t="s">
        <v>115</v>
      </c>
      <c r="C148" s="155">
        <f>+C2</f>
        <v>29</v>
      </c>
      <c r="P148" s="156"/>
      <c r="Q148" s="177"/>
    </row>
    <row r="149" spans="1:92" ht="15.95" customHeight="1" thickBot="1" x14ac:dyDescent="0.3">
      <c r="A149" s="177"/>
      <c r="B149" s="157" t="s">
        <v>653</v>
      </c>
      <c r="C149" s="158" t="s">
        <v>121</v>
      </c>
      <c r="D149" s="158"/>
      <c r="E149" s="159"/>
      <c r="F149" s="158"/>
      <c r="G149" s="160" t="s">
        <v>8</v>
      </c>
      <c r="H149" s="160" t="s">
        <v>9</v>
      </c>
      <c r="I149" s="160" t="s">
        <v>10</v>
      </c>
      <c r="J149" s="160" t="s">
        <v>12</v>
      </c>
      <c r="K149" s="160" t="s">
        <v>13</v>
      </c>
      <c r="L149" s="160" t="s">
        <v>11</v>
      </c>
      <c r="M149" s="160" t="s">
        <v>5</v>
      </c>
      <c r="N149" s="160" t="s">
        <v>14</v>
      </c>
      <c r="O149" s="160" t="s">
        <v>3</v>
      </c>
      <c r="P149" s="160" t="str">
        <f>"Week "&amp;TEXT(C148-1,"##")</f>
        <v>Week 28</v>
      </c>
      <c r="Q149" s="177"/>
    </row>
    <row r="150" spans="1:92" ht="15.95" customHeight="1" x14ac:dyDescent="0.25">
      <c r="A150" s="177"/>
      <c r="B150" s="249" t="s">
        <v>654</v>
      </c>
      <c r="C150" s="161" t="s">
        <v>176</v>
      </c>
      <c r="D150" s="171"/>
      <c r="E150" s="161"/>
      <c r="F150" s="162"/>
      <c r="G150" s="249">
        <f t="shared" ref="G150:I157" si="130">SUMIF($C$4:$C$11,$C150,G$4:G$11)+SUMIF($C$176:$C$183,$C150,G$176:G$183)</f>
        <v>19</v>
      </c>
      <c r="H150" s="249">
        <f t="shared" si="130"/>
        <v>9</v>
      </c>
      <c r="I150" s="249">
        <f t="shared" si="130"/>
        <v>1</v>
      </c>
      <c r="J150" s="249">
        <f t="shared" ref="J150:J157" si="131">G150*2+I150*1</f>
        <v>39</v>
      </c>
      <c r="K150" s="165">
        <f t="shared" ref="K150:K157" si="132">+J150/((G150+H150+I150)*2)</f>
        <v>0.67241379310344829</v>
      </c>
      <c r="L150" s="249">
        <f t="shared" ref="L150:O157" si="133">SUMIF($C$4:$C$11,$C150,L$4:L$11)+SUMIF($C$176:$C$183,$C150,L$176:L$183)</f>
        <v>94</v>
      </c>
      <c r="M150" s="249">
        <f t="shared" si="133"/>
        <v>74</v>
      </c>
      <c r="N150" s="249">
        <f t="shared" si="133"/>
        <v>151</v>
      </c>
      <c r="O150" s="249">
        <f t="shared" si="133"/>
        <v>28</v>
      </c>
      <c r="P150" s="249">
        <v>1</v>
      </c>
      <c r="Q150" s="177"/>
    </row>
    <row r="151" spans="1:92" ht="15.95" customHeight="1" x14ac:dyDescent="0.2">
      <c r="A151" s="177"/>
      <c r="B151" s="249" t="s">
        <v>655</v>
      </c>
      <c r="C151" s="163" t="s">
        <v>23</v>
      </c>
      <c r="D151" s="162"/>
      <c r="E151" s="163"/>
      <c r="F151" s="162"/>
      <c r="G151" s="249">
        <f t="shared" si="130"/>
        <v>18</v>
      </c>
      <c r="H151" s="249">
        <f t="shared" si="130"/>
        <v>10</v>
      </c>
      <c r="I151" s="249">
        <f t="shared" si="130"/>
        <v>1</v>
      </c>
      <c r="J151" s="249">
        <f t="shared" si="131"/>
        <v>37</v>
      </c>
      <c r="K151" s="165">
        <f t="shared" si="132"/>
        <v>0.63793103448275867</v>
      </c>
      <c r="L151" s="249">
        <f t="shared" si="133"/>
        <v>99</v>
      </c>
      <c r="M151" s="249">
        <f t="shared" si="133"/>
        <v>68</v>
      </c>
      <c r="N151" s="249">
        <f t="shared" si="133"/>
        <v>144</v>
      </c>
      <c r="O151" s="249">
        <f t="shared" si="133"/>
        <v>46</v>
      </c>
      <c r="P151" s="249">
        <v>2</v>
      </c>
      <c r="Q151" s="177"/>
    </row>
    <row r="152" spans="1:92" ht="15.95" customHeight="1" x14ac:dyDescent="0.2">
      <c r="A152" s="177"/>
      <c r="B152" s="249" t="s">
        <v>656</v>
      </c>
      <c r="C152" s="163" t="s">
        <v>177</v>
      </c>
      <c r="D152" s="162"/>
      <c r="E152" s="163"/>
      <c r="F152" s="162"/>
      <c r="G152" s="249">
        <f t="shared" si="130"/>
        <v>15</v>
      </c>
      <c r="H152" s="249">
        <f t="shared" si="130"/>
        <v>10</v>
      </c>
      <c r="I152" s="249">
        <f t="shared" si="130"/>
        <v>4</v>
      </c>
      <c r="J152" s="249">
        <f t="shared" si="131"/>
        <v>34</v>
      </c>
      <c r="K152" s="165">
        <f t="shared" si="132"/>
        <v>0.58620689655172409</v>
      </c>
      <c r="L152" s="249">
        <f t="shared" si="133"/>
        <v>82</v>
      </c>
      <c r="M152" s="249">
        <f t="shared" si="133"/>
        <v>66</v>
      </c>
      <c r="N152" s="249">
        <f t="shared" si="133"/>
        <v>132</v>
      </c>
      <c r="O152" s="249">
        <f t="shared" si="133"/>
        <v>36</v>
      </c>
      <c r="P152" s="249">
        <v>3</v>
      </c>
      <c r="Q152" s="177"/>
    </row>
    <row r="153" spans="1:92" ht="15.95" customHeight="1" x14ac:dyDescent="0.25">
      <c r="A153" s="177"/>
      <c r="B153" s="249" t="s">
        <v>657</v>
      </c>
      <c r="C153" s="161" t="s">
        <v>139</v>
      </c>
      <c r="D153" s="162"/>
      <c r="E153" s="162"/>
      <c r="F153" s="162"/>
      <c r="G153" s="249">
        <f t="shared" si="130"/>
        <v>9</v>
      </c>
      <c r="H153" s="249">
        <f t="shared" si="130"/>
        <v>10</v>
      </c>
      <c r="I153" s="249">
        <f t="shared" si="130"/>
        <v>10</v>
      </c>
      <c r="J153" s="249">
        <f t="shared" si="131"/>
        <v>28</v>
      </c>
      <c r="K153" s="165">
        <f t="shared" si="132"/>
        <v>0.48275862068965519</v>
      </c>
      <c r="L153" s="249">
        <f t="shared" si="133"/>
        <v>77</v>
      </c>
      <c r="M153" s="249">
        <f t="shared" si="133"/>
        <v>87</v>
      </c>
      <c r="N153" s="249">
        <f t="shared" si="133"/>
        <v>128</v>
      </c>
      <c r="O153" s="249">
        <f t="shared" si="133"/>
        <v>48</v>
      </c>
      <c r="P153" s="249">
        <v>4</v>
      </c>
      <c r="Q153" s="177"/>
    </row>
    <row r="154" spans="1:92" ht="15.95" customHeight="1" x14ac:dyDescent="0.2">
      <c r="A154" s="177"/>
      <c r="B154" s="249" t="s">
        <v>658</v>
      </c>
      <c r="C154" s="163" t="s">
        <v>21</v>
      </c>
      <c r="D154" s="162"/>
      <c r="E154" s="162"/>
      <c r="F154" s="162"/>
      <c r="G154" s="249">
        <f t="shared" si="130"/>
        <v>9</v>
      </c>
      <c r="H154" s="249">
        <f t="shared" si="130"/>
        <v>13</v>
      </c>
      <c r="I154" s="249">
        <f t="shared" si="130"/>
        <v>7</v>
      </c>
      <c r="J154" s="249">
        <f t="shared" si="131"/>
        <v>25</v>
      </c>
      <c r="K154" s="165">
        <f t="shared" si="132"/>
        <v>0.43103448275862066</v>
      </c>
      <c r="L154" s="249">
        <f t="shared" si="133"/>
        <v>59</v>
      </c>
      <c r="M154" s="249">
        <f t="shared" si="133"/>
        <v>66</v>
      </c>
      <c r="N154" s="249">
        <f t="shared" si="133"/>
        <v>98</v>
      </c>
      <c r="O154" s="249">
        <f t="shared" si="133"/>
        <v>34</v>
      </c>
      <c r="P154" s="249">
        <v>5</v>
      </c>
      <c r="Q154" s="177"/>
    </row>
    <row r="155" spans="1:92" ht="15.95" customHeight="1" x14ac:dyDescent="0.2">
      <c r="A155" s="177"/>
      <c r="B155" s="249" t="s">
        <v>659</v>
      </c>
      <c r="C155" s="163" t="s">
        <v>50</v>
      </c>
      <c r="D155" s="162"/>
      <c r="E155" s="163"/>
      <c r="F155" s="162"/>
      <c r="G155" s="249">
        <f t="shared" si="130"/>
        <v>9</v>
      </c>
      <c r="H155" s="249">
        <f t="shared" si="130"/>
        <v>14</v>
      </c>
      <c r="I155" s="249">
        <f t="shared" si="130"/>
        <v>6</v>
      </c>
      <c r="J155" s="249">
        <f t="shared" si="131"/>
        <v>24</v>
      </c>
      <c r="K155" s="165">
        <f t="shared" si="132"/>
        <v>0.41379310344827586</v>
      </c>
      <c r="L155" s="249">
        <f t="shared" si="133"/>
        <v>74</v>
      </c>
      <c r="M155" s="249">
        <f t="shared" si="133"/>
        <v>91</v>
      </c>
      <c r="N155" s="249">
        <f t="shared" si="133"/>
        <v>108</v>
      </c>
      <c r="O155" s="249">
        <f t="shared" si="133"/>
        <v>26</v>
      </c>
      <c r="P155" s="249">
        <v>7</v>
      </c>
      <c r="Q155" s="177"/>
    </row>
    <row r="156" spans="1:92" ht="15.95" customHeight="1" x14ac:dyDescent="0.25">
      <c r="A156" s="177"/>
      <c r="B156" s="249" t="s">
        <v>660</v>
      </c>
      <c r="C156" s="161" t="s">
        <v>140</v>
      </c>
      <c r="D156" s="162"/>
      <c r="E156" s="163"/>
      <c r="F156" s="162"/>
      <c r="G156" s="249">
        <f t="shared" si="130"/>
        <v>9</v>
      </c>
      <c r="H156" s="249">
        <f t="shared" si="130"/>
        <v>13</v>
      </c>
      <c r="I156" s="249">
        <f t="shared" si="130"/>
        <v>7</v>
      </c>
      <c r="J156" s="249">
        <f t="shared" si="131"/>
        <v>25</v>
      </c>
      <c r="K156" s="165">
        <f t="shared" si="132"/>
        <v>0.43103448275862066</v>
      </c>
      <c r="L156" s="249">
        <f t="shared" si="133"/>
        <v>59</v>
      </c>
      <c r="M156" s="249">
        <f t="shared" si="133"/>
        <v>72</v>
      </c>
      <c r="N156" s="249">
        <f t="shared" si="133"/>
        <v>88</v>
      </c>
      <c r="O156" s="249">
        <f t="shared" si="133"/>
        <v>22</v>
      </c>
      <c r="P156" s="249">
        <v>6</v>
      </c>
      <c r="Q156" s="177"/>
    </row>
    <row r="157" spans="1:92" ht="15.95" customHeight="1" thickBot="1" x14ac:dyDescent="0.25">
      <c r="A157" s="177"/>
      <c r="B157" s="249" t="s">
        <v>662</v>
      </c>
      <c r="C157" s="163" t="s">
        <v>15</v>
      </c>
      <c r="D157" s="162"/>
      <c r="E157" s="163"/>
      <c r="F157" s="162"/>
      <c r="G157" s="249">
        <f t="shared" si="130"/>
        <v>8</v>
      </c>
      <c r="H157" s="249">
        <f t="shared" si="130"/>
        <v>17</v>
      </c>
      <c r="I157" s="249">
        <f t="shared" si="130"/>
        <v>4</v>
      </c>
      <c r="J157" s="249">
        <f t="shared" si="131"/>
        <v>20</v>
      </c>
      <c r="K157" s="165">
        <f t="shared" si="132"/>
        <v>0.34482758620689657</v>
      </c>
      <c r="L157" s="249">
        <f t="shared" si="133"/>
        <v>88</v>
      </c>
      <c r="M157" s="249">
        <f t="shared" si="133"/>
        <v>108</v>
      </c>
      <c r="N157" s="249">
        <f t="shared" si="133"/>
        <v>134</v>
      </c>
      <c r="O157" s="249">
        <f t="shared" si="133"/>
        <v>26</v>
      </c>
      <c r="P157" s="249">
        <v>8</v>
      </c>
      <c r="Q157" s="177"/>
    </row>
    <row r="158" spans="1:92" ht="15.95" customHeight="1" x14ac:dyDescent="0.2">
      <c r="A158" s="177"/>
      <c r="B158" s="166"/>
      <c r="C158" s="166"/>
      <c r="D158" s="166"/>
      <c r="E158" s="167"/>
      <c r="F158" s="166"/>
      <c r="G158" s="168">
        <f>SUM(G150:G157)</f>
        <v>96</v>
      </c>
      <c r="H158" s="168">
        <f>SUM(H150:H157)</f>
        <v>96</v>
      </c>
      <c r="I158" s="168">
        <f>SUM(I150:I157)</f>
        <v>40</v>
      </c>
      <c r="J158" s="168"/>
      <c r="K158" s="168"/>
      <c r="L158" s="168">
        <f>SUM(L150:L157)</f>
        <v>632</v>
      </c>
      <c r="M158" s="168">
        <f>SUM(M150:M157)</f>
        <v>632</v>
      </c>
      <c r="N158" s="168">
        <f>SUM(N150:N157)</f>
        <v>983</v>
      </c>
      <c r="O158" s="168">
        <f>SUM(O150:O157)</f>
        <v>266</v>
      </c>
      <c r="P158" s="167"/>
      <c r="Q158" s="177"/>
    </row>
    <row r="159" spans="1:92" ht="15.95" customHeight="1" x14ac:dyDescent="0.2">
      <c r="A159" s="177"/>
      <c r="B159" s="249"/>
      <c r="C159" s="163"/>
      <c r="D159" s="162"/>
      <c r="E159" s="162"/>
      <c r="F159" s="162"/>
      <c r="G159" s="249"/>
      <c r="H159" s="249"/>
      <c r="I159" s="249"/>
      <c r="J159" s="249"/>
      <c r="K159" s="165"/>
      <c r="L159" s="249"/>
      <c r="M159" s="249"/>
      <c r="N159" s="249"/>
      <c r="O159" s="249"/>
      <c r="P159" s="249"/>
      <c r="Q159" s="177"/>
    </row>
    <row r="160" spans="1:92" ht="15.95" customHeight="1" x14ac:dyDescent="0.2">
      <c r="A160" s="177"/>
      <c r="B160" s="249"/>
      <c r="C160" s="163"/>
      <c r="D160" s="162"/>
      <c r="E160" s="162"/>
      <c r="F160" s="162"/>
      <c r="G160" s="249"/>
      <c r="H160" s="249"/>
      <c r="I160" s="249"/>
      <c r="J160" s="249"/>
      <c r="K160" s="165"/>
      <c r="L160" s="249"/>
      <c r="M160" s="249"/>
      <c r="N160" s="249"/>
      <c r="O160" s="249"/>
      <c r="P160" s="249"/>
      <c r="Q160" s="177"/>
    </row>
    <row r="161" spans="1:17" ht="15.95" customHeight="1" x14ac:dyDescent="0.2">
      <c r="A161" s="217"/>
      <c r="B161" s="260" t="s">
        <v>783</v>
      </c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17"/>
    </row>
    <row r="162" spans="1:17" ht="15.95" customHeight="1" thickBot="1" x14ac:dyDescent="0.3">
      <c r="A162" s="217"/>
      <c r="B162" s="157" t="s">
        <v>653</v>
      </c>
      <c r="C162" s="158" t="s">
        <v>121</v>
      </c>
      <c r="D162" s="158"/>
      <c r="E162" s="159"/>
      <c r="F162" s="158"/>
      <c r="G162" s="160" t="s">
        <v>8</v>
      </c>
      <c r="H162" s="160" t="s">
        <v>9</v>
      </c>
      <c r="I162" s="160" t="s">
        <v>10</v>
      </c>
      <c r="J162" s="160" t="s">
        <v>12</v>
      </c>
      <c r="K162" s="160" t="s">
        <v>13</v>
      </c>
      <c r="L162" s="160" t="s">
        <v>11</v>
      </c>
      <c r="M162" s="160" t="s">
        <v>5</v>
      </c>
      <c r="N162" s="160" t="s">
        <v>14</v>
      </c>
      <c r="O162" s="160" t="s">
        <v>3</v>
      </c>
      <c r="P162" s="160" t="s">
        <v>817</v>
      </c>
      <c r="Q162" s="217"/>
    </row>
    <row r="163" spans="1:17" ht="15.95" customHeight="1" x14ac:dyDescent="0.25">
      <c r="A163" s="217"/>
      <c r="B163" s="249" t="s">
        <v>655</v>
      </c>
      <c r="C163" s="161" t="s">
        <v>23</v>
      </c>
      <c r="D163" s="171"/>
      <c r="E163" s="161"/>
      <c r="F163" s="162"/>
      <c r="G163" s="249">
        <v>4</v>
      </c>
      <c r="H163" s="249">
        <v>1</v>
      </c>
      <c r="I163" s="249">
        <v>1</v>
      </c>
      <c r="J163" s="249">
        <v>9</v>
      </c>
      <c r="K163" s="165">
        <v>0.75</v>
      </c>
      <c r="L163" s="249">
        <v>18</v>
      </c>
      <c r="M163" s="249">
        <v>11</v>
      </c>
      <c r="N163" s="249">
        <v>25</v>
      </c>
      <c r="O163" s="249">
        <v>12</v>
      </c>
      <c r="P163" s="249" t="s">
        <v>717</v>
      </c>
      <c r="Q163" s="217"/>
    </row>
    <row r="164" spans="1:17" ht="15.95" customHeight="1" x14ac:dyDescent="0.2">
      <c r="A164" s="217"/>
      <c r="B164" s="249" t="s">
        <v>654</v>
      </c>
      <c r="C164" s="163" t="s">
        <v>176</v>
      </c>
      <c r="D164" s="162"/>
      <c r="E164" s="163"/>
      <c r="F164" s="162"/>
      <c r="G164" s="249">
        <v>4</v>
      </c>
      <c r="H164" s="249">
        <v>2</v>
      </c>
      <c r="I164" s="249">
        <v>0</v>
      </c>
      <c r="J164" s="249">
        <v>8</v>
      </c>
      <c r="K164" s="165">
        <v>0.66666666666666663</v>
      </c>
      <c r="L164" s="249">
        <v>26</v>
      </c>
      <c r="M164" s="249">
        <v>19</v>
      </c>
      <c r="N164" s="249">
        <v>37</v>
      </c>
      <c r="O164" s="249">
        <v>6</v>
      </c>
      <c r="P164" s="249" t="s">
        <v>716</v>
      </c>
      <c r="Q164" s="217"/>
    </row>
    <row r="165" spans="1:17" ht="15.95" customHeight="1" x14ac:dyDescent="0.2">
      <c r="A165" s="217"/>
      <c r="B165" s="249" t="s">
        <v>660</v>
      </c>
      <c r="C165" s="163" t="s">
        <v>140</v>
      </c>
      <c r="D165" s="162"/>
      <c r="E165" s="163"/>
      <c r="F165" s="162"/>
      <c r="G165" s="249">
        <v>2</v>
      </c>
      <c r="H165" s="249">
        <v>3</v>
      </c>
      <c r="I165" s="249">
        <v>1</v>
      </c>
      <c r="J165" s="249">
        <v>5</v>
      </c>
      <c r="K165" s="165">
        <v>0.41666666666666669</v>
      </c>
      <c r="L165" s="249">
        <v>11</v>
      </c>
      <c r="M165" s="249">
        <v>13</v>
      </c>
      <c r="N165" s="249">
        <v>17</v>
      </c>
      <c r="O165" s="249">
        <v>4</v>
      </c>
      <c r="P165" s="249" t="s">
        <v>723</v>
      </c>
      <c r="Q165" s="217"/>
    </row>
    <row r="166" spans="1:17" ht="15.95" customHeight="1" thickBot="1" x14ac:dyDescent="0.3">
      <c r="A166" s="217"/>
      <c r="B166" s="249" t="s">
        <v>662</v>
      </c>
      <c r="C166" s="161" t="s">
        <v>15</v>
      </c>
      <c r="D166" s="162"/>
      <c r="E166" s="162"/>
      <c r="F166" s="162"/>
      <c r="G166" s="249">
        <v>1</v>
      </c>
      <c r="H166" s="249">
        <v>5</v>
      </c>
      <c r="I166" s="249">
        <v>0</v>
      </c>
      <c r="J166" s="249">
        <v>2</v>
      </c>
      <c r="K166" s="165">
        <v>0.16666666666666666</v>
      </c>
      <c r="L166" s="249">
        <v>15</v>
      </c>
      <c r="M166" s="249">
        <v>27</v>
      </c>
      <c r="N166" s="249">
        <v>27</v>
      </c>
      <c r="O166" s="249">
        <v>4</v>
      </c>
      <c r="P166" s="249" t="s">
        <v>718</v>
      </c>
      <c r="Q166" s="217"/>
    </row>
    <row r="167" spans="1:17" ht="15.95" customHeight="1" x14ac:dyDescent="0.2">
      <c r="A167" s="217"/>
      <c r="B167" s="168" t="s">
        <v>656</v>
      </c>
      <c r="C167" s="257" t="s">
        <v>177</v>
      </c>
      <c r="D167" s="258"/>
      <c r="E167" s="258"/>
      <c r="F167" s="258"/>
      <c r="G167" s="168">
        <v>3</v>
      </c>
      <c r="H167" s="168">
        <v>1</v>
      </c>
      <c r="I167" s="168">
        <v>2</v>
      </c>
      <c r="J167" s="168">
        <v>8</v>
      </c>
      <c r="K167" s="259">
        <v>0.66666666666666663</v>
      </c>
      <c r="L167" s="168">
        <v>12</v>
      </c>
      <c r="M167" s="168">
        <v>12</v>
      </c>
      <c r="N167" s="168">
        <v>21</v>
      </c>
      <c r="O167" s="168">
        <v>8</v>
      </c>
      <c r="P167" s="168" t="s">
        <v>719</v>
      </c>
      <c r="Q167" s="217"/>
    </row>
    <row r="168" spans="1:17" ht="15.95" customHeight="1" x14ac:dyDescent="0.25">
      <c r="A168" s="217"/>
      <c r="B168" s="249" t="s">
        <v>659</v>
      </c>
      <c r="C168" s="161" t="s">
        <v>50</v>
      </c>
      <c r="D168" s="162"/>
      <c r="E168" s="163"/>
      <c r="F168" s="162"/>
      <c r="G168" s="249">
        <v>2</v>
      </c>
      <c r="H168" s="249">
        <v>2</v>
      </c>
      <c r="I168" s="249">
        <v>2</v>
      </c>
      <c r="J168" s="249">
        <v>6</v>
      </c>
      <c r="K168" s="165">
        <v>0.5</v>
      </c>
      <c r="L168" s="249">
        <v>14</v>
      </c>
      <c r="M168" s="249">
        <v>12</v>
      </c>
      <c r="N168" s="249">
        <v>17</v>
      </c>
      <c r="O168" s="249">
        <v>8</v>
      </c>
      <c r="P168" s="249" t="s">
        <v>724</v>
      </c>
      <c r="Q168" s="217"/>
    </row>
    <row r="169" spans="1:17" ht="15.95" customHeight="1" x14ac:dyDescent="0.2">
      <c r="A169" s="217"/>
      <c r="B169" s="249" t="s">
        <v>657</v>
      </c>
      <c r="C169" s="163" t="s">
        <v>139</v>
      </c>
      <c r="D169" s="162"/>
      <c r="E169" s="163"/>
      <c r="F169" s="162"/>
      <c r="G169" s="249">
        <v>1</v>
      </c>
      <c r="H169" s="249">
        <v>1</v>
      </c>
      <c r="I169" s="249">
        <v>4</v>
      </c>
      <c r="J169" s="249">
        <v>6</v>
      </c>
      <c r="K169" s="165">
        <v>0.5</v>
      </c>
      <c r="L169" s="249">
        <v>16</v>
      </c>
      <c r="M169" s="249">
        <v>14</v>
      </c>
      <c r="N169" s="249">
        <v>28</v>
      </c>
      <c r="O169" s="249">
        <v>14</v>
      </c>
      <c r="P169" s="249" t="s">
        <v>720</v>
      </c>
      <c r="Q169" s="217"/>
    </row>
    <row r="170" spans="1:17" ht="15.95" customHeight="1" thickBot="1" x14ac:dyDescent="0.25">
      <c r="A170" s="217"/>
      <c r="B170" s="249" t="s">
        <v>658</v>
      </c>
      <c r="C170" s="163" t="s">
        <v>21</v>
      </c>
      <c r="D170" s="162"/>
      <c r="E170" s="163"/>
      <c r="F170" s="162"/>
      <c r="G170" s="249">
        <v>0</v>
      </c>
      <c r="H170" s="249">
        <v>2</v>
      </c>
      <c r="I170" s="249">
        <v>4</v>
      </c>
      <c r="J170" s="249">
        <v>4</v>
      </c>
      <c r="K170" s="165">
        <v>0.33333333333333331</v>
      </c>
      <c r="L170" s="249">
        <v>9</v>
      </c>
      <c r="M170" s="249">
        <v>13</v>
      </c>
      <c r="N170" s="249">
        <v>12</v>
      </c>
      <c r="O170" s="249">
        <v>8</v>
      </c>
      <c r="P170" s="249" t="s">
        <v>721</v>
      </c>
      <c r="Q170" s="217"/>
    </row>
    <row r="171" spans="1:17" ht="15.95" customHeight="1" x14ac:dyDescent="0.2">
      <c r="A171" s="217"/>
      <c r="B171" s="166"/>
      <c r="C171" s="166"/>
      <c r="D171" s="166"/>
      <c r="E171" s="167"/>
      <c r="F171" s="166"/>
      <c r="G171" s="168">
        <v>17</v>
      </c>
      <c r="H171" s="168">
        <v>17</v>
      </c>
      <c r="I171" s="168">
        <v>14</v>
      </c>
      <c r="J171" s="168"/>
      <c r="K171" s="168"/>
      <c r="L171" s="168">
        <v>121</v>
      </c>
      <c r="M171" s="168">
        <v>121</v>
      </c>
      <c r="N171" s="168">
        <v>184</v>
      </c>
      <c r="O171" s="168">
        <v>64</v>
      </c>
      <c r="P171" s="167"/>
      <c r="Q171" s="217"/>
    </row>
    <row r="172" spans="1:17" ht="15.95" customHeight="1" x14ac:dyDescent="0.2">
      <c r="A172" s="217"/>
      <c r="Q172" s="217"/>
    </row>
    <row r="173" spans="1:17" ht="15.95" customHeight="1" x14ac:dyDescent="0.2">
      <c r="A173" s="217"/>
      <c r="Q173" s="217"/>
    </row>
    <row r="174" spans="1:17" ht="15.95" customHeight="1" x14ac:dyDescent="0.2">
      <c r="A174" s="217"/>
      <c r="B174" s="260" t="s">
        <v>666</v>
      </c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17"/>
    </row>
    <row r="175" spans="1:17" ht="15.95" customHeight="1" thickBot="1" x14ac:dyDescent="0.3">
      <c r="A175" s="217"/>
      <c r="B175" s="157" t="s">
        <v>653</v>
      </c>
      <c r="C175" s="158" t="s">
        <v>121</v>
      </c>
      <c r="D175" s="158"/>
      <c r="E175" s="159"/>
      <c r="F175" s="158"/>
      <c r="G175" s="160" t="s">
        <v>8</v>
      </c>
      <c r="H175" s="160" t="s">
        <v>9</v>
      </c>
      <c r="I175" s="160" t="s">
        <v>10</v>
      </c>
      <c r="J175" s="160" t="s">
        <v>12</v>
      </c>
      <c r="K175" s="160" t="s">
        <v>13</v>
      </c>
      <c r="L175" s="160" t="s">
        <v>11</v>
      </c>
      <c r="M175" s="160" t="s">
        <v>5</v>
      </c>
      <c r="N175" s="160" t="s">
        <v>14</v>
      </c>
      <c r="O175" s="160" t="s">
        <v>3</v>
      </c>
      <c r="P175" s="160" t="s">
        <v>664</v>
      </c>
      <c r="Q175" s="217"/>
    </row>
    <row r="176" spans="1:17" ht="15.95" customHeight="1" x14ac:dyDescent="0.25">
      <c r="A176" s="217"/>
      <c r="B176" s="249" t="s">
        <v>654</v>
      </c>
      <c r="C176" s="161" t="s">
        <v>176</v>
      </c>
      <c r="D176" s="171"/>
      <c r="E176" s="161"/>
      <c r="F176" s="162"/>
      <c r="G176" s="249">
        <v>15</v>
      </c>
      <c r="H176" s="249">
        <v>6</v>
      </c>
      <c r="I176" s="249">
        <v>1</v>
      </c>
      <c r="J176" s="249">
        <v>31</v>
      </c>
      <c r="K176" s="165">
        <v>0.70454545454545459</v>
      </c>
      <c r="L176" s="249">
        <v>67</v>
      </c>
      <c r="M176" s="249">
        <v>51</v>
      </c>
      <c r="N176" s="249">
        <v>112</v>
      </c>
      <c r="O176" s="249">
        <v>22</v>
      </c>
      <c r="P176" s="249">
        <v>1</v>
      </c>
      <c r="Q176" s="217"/>
    </row>
    <row r="177" spans="1:17" ht="15.95" customHeight="1" x14ac:dyDescent="0.2">
      <c r="A177" s="217"/>
      <c r="B177" s="249" t="s">
        <v>655</v>
      </c>
      <c r="C177" s="163" t="s">
        <v>23</v>
      </c>
      <c r="D177" s="162"/>
      <c r="E177" s="163"/>
      <c r="F177" s="162"/>
      <c r="G177" s="249">
        <v>13</v>
      </c>
      <c r="H177" s="249">
        <v>9</v>
      </c>
      <c r="I177" s="249">
        <v>0</v>
      </c>
      <c r="J177" s="249">
        <v>26</v>
      </c>
      <c r="K177" s="165">
        <v>0.59090909090909094</v>
      </c>
      <c r="L177" s="249">
        <v>75</v>
      </c>
      <c r="M177" s="249">
        <v>55</v>
      </c>
      <c r="N177" s="249">
        <v>112</v>
      </c>
      <c r="O177" s="249">
        <v>30</v>
      </c>
      <c r="P177" s="249">
        <v>2</v>
      </c>
      <c r="Q177" s="217"/>
    </row>
    <row r="178" spans="1:17" ht="15.95" customHeight="1" x14ac:dyDescent="0.2">
      <c r="A178" s="217"/>
      <c r="B178" s="249" t="s">
        <v>656</v>
      </c>
      <c r="C178" s="163" t="s">
        <v>177</v>
      </c>
      <c r="D178" s="162"/>
      <c r="E178" s="163"/>
      <c r="F178" s="162"/>
      <c r="G178" s="249">
        <v>11</v>
      </c>
      <c r="H178" s="249">
        <v>9</v>
      </c>
      <c r="I178" s="249">
        <v>2</v>
      </c>
      <c r="J178" s="249">
        <v>24</v>
      </c>
      <c r="K178" s="165">
        <v>0.54545454545454541</v>
      </c>
      <c r="L178" s="249">
        <v>66</v>
      </c>
      <c r="M178" s="249">
        <v>53</v>
      </c>
      <c r="N178" s="249">
        <v>105</v>
      </c>
      <c r="O178" s="249">
        <v>28</v>
      </c>
      <c r="P178" s="249">
        <v>3</v>
      </c>
      <c r="Q178" s="217"/>
    </row>
    <row r="179" spans="1:17" ht="15.95" customHeight="1" x14ac:dyDescent="0.25">
      <c r="A179" s="217"/>
      <c r="B179" s="249" t="s">
        <v>657</v>
      </c>
      <c r="C179" s="161" t="s">
        <v>139</v>
      </c>
      <c r="D179" s="162"/>
      <c r="E179" s="162"/>
      <c r="F179" s="162"/>
      <c r="G179" s="249">
        <v>8</v>
      </c>
      <c r="H179" s="249">
        <v>8</v>
      </c>
      <c r="I179" s="249">
        <v>6</v>
      </c>
      <c r="J179" s="249">
        <v>22</v>
      </c>
      <c r="K179" s="165">
        <v>0.5</v>
      </c>
      <c r="L179" s="249">
        <v>56</v>
      </c>
      <c r="M179" s="249">
        <v>65</v>
      </c>
      <c r="N179" s="249">
        <v>91</v>
      </c>
      <c r="O179" s="249">
        <v>34</v>
      </c>
      <c r="P179" s="249">
        <v>4</v>
      </c>
      <c r="Q179" s="217"/>
    </row>
    <row r="180" spans="1:17" ht="15.95" customHeight="1" x14ac:dyDescent="0.2">
      <c r="A180" s="217"/>
      <c r="B180" s="249" t="s">
        <v>658</v>
      </c>
      <c r="C180" s="163" t="s">
        <v>21</v>
      </c>
      <c r="D180" s="162"/>
      <c r="E180" s="162"/>
      <c r="F180" s="162"/>
      <c r="G180" s="249">
        <v>9</v>
      </c>
      <c r="H180" s="249">
        <v>10</v>
      </c>
      <c r="I180" s="249">
        <v>3</v>
      </c>
      <c r="J180" s="249">
        <v>21</v>
      </c>
      <c r="K180" s="165">
        <v>0.47727272727272729</v>
      </c>
      <c r="L180" s="249">
        <v>49</v>
      </c>
      <c r="M180" s="249">
        <v>51</v>
      </c>
      <c r="N180" s="249">
        <v>85</v>
      </c>
      <c r="O180" s="249">
        <v>26</v>
      </c>
      <c r="P180" s="249">
        <v>5</v>
      </c>
      <c r="Q180" s="217"/>
    </row>
    <row r="181" spans="1:17" ht="15.95" customHeight="1" x14ac:dyDescent="0.25">
      <c r="A181" s="217"/>
      <c r="B181" s="249" t="s">
        <v>659</v>
      </c>
      <c r="C181" s="161" t="s">
        <v>50</v>
      </c>
      <c r="D181" s="162"/>
      <c r="E181" s="163"/>
      <c r="F181" s="162"/>
      <c r="G181" s="249">
        <v>7</v>
      </c>
      <c r="H181" s="249">
        <v>11</v>
      </c>
      <c r="I181" s="249">
        <v>4</v>
      </c>
      <c r="J181" s="249">
        <v>18</v>
      </c>
      <c r="K181" s="165">
        <v>0.40909090909090912</v>
      </c>
      <c r="L181" s="249">
        <v>58</v>
      </c>
      <c r="M181" s="249">
        <v>73</v>
      </c>
      <c r="N181" s="249">
        <v>87</v>
      </c>
      <c r="O181" s="249">
        <v>16</v>
      </c>
      <c r="P181" s="249">
        <v>6</v>
      </c>
      <c r="Q181" s="217"/>
    </row>
    <row r="182" spans="1:17" ht="15.95" customHeight="1" x14ac:dyDescent="0.2">
      <c r="A182" s="217"/>
      <c r="B182" s="249" t="s">
        <v>660</v>
      </c>
      <c r="C182" s="163" t="s">
        <v>140</v>
      </c>
      <c r="D182" s="162"/>
      <c r="E182" s="163"/>
      <c r="F182" s="162"/>
      <c r="G182" s="249">
        <v>6</v>
      </c>
      <c r="H182" s="249">
        <v>10</v>
      </c>
      <c r="I182" s="249">
        <v>6</v>
      </c>
      <c r="J182" s="249">
        <v>18</v>
      </c>
      <c r="K182" s="165">
        <v>0.40909090909090912</v>
      </c>
      <c r="L182" s="249">
        <v>46</v>
      </c>
      <c r="M182" s="249">
        <v>58</v>
      </c>
      <c r="N182" s="249">
        <v>68</v>
      </c>
      <c r="O182" s="249">
        <v>18</v>
      </c>
      <c r="P182" s="249">
        <v>8</v>
      </c>
      <c r="Q182" s="217"/>
    </row>
    <row r="183" spans="1:17" ht="15.95" customHeight="1" thickBot="1" x14ac:dyDescent="0.25">
      <c r="A183" s="217"/>
      <c r="B183" s="249" t="s">
        <v>662</v>
      </c>
      <c r="C183" s="163" t="s">
        <v>15</v>
      </c>
      <c r="D183" s="162"/>
      <c r="E183" s="163"/>
      <c r="F183" s="162"/>
      <c r="G183" s="249">
        <v>6</v>
      </c>
      <c r="H183" s="249">
        <v>12</v>
      </c>
      <c r="I183" s="249">
        <v>4</v>
      </c>
      <c r="J183" s="249">
        <v>16</v>
      </c>
      <c r="K183" s="165">
        <v>0.36363636363636365</v>
      </c>
      <c r="L183" s="249">
        <v>65</v>
      </c>
      <c r="M183" s="249">
        <v>76</v>
      </c>
      <c r="N183" s="249">
        <v>92</v>
      </c>
      <c r="O183" s="249">
        <v>22</v>
      </c>
      <c r="P183" s="249">
        <v>7</v>
      </c>
      <c r="Q183" s="217"/>
    </row>
    <row r="184" spans="1:17" ht="15.95" customHeight="1" x14ac:dyDescent="0.2">
      <c r="A184" s="217"/>
      <c r="B184" s="166"/>
      <c r="C184" s="166"/>
      <c r="D184" s="166"/>
      <c r="E184" s="167"/>
      <c r="F184" s="166"/>
      <c r="G184" s="168">
        <v>75</v>
      </c>
      <c r="H184" s="168">
        <v>75</v>
      </c>
      <c r="I184" s="168">
        <v>26</v>
      </c>
      <c r="J184" s="168"/>
      <c r="K184" s="168"/>
      <c r="L184" s="168">
        <v>482</v>
      </c>
      <c r="M184" s="168">
        <v>482</v>
      </c>
      <c r="N184" s="168">
        <v>752</v>
      </c>
      <c r="O184" s="168">
        <v>196</v>
      </c>
      <c r="P184" s="167"/>
      <c r="Q184" s="217"/>
    </row>
    <row r="185" spans="1:17" ht="15.95" customHeight="1" x14ac:dyDescent="0.2">
      <c r="A185" s="217"/>
      <c r="Q185" s="217"/>
    </row>
    <row r="186" spans="1:17" ht="15.95" customHeight="1" x14ac:dyDescent="0.2">
      <c r="A186" s="217"/>
      <c r="Q186" s="217"/>
    </row>
    <row r="187" spans="1:17" ht="15.95" customHeight="1" x14ac:dyDescent="0.2">
      <c r="A187" s="217"/>
      <c r="C187" s="163"/>
      <c r="D187" s="249" t="s">
        <v>665</v>
      </c>
      <c r="E187" s="249"/>
      <c r="F187" s="249"/>
      <c r="G187" s="249"/>
      <c r="H187" s="249"/>
      <c r="I187" s="249"/>
      <c r="J187" s="249"/>
      <c r="K187" s="249"/>
      <c r="L187" s="249"/>
      <c r="M187" s="249"/>
      <c r="N187" s="163"/>
      <c r="O187" s="163"/>
      <c r="P187" s="163"/>
      <c r="Q187" s="217"/>
    </row>
    <row r="188" spans="1:17" ht="15.95" customHeight="1" x14ac:dyDescent="0.2">
      <c r="A188" s="217"/>
      <c r="B188" s="249" t="s">
        <v>115</v>
      </c>
      <c r="C188" s="249">
        <f>+C148</f>
        <v>29</v>
      </c>
      <c r="P188" s="175"/>
      <c r="Q188" s="217"/>
    </row>
    <row r="189" spans="1:17" ht="15.95" customHeight="1" thickBot="1" x14ac:dyDescent="0.25">
      <c r="A189" s="217"/>
      <c r="B189" s="172"/>
      <c r="C189" s="174"/>
      <c r="D189" s="158" t="s">
        <v>103</v>
      </c>
      <c r="E189" s="158"/>
      <c r="F189" s="158"/>
      <c r="G189" s="160" t="s">
        <v>2</v>
      </c>
      <c r="H189" s="160"/>
      <c r="I189" s="160" t="s">
        <v>4</v>
      </c>
      <c r="J189" s="160" t="s">
        <v>29</v>
      </c>
      <c r="K189" s="160" t="s">
        <v>30</v>
      </c>
      <c r="L189" s="176" t="s">
        <v>31</v>
      </c>
      <c r="M189" s="160" t="s">
        <v>3</v>
      </c>
      <c r="N189" s="174"/>
      <c r="O189" s="174"/>
      <c r="P189" s="174"/>
      <c r="Q189" s="217"/>
    </row>
    <row r="190" spans="1:17" ht="15.95" customHeight="1" x14ac:dyDescent="0.25">
      <c r="A190" s="217"/>
      <c r="B190" s="172"/>
      <c r="C190" s="172"/>
      <c r="D190" s="42" t="s">
        <v>82</v>
      </c>
      <c r="E190" s="42"/>
      <c r="F190" s="42"/>
      <c r="G190" s="29" t="s">
        <v>23</v>
      </c>
      <c r="H190" s="43"/>
      <c r="I190" s="173">
        <v>7</v>
      </c>
      <c r="J190" s="173">
        <v>13</v>
      </c>
      <c r="K190" s="173">
        <v>4</v>
      </c>
      <c r="L190" s="177">
        <v>17</v>
      </c>
      <c r="M190" s="235">
        <v>2</v>
      </c>
      <c r="O190" s="172"/>
      <c r="P190" s="172"/>
      <c r="Q190" s="217"/>
    </row>
    <row r="191" spans="1:17" ht="15.95" customHeight="1" x14ac:dyDescent="0.25">
      <c r="A191" s="217"/>
      <c r="B191" s="172"/>
      <c r="C191" s="172"/>
      <c r="D191" s="42" t="s">
        <v>132</v>
      </c>
      <c r="E191" s="42"/>
      <c r="F191" s="42"/>
      <c r="G191" s="36" t="s">
        <v>15</v>
      </c>
      <c r="H191" s="43"/>
      <c r="I191" s="173">
        <v>7</v>
      </c>
      <c r="J191" s="173">
        <v>10</v>
      </c>
      <c r="K191" s="173">
        <v>5</v>
      </c>
      <c r="L191" s="177">
        <v>15</v>
      </c>
      <c r="M191" s="235">
        <v>0</v>
      </c>
      <c r="O191" s="172"/>
      <c r="P191" s="172"/>
      <c r="Q191" s="217"/>
    </row>
    <row r="192" spans="1:17" ht="15.95" customHeight="1" x14ac:dyDescent="0.25">
      <c r="A192" s="217"/>
      <c r="B192" s="173"/>
      <c r="C192" s="174"/>
      <c r="D192" s="65" t="s">
        <v>126</v>
      </c>
      <c r="E192" s="65"/>
      <c r="F192" s="65"/>
      <c r="G192" s="97" t="s">
        <v>19</v>
      </c>
      <c r="H192" s="50"/>
      <c r="I192" s="173">
        <v>6</v>
      </c>
      <c r="J192" s="173">
        <v>9</v>
      </c>
      <c r="K192" s="173">
        <v>5</v>
      </c>
      <c r="L192" s="177">
        <v>14</v>
      </c>
      <c r="M192" s="235">
        <v>2</v>
      </c>
      <c r="O192" s="174"/>
      <c r="P192" s="174"/>
      <c r="Q192" s="217"/>
    </row>
    <row r="193" spans="1:17" ht="15.95" customHeight="1" x14ac:dyDescent="0.25">
      <c r="A193" s="217"/>
      <c r="B193" s="172"/>
      <c r="C193" s="172"/>
      <c r="D193" s="97" t="s">
        <v>65</v>
      </c>
      <c r="E193" s="97"/>
      <c r="F193" s="97"/>
      <c r="G193" s="97" t="s">
        <v>17</v>
      </c>
      <c r="H193" s="74"/>
      <c r="I193" s="173">
        <v>7</v>
      </c>
      <c r="J193" s="173">
        <v>9</v>
      </c>
      <c r="K193" s="173">
        <v>4</v>
      </c>
      <c r="L193" s="177">
        <v>13</v>
      </c>
      <c r="M193" s="235">
        <v>2</v>
      </c>
      <c r="O193" s="174"/>
      <c r="P193" s="174"/>
      <c r="Q193" s="217"/>
    </row>
    <row r="194" spans="1:17" ht="15.95" customHeight="1" x14ac:dyDescent="0.25">
      <c r="A194" s="217"/>
      <c r="B194" s="172"/>
      <c r="C194" s="163"/>
      <c r="D194" s="65" t="s">
        <v>69</v>
      </c>
      <c r="E194" s="65"/>
      <c r="F194" s="65"/>
      <c r="G194" s="97" t="s">
        <v>19</v>
      </c>
      <c r="H194" s="50"/>
      <c r="I194" s="173">
        <v>7</v>
      </c>
      <c r="J194" s="173">
        <v>1</v>
      </c>
      <c r="K194" s="173">
        <v>11</v>
      </c>
      <c r="L194" s="177">
        <v>12</v>
      </c>
      <c r="M194" s="235">
        <v>0</v>
      </c>
      <c r="O194" s="174"/>
      <c r="P194" s="174"/>
      <c r="Q194" s="217"/>
    </row>
    <row r="195" spans="1:17" ht="15.95" customHeight="1" x14ac:dyDescent="0.25">
      <c r="A195" s="217"/>
      <c r="B195" s="173"/>
      <c r="C195" s="174"/>
      <c r="D195" s="97" t="s">
        <v>39</v>
      </c>
      <c r="E195" s="97"/>
      <c r="F195" s="97"/>
      <c r="G195" s="97" t="s">
        <v>17</v>
      </c>
      <c r="H195" s="74"/>
      <c r="I195" s="173">
        <v>7</v>
      </c>
      <c r="J195" s="173">
        <v>0</v>
      </c>
      <c r="K195" s="173">
        <v>12</v>
      </c>
      <c r="L195" s="177">
        <v>12</v>
      </c>
      <c r="M195" s="235">
        <v>0</v>
      </c>
      <c r="O195" s="174"/>
      <c r="P195" s="174"/>
      <c r="Q195" s="217"/>
    </row>
    <row r="196" spans="1:17" ht="15.95" customHeight="1" x14ac:dyDescent="0.25">
      <c r="A196" s="217"/>
      <c r="B196" s="173"/>
      <c r="C196" s="174"/>
      <c r="D196" s="36" t="s">
        <v>119</v>
      </c>
      <c r="E196" s="36"/>
      <c r="F196" s="36"/>
      <c r="G196" s="42" t="s">
        <v>139</v>
      </c>
      <c r="H196" s="38"/>
      <c r="I196" s="173">
        <v>6</v>
      </c>
      <c r="J196" s="173">
        <v>6</v>
      </c>
      <c r="K196" s="173">
        <v>5</v>
      </c>
      <c r="L196" s="177">
        <v>11</v>
      </c>
      <c r="M196" s="235">
        <v>6</v>
      </c>
      <c r="O196" s="162"/>
      <c r="P196" s="162"/>
      <c r="Q196" s="217"/>
    </row>
    <row r="197" spans="1:17" ht="15.95" customHeight="1" x14ac:dyDescent="0.25">
      <c r="A197" s="217"/>
      <c r="B197" s="249"/>
      <c r="C197" s="163"/>
      <c r="D197" s="36" t="s">
        <v>154</v>
      </c>
      <c r="E197" s="36"/>
      <c r="F197" s="36"/>
      <c r="G197" s="42" t="s">
        <v>139</v>
      </c>
      <c r="H197" s="38"/>
      <c r="I197" s="173">
        <v>7</v>
      </c>
      <c r="J197" s="173">
        <v>3</v>
      </c>
      <c r="K197" s="173">
        <v>8</v>
      </c>
      <c r="L197" s="177">
        <v>11</v>
      </c>
      <c r="M197" s="235">
        <v>0</v>
      </c>
      <c r="O197" s="174"/>
      <c r="P197" s="174"/>
      <c r="Q197" s="217"/>
    </row>
    <row r="198" spans="1:17" ht="15.95" customHeight="1" x14ac:dyDescent="0.25">
      <c r="A198" s="217"/>
      <c r="B198" s="173"/>
      <c r="C198" s="174"/>
      <c r="D198" s="42" t="s">
        <v>67</v>
      </c>
      <c r="E198" s="42"/>
      <c r="F198" s="42"/>
      <c r="G198" s="36" t="s">
        <v>15</v>
      </c>
      <c r="H198" s="43"/>
      <c r="I198" s="173">
        <v>4</v>
      </c>
      <c r="J198" s="173">
        <v>2</v>
      </c>
      <c r="K198" s="173">
        <v>9</v>
      </c>
      <c r="L198" s="177">
        <v>11</v>
      </c>
      <c r="M198" s="235">
        <v>0</v>
      </c>
      <c r="O198" s="174"/>
      <c r="P198" s="174"/>
      <c r="Q198" s="217"/>
    </row>
    <row r="199" spans="1:17" ht="15.95" customHeight="1" x14ac:dyDescent="0.25">
      <c r="A199" s="217"/>
      <c r="B199" s="172"/>
      <c r="C199" s="172"/>
      <c r="D199" s="42" t="s">
        <v>133</v>
      </c>
      <c r="E199" s="42"/>
      <c r="F199" s="42"/>
      <c r="G199" s="42" t="s">
        <v>25</v>
      </c>
      <c r="H199" s="43"/>
      <c r="I199" s="173">
        <v>6</v>
      </c>
      <c r="J199" s="173">
        <v>9</v>
      </c>
      <c r="K199" s="173">
        <v>1</v>
      </c>
      <c r="L199" s="177">
        <v>10</v>
      </c>
      <c r="M199" s="235">
        <v>2</v>
      </c>
      <c r="O199" s="174"/>
      <c r="P199" s="174"/>
      <c r="Q199" s="217"/>
    </row>
    <row r="200" spans="1:17" ht="15.95" customHeight="1" x14ac:dyDescent="0.25">
      <c r="A200" s="217"/>
      <c r="B200" s="172"/>
      <c r="C200" s="172"/>
      <c r="D200" s="97" t="s">
        <v>94</v>
      </c>
      <c r="E200" s="97"/>
      <c r="F200" s="97"/>
      <c r="G200" s="207" t="s">
        <v>146</v>
      </c>
      <c r="H200" s="74"/>
      <c r="I200" s="173">
        <v>5</v>
      </c>
      <c r="J200" s="173">
        <v>6</v>
      </c>
      <c r="K200" s="173">
        <v>3</v>
      </c>
      <c r="L200" s="177">
        <v>9</v>
      </c>
      <c r="M200" s="235">
        <v>0</v>
      </c>
      <c r="O200" s="174"/>
      <c r="P200" s="174"/>
      <c r="Q200" s="217"/>
    </row>
    <row r="201" spans="1:17" ht="15.95" customHeight="1" x14ac:dyDescent="0.25">
      <c r="A201" s="217"/>
      <c r="B201" s="172"/>
      <c r="C201" s="172"/>
      <c r="D201" s="97" t="s">
        <v>184</v>
      </c>
      <c r="E201" s="61"/>
      <c r="F201" s="61"/>
      <c r="G201" s="97" t="s">
        <v>17</v>
      </c>
      <c r="H201" s="74"/>
      <c r="I201" s="173">
        <v>7</v>
      </c>
      <c r="J201" s="173">
        <v>4</v>
      </c>
      <c r="K201" s="173">
        <v>5</v>
      </c>
      <c r="L201" s="177">
        <v>9</v>
      </c>
      <c r="M201" s="235">
        <v>0</v>
      </c>
      <c r="O201" s="174"/>
      <c r="P201" s="174"/>
      <c r="Q201" s="217"/>
    </row>
    <row r="202" spans="1:17" ht="15.95" customHeight="1" x14ac:dyDescent="0.25">
      <c r="A202" s="217"/>
      <c r="B202" s="172"/>
      <c r="C202" s="172"/>
      <c r="D202" s="42" t="s">
        <v>130</v>
      </c>
      <c r="E202" s="42"/>
      <c r="F202" s="42"/>
      <c r="G202" s="29" t="s">
        <v>23</v>
      </c>
      <c r="H202" s="43"/>
      <c r="I202" s="173">
        <v>6</v>
      </c>
      <c r="J202" s="173">
        <v>3</v>
      </c>
      <c r="K202" s="173">
        <v>5</v>
      </c>
      <c r="L202" s="177">
        <v>8</v>
      </c>
      <c r="M202" s="235">
        <v>0</v>
      </c>
      <c r="O202" s="174"/>
      <c r="P202" s="174"/>
      <c r="Q202" s="217"/>
    </row>
    <row r="203" spans="1:17" ht="15.95" customHeight="1" x14ac:dyDescent="0.25">
      <c r="A203" s="217"/>
      <c r="B203" s="172"/>
      <c r="C203" s="172"/>
      <c r="D203" s="97" t="s">
        <v>110</v>
      </c>
      <c r="E203" s="97"/>
      <c r="F203" s="97"/>
      <c r="G203" s="207" t="s">
        <v>146</v>
      </c>
      <c r="H203" s="74"/>
      <c r="I203" s="173">
        <v>7</v>
      </c>
      <c r="J203" s="173">
        <v>3</v>
      </c>
      <c r="K203" s="173">
        <v>5</v>
      </c>
      <c r="L203" s="177">
        <v>8</v>
      </c>
      <c r="M203" s="235">
        <v>0</v>
      </c>
      <c r="O203" s="174"/>
      <c r="P203" s="174"/>
      <c r="Q203" s="217"/>
    </row>
    <row r="204" spans="1:17" ht="15.95" customHeight="1" x14ac:dyDescent="0.25">
      <c r="A204" s="217"/>
      <c r="B204" s="172"/>
      <c r="C204" s="172"/>
      <c r="D204" s="42" t="s">
        <v>38</v>
      </c>
      <c r="E204" s="42"/>
      <c r="F204" s="42"/>
      <c r="G204" s="29" t="s">
        <v>23</v>
      </c>
      <c r="H204" s="43"/>
      <c r="I204" s="173">
        <v>7</v>
      </c>
      <c r="J204" s="173">
        <v>1</v>
      </c>
      <c r="K204" s="173">
        <v>7</v>
      </c>
      <c r="L204" s="177">
        <v>8</v>
      </c>
      <c r="M204" s="235">
        <v>0</v>
      </c>
      <c r="O204" s="174"/>
      <c r="P204" s="174"/>
      <c r="Q204" s="217"/>
    </row>
    <row r="205" spans="1:17" ht="15.95" customHeight="1" x14ac:dyDescent="0.25">
      <c r="A205" s="217"/>
      <c r="B205" s="172"/>
      <c r="C205" s="172"/>
      <c r="D205" s="36" t="s">
        <v>44</v>
      </c>
      <c r="E205" s="36"/>
      <c r="F205" s="36"/>
      <c r="G205" s="42" t="s">
        <v>139</v>
      </c>
      <c r="H205" s="38"/>
      <c r="I205" s="173">
        <v>7</v>
      </c>
      <c r="J205" s="173">
        <v>3</v>
      </c>
      <c r="K205" s="173">
        <v>4</v>
      </c>
      <c r="L205" s="177">
        <v>7</v>
      </c>
      <c r="M205" s="235">
        <v>4</v>
      </c>
      <c r="N205" s="174"/>
      <c r="O205" s="174"/>
      <c r="P205" s="174"/>
      <c r="Q205" s="217"/>
    </row>
    <row r="206" spans="1:17" ht="15.95" customHeight="1" x14ac:dyDescent="0.25">
      <c r="A206" s="217"/>
      <c r="B206" s="172"/>
      <c r="C206" s="172"/>
      <c r="D206" s="42" t="s">
        <v>95</v>
      </c>
      <c r="E206" s="42"/>
      <c r="F206" s="42"/>
      <c r="G206" s="29" t="s">
        <v>23</v>
      </c>
      <c r="H206" s="43"/>
      <c r="I206" s="173">
        <v>5</v>
      </c>
      <c r="J206" s="173">
        <v>3</v>
      </c>
      <c r="K206" s="173">
        <v>4</v>
      </c>
      <c r="L206" s="177">
        <v>7</v>
      </c>
      <c r="M206" s="235">
        <v>2</v>
      </c>
      <c r="N206" s="174"/>
      <c r="O206" s="174"/>
      <c r="P206" s="174"/>
      <c r="Q206" s="217"/>
    </row>
    <row r="207" spans="1:17" ht="15.95" customHeight="1" x14ac:dyDescent="0.25">
      <c r="A207" s="217"/>
      <c r="B207" s="172"/>
      <c r="C207" s="172"/>
      <c r="D207" s="42" t="s">
        <v>165</v>
      </c>
      <c r="E207" s="42"/>
      <c r="F207" s="42"/>
      <c r="G207" s="42" t="s">
        <v>25</v>
      </c>
      <c r="H207" s="43"/>
      <c r="I207" s="173">
        <v>7</v>
      </c>
      <c r="J207" s="173">
        <v>3</v>
      </c>
      <c r="K207" s="173">
        <v>4</v>
      </c>
      <c r="L207" s="177">
        <v>7</v>
      </c>
      <c r="M207" s="235">
        <v>0</v>
      </c>
      <c r="N207" s="174"/>
      <c r="O207" s="174"/>
      <c r="P207" s="174"/>
      <c r="Q207" s="217"/>
    </row>
    <row r="208" spans="1:17" ht="15.95" customHeight="1" x14ac:dyDescent="0.25">
      <c r="A208" s="217"/>
      <c r="B208" s="172"/>
      <c r="C208" s="172"/>
      <c r="D208" s="42" t="s">
        <v>58</v>
      </c>
      <c r="E208" s="42"/>
      <c r="F208" s="42"/>
      <c r="G208" s="36" t="s">
        <v>15</v>
      </c>
      <c r="H208" s="43"/>
      <c r="I208" s="173">
        <v>7</v>
      </c>
      <c r="J208" s="173">
        <v>2</v>
      </c>
      <c r="K208" s="173">
        <v>5</v>
      </c>
      <c r="L208" s="177">
        <v>7</v>
      </c>
      <c r="M208" s="235">
        <v>2</v>
      </c>
      <c r="N208" s="174"/>
      <c r="O208" s="174"/>
      <c r="P208" s="174"/>
      <c r="Q208" s="217"/>
    </row>
    <row r="209" spans="1:17" ht="15.95" customHeight="1" x14ac:dyDescent="0.2">
      <c r="A209" s="217"/>
      <c r="B209" s="172"/>
      <c r="C209" s="172"/>
      <c r="O209" s="174"/>
      <c r="P209" s="174"/>
      <c r="Q209" s="217"/>
    </row>
    <row r="210" spans="1:17" ht="15.95" customHeight="1" x14ac:dyDescent="0.2">
      <c r="A210" s="217"/>
      <c r="B210" s="172"/>
      <c r="C210" s="172"/>
      <c r="O210" s="174"/>
      <c r="P210" s="174"/>
      <c r="Q210" s="217"/>
    </row>
    <row r="211" spans="1:17" ht="15.95" customHeight="1" thickBot="1" x14ac:dyDescent="0.25">
      <c r="A211" s="217"/>
      <c r="B211" s="172"/>
      <c r="C211" s="172"/>
      <c r="D211" s="158" t="s">
        <v>116</v>
      </c>
      <c r="E211" s="158"/>
      <c r="F211" s="158"/>
      <c r="G211" s="160" t="s">
        <v>2</v>
      </c>
      <c r="H211" s="160"/>
      <c r="I211" s="160" t="s">
        <v>4</v>
      </c>
      <c r="J211" s="160" t="s">
        <v>29</v>
      </c>
      <c r="K211" s="160" t="s">
        <v>30</v>
      </c>
      <c r="L211" s="160" t="s">
        <v>31</v>
      </c>
      <c r="M211" s="176" t="s">
        <v>3</v>
      </c>
      <c r="O211" s="174"/>
      <c r="P211" s="174"/>
      <c r="Q211" s="217"/>
    </row>
    <row r="212" spans="1:17" ht="15.95" customHeight="1" x14ac:dyDescent="0.25">
      <c r="A212" s="217"/>
      <c r="B212" s="172"/>
      <c r="C212" s="172"/>
      <c r="D212" s="42" t="s">
        <v>72</v>
      </c>
      <c r="E212" s="42"/>
      <c r="F212" s="42"/>
      <c r="G212" s="29" t="s">
        <v>23</v>
      </c>
      <c r="H212" s="43"/>
      <c r="I212" s="74">
        <v>6</v>
      </c>
      <c r="J212" s="74">
        <v>1</v>
      </c>
      <c r="K212" s="74">
        <v>3</v>
      </c>
      <c r="L212" s="50">
        <f>+K212+J212</f>
        <v>4</v>
      </c>
      <c r="M212" s="83">
        <v>8</v>
      </c>
      <c r="O212" s="174"/>
      <c r="P212" s="174"/>
      <c r="Q212" s="217"/>
    </row>
    <row r="213" spans="1:17" ht="15.95" customHeight="1" x14ac:dyDescent="0.25">
      <c r="A213" s="217"/>
      <c r="B213" s="172"/>
      <c r="C213" s="172"/>
      <c r="D213" s="42" t="s">
        <v>119</v>
      </c>
      <c r="E213" s="42"/>
      <c r="F213" s="42"/>
      <c r="G213" s="29" t="s">
        <v>139</v>
      </c>
      <c r="H213" s="43"/>
      <c r="I213" s="74">
        <v>6</v>
      </c>
      <c r="J213" s="74">
        <v>6</v>
      </c>
      <c r="K213" s="74">
        <v>5</v>
      </c>
      <c r="L213" s="50">
        <f>+K213+J213</f>
        <v>11</v>
      </c>
      <c r="M213" s="83">
        <v>6</v>
      </c>
      <c r="O213" s="172"/>
      <c r="P213" s="172"/>
      <c r="Q213" s="217"/>
    </row>
    <row r="214" spans="1:17" ht="15.95" customHeight="1" x14ac:dyDescent="0.25">
      <c r="A214" s="217"/>
      <c r="D214" s="42" t="s">
        <v>44</v>
      </c>
      <c r="E214" s="42"/>
      <c r="F214" s="42"/>
      <c r="G214" s="29" t="s">
        <v>139</v>
      </c>
      <c r="H214" s="43"/>
      <c r="I214" s="74">
        <v>7</v>
      </c>
      <c r="J214" s="74">
        <v>3</v>
      </c>
      <c r="K214" s="74">
        <v>4</v>
      </c>
      <c r="L214" s="50">
        <f>+K214+J214</f>
        <v>7</v>
      </c>
      <c r="M214" s="83">
        <v>4</v>
      </c>
      <c r="Q214" s="217"/>
    </row>
    <row r="215" spans="1:17" ht="15.95" customHeight="1" x14ac:dyDescent="0.25">
      <c r="A215" s="217"/>
      <c r="D215" s="42" t="s">
        <v>36</v>
      </c>
      <c r="E215" s="42"/>
      <c r="F215" s="42"/>
      <c r="G215" s="29" t="s">
        <v>25</v>
      </c>
      <c r="H215" s="43"/>
      <c r="I215" s="74">
        <v>7</v>
      </c>
      <c r="J215" s="74">
        <v>3</v>
      </c>
      <c r="K215" s="74">
        <v>2</v>
      </c>
      <c r="L215" s="50">
        <f>+K215+J215</f>
        <v>5</v>
      </c>
      <c r="M215" s="83">
        <v>4</v>
      </c>
      <c r="Q215" s="217"/>
    </row>
    <row r="216" spans="1:17" ht="15.95" customHeight="1" x14ac:dyDescent="0.25">
      <c r="A216" s="217"/>
      <c r="D216" s="42" t="s">
        <v>75</v>
      </c>
      <c r="E216" s="42"/>
      <c r="F216" s="42"/>
      <c r="G216" s="29" t="s">
        <v>17</v>
      </c>
      <c r="H216" s="43"/>
      <c r="I216" s="74">
        <v>7</v>
      </c>
      <c r="J216" s="74">
        <v>0</v>
      </c>
      <c r="K216" s="74">
        <v>1</v>
      </c>
      <c r="L216" s="50">
        <f>+K216+J216</f>
        <v>1</v>
      </c>
      <c r="M216" s="83">
        <v>4</v>
      </c>
      <c r="Q216" s="217"/>
    </row>
    <row r="217" spans="1:17" ht="15.95" customHeight="1" x14ac:dyDescent="0.25">
      <c r="A217" s="217"/>
      <c r="B217" s="172"/>
      <c r="C217" s="174"/>
      <c r="D217" s="97"/>
      <c r="E217" s="97"/>
      <c r="F217" s="97"/>
      <c r="G217" s="97"/>
      <c r="H217" s="174"/>
      <c r="I217" s="173"/>
      <c r="J217" s="173"/>
      <c r="K217" s="173"/>
      <c r="L217" s="173"/>
      <c r="M217" s="235"/>
      <c r="N217" s="174"/>
      <c r="O217" s="174"/>
      <c r="P217" s="172"/>
      <c r="Q217" s="217"/>
    </row>
    <row r="218" spans="1:17" ht="15.95" customHeight="1" x14ac:dyDescent="0.2">
      <c r="A218" s="217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</row>
    <row r="219" spans="1:17" ht="15.95" customHeight="1" x14ac:dyDescent="0.2"/>
  </sheetData>
  <mergeCells count="114"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  <mergeCell ref="U5:AL5"/>
    <mergeCell ref="AG8:AH8"/>
    <mergeCell ref="AG9:AH9"/>
    <mergeCell ref="AG10:AH10"/>
    <mergeCell ref="AG11:AH11"/>
    <mergeCell ref="AG12:AH12"/>
    <mergeCell ref="BA4:BE4"/>
    <mergeCell ref="BF4:BJ4"/>
    <mergeCell ref="BK4:BO4"/>
    <mergeCell ref="AG23:AH23"/>
    <mergeCell ref="AG24:AH24"/>
    <mergeCell ref="AG25:AH25"/>
    <mergeCell ref="AG26:AH26"/>
    <mergeCell ref="AG27:AH27"/>
    <mergeCell ref="AG28:AH28"/>
    <mergeCell ref="AG13:AH13"/>
    <mergeCell ref="E14:F14"/>
    <mergeCell ref="AG14:AH14"/>
    <mergeCell ref="AG15:AH15"/>
    <mergeCell ref="AG16:AH16"/>
    <mergeCell ref="U20:AL20"/>
    <mergeCell ref="AG40:AH40"/>
    <mergeCell ref="AG41:AH41"/>
    <mergeCell ref="AG42:AH42"/>
    <mergeCell ref="AG43:AH43"/>
    <mergeCell ref="AG44:AH44"/>
    <mergeCell ref="AG45:AH45"/>
    <mergeCell ref="AG29:AH29"/>
    <mergeCell ref="AG30:AH30"/>
    <mergeCell ref="AG31:AH31"/>
    <mergeCell ref="U35:AL35"/>
    <mergeCell ref="AG38:AH38"/>
    <mergeCell ref="AG39:AH39"/>
    <mergeCell ref="AG46:AH46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CI77:CM77"/>
    <mergeCell ref="AG79:AH79"/>
    <mergeCell ref="AG80:AH80"/>
    <mergeCell ref="AG81:AH81"/>
    <mergeCell ref="AG82:AH82"/>
    <mergeCell ref="AG83:AH83"/>
    <mergeCell ref="U77:AL77"/>
    <mergeCell ref="BA77:BE77"/>
    <mergeCell ref="BF77:BJ77"/>
    <mergeCell ref="BK77:BO77"/>
    <mergeCell ref="BY77:CC77"/>
    <mergeCell ref="CD77:CH77"/>
    <mergeCell ref="AG90:AH90"/>
    <mergeCell ref="AG91:AH91"/>
    <mergeCell ref="U94:AL94"/>
    <mergeCell ref="AG96:AH96"/>
    <mergeCell ref="AG97:AH97"/>
    <mergeCell ref="AG98:AH98"/>
    <mergeCell ref="AG84:AH84"/>
    <mergeCell ref="AG85:AH85"/>
    <mergeCell ref="AG86:AH86"/>
    <mergeCell ref="AG87:AH87"/>
    <mergeCell ref="AG88:AH88"/>
    <mergeCell ref="AG89:AH89"/>
    <mergeCell ref="AG121:AH121"/>
    <mergeCell ref="AG105:AH105"/>
    <mergeCell ref="AG106:AH106"/>
    <mergeCell ref="AG107:AH107"/>
    <mergeCell ref="U111:AL111"/>
    <mergeCell ref="AG114:AH114"/>
    <mergeCell ref="AG115:AH115"/>
    <mergeCell ref="AG99:AH99"/>
    <mergeCell ref="AG100:AH100"/>
    <mergeCell ref="AG101:AH101"/>
    <mergeCell ref="AG102:AH102"/>
    <mergeCell ref="AG103:AH103"/>
    <mergeCell ref="AG104:AH104"/>
    <mergeCell ref="B174:P174"/>
    <mergeCell ref="B146:P146"/>
    <mergeCell ref="B147:P147"/>
    <mergeCell ref="AG22:AH22"/>
    <mergeCell ref="AG7:AH7"/>
    <mergeCell ref="AG37:AH37"/>
    <mergeCell ref="B161:P161"/>
    <mergeCell ref="BH134:BI134"/>
    <mergeCell ref="CF134:CG134"/>
    <mergeCell ref="BH135:BI135"/>
    <mergeCell ref="CF135:CG135"/>
    <mergeCell ref="BH136:BI136"/>
    <mergeCell ref="CF136:CG136"/>
    <mergeCell ref="AG122:AH122"/>
    <mergeCell ref="AG123:AH123"/>
    <mergeCell ref="AG124:AH124"/>
    <mergeCell ref="AG125:AH125"/>
    <mergeCell ref="BH133:BI133"/>
    <mergeCell ref="CF133:CG133"/>
    <mergeCell ref="AG116:AH116"/>
    <mergeCell ref="AG117:AH117"/>
    <mergeCell ref="AG118:AH118"/>
    <mergeCell ref="AG119:AH119"/>
    <mergeCell ref="AG120:AH120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4D7B-2A31-44AD-B3C4-810505AF5A2E}">
  <dimension ref="A1:AR145"/>
  <sheetViews>
    <sheetView topLeftCell="B1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11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29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29" t="s">
        <v>4</v>
      </c>
      <c r="AD2" s="129" t="s">
        <v>8</v>
      </c>
      <c r="AE2" s="129" t="s">
        <v>9</v>
      </c>
      <c r="AF2" s="129" t="s">
        <v>10</v>
      </c>
      <c r="AG2" s="263" t="s">
        <v>107</v>
      </c>
      <c r="AH2" s="263"/>
      <c r="AI2" s="129" t="s">
        <v>5</v>
      </c>
      <c r="AJ2" s="129" t="s">
        <v>7</v>
      </c>
      <c r="AK2" s="129" t="s">
        <v>6</v>
      </c>
      <c r="AL2" s="129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10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10</v>
      </c>
      <c r="AD3" s="50">
        <v>6</v>
      </c>
      <c r="AE3" s="50">
        <v>3</v>
      </c>
      <c r="AF3" s="50">
        <v>1</v>
      </c>
      <c r="AG3" s="265">
        <f t="shared" ref="AG3:AG5" si="0">+(AD3*2+AF3)/(2*AC3)</f>
        <v>0.65</v>
      </c>
      <c r="AH3" s="265"/>
      <c r="AI3" s="50">
        <v>15</v>
      </c>
      <c r="AJ3" s="50">
        <v>0</v>
      </c>
      <c r="AK3" s="50">
        <v>2</v>
      </c>
      <c r="AL3" s="66">
        <f t="shared" ref="AL3:AL5" si="1">+AI3/AC3</f>
        <v>1.5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9</v>
      </c>
      <c r="H4" s="90">
        <v>2</v>
      </c>
      <c r="I4" s="90">
        <v>0</v>
      </c>
      <c r="J4" s="90">
        <f t="shared" ref="J4:J11" si="2">2*G4+I4</f>
        <v>18</v>
      </c>
      <c r="K4" s="73">
        <f t="shared" ref="K4:K11" si="3">+J4/((G4+H4+I4)*2)</f>
        <v>0.81818181818181823</v>
      </c>
      <c r="L4" s="90">
        <f>+$AN$40</f>
        <v>43</v>
      </c>
      <c r="M4" s="90">
        <v>24</v>
      </c>
      <c r="N4" s="90">
        <f>+$AO$40</f>
        <v>64</v>
      </c>
      <c r="O4" s="90">
        <f>+$AQ$40</f>
        <v>16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B4" s="50"/>
      <c r="AC4" s="50">
        <v>10</v>
      </c>
      <c r="AD4" s="50">
        <v>5</v>
      </c>
      <c r="AE4" s="50">
        <v>4</v>
      </c>
      <c r="AF4" s="50">
        <v>1</v>
      </c>
      <c r="AG4" s="264">
        <f t="shared" si="0"/>
        <v>0.55000000000000004</v>
      </c>
      <c r="AH4" s="264"/>
      <c r="AI4" s="50">
        <v>20</v>
      </c>
      <c r="AJ4" s="50">
        <v>2</v>
      </c>
      <c r="AK4" s="50">
        <v>1</v>
      </c>
      <c r="AL4" s="66">
        <f t="shared" si="1"/>
        <v>2</v>
      </c>
      <c r="AM4" s="16"/>
      <c r="AN4" s="16"/>
      <c r="AQ4" s="38"/>
      <c r="AR4" s="40"/>
    </row>
    <row r="5" spans="1:44" ht="18" x14ac:dyDescent="0.25">
      <c r="A5" s="41"/>
      <c r="B5" s="90">
        <v>1</v>
      </c>
      <c r="C5" s="18" t="s">
        <v>176</v>
      </c>
      <c r="D5" s="37"/>
      <c r="E5" s="37"/>
      <c r="F5" s="37"/>
      <c r="G5" s="90">
        <v>7</v>
      </c>
      <c r="H5" s="90">
        <v>3</v>
      </c>
      <c r="I5" s="90">
        <v>1</v>
      </c>
      <c r="J5" s="90">
        <f t="shared" si="2"/>
        <v>15</v>
      </c>
      <c r="K5" s="73">
        <f t="shared" si="3"/>
        <v>0.68181818181818177</v>
      </c>
      <c r="L5" s="90">
        <f>+$AA$27</f>
        <v>26</v>
      </c>
      <c r="M5" s="90">
        <v>18</v>
      </c>
      <c r="N5" s="90">
        <f>+$AB$27</f>
        <v>43</v>
      </c>
      <c r="O5" s="90">
        <f>+$AD$27</f>
        <v>8</v>
      </c>
      <c r="P5" s="90">
        <v>2</v>
      </c>
      <c r="Q5" s="46"/>
      <c r="R5" s="41"/>
      <c r="U5" s="75">
        <v>8</v>
      </c>
      <c r="V5" s="77" t="s">
        <v>104</v>
      </c>
      <c r="W5" s="78"/>
      <c r="X5" s="77"/>
      <c r="Y5" s="77"/>
      <c r="Z5" s="77" t="s">
        <v>144</v>
      </c>
      <c r="AB5" s="50"/>
      <c r="AC5" s="50">
        <v>8</v>
      </c>
      <c r="AD5" s="50">
        <v>4</v>
      </c>
      <c r="AE5" s="50">
        <v>4</v>
      </c>
      <c r="AF5" s="50">
        <v>0</v>
      </c>
      <c r="AG5" s="264">
        <f t="shared" si="0"/>
        <v>0.5</v>
      </c>
      <c r="AH5" s="264"/>
      <c r="AI5" s="50">
        <v>21</v>
      </c>
      <c r="AJ5" s="50">
        <v>0</v>
      </c>
      <c r="AK5" s="50">
        <v>0</v>
      </c>
      <c r="AL5" s="66">
        <f t="shared" si="1"/>
        <v>2.625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6</v>
      </c>
      <c r="H6" s="90">
        <v>4</v>
      </c>
      <c r="I6" s="90">
        <v>1</v>
      </c>
      <c r="J6" s="90">
        <f t="shared" si="2"/>
        <v>13</v>
      </c>
      <c r="K6" s="73">
        <f t="shared" si="3"/>
        <v>0.59090909090909094</v>
      </c>
      <c r="L6" s="90">
        <f>+$AN$27</f>
        <v>26</v>
      </c>
      <c r="M6" s="90">
        <v>24</v>
      </c>
      <c r="N6" s="90">
        <f>+$AO$27</f>
        <v>45</v>
      </c>
      <c r="O6" s="90">
        <f>+$AQ$27</f>
        <v>20</v>
      </c>
      <c r="P6" s="90">
        <v>3</v>
      </c>
      <c r="Q6" s="46"/>
      <c r="R6" s="41"/>
      <c r="U6" s="75">
        <v>7.5</v>
      </c>
      <c r="V6" s="77" t="s">
        <v>118</v>
      </c>
      <c r="W6" s="78"/>
      <c r="X6" s="77"/>
      <c r="Y6" s="77"/>
      <c r="Z6" s="77" t="s">
        <v>23</v>
      </c>
      <c r="AB6" s="50"/>
      <c r="AC6" s="50">
        <v>8</v>
      </c>
      <c r="AD6" s="50">
        <v>6</v>
      </c>
      <c r="AE6" s="50">
        <v>2</v>
      </c>
      <c r="AF6" s="50">
        <v>0</v>
      </c>
      <c r="AG6" s="264">
        <f>+(AD6*2+AF6)/(2*AC6)</f>
        <v>0.75</v>
      </c>
      <c r="AH6" s="264"/>
      <c r="AI6" s="50">
        <v>21</v>
      </c>
      <c r="AJ6" s="50">
        <v>0</v>
      </c>
      <c r="AK6" s="50">
        <v>0</v>
      </c>
      <c r="AL6" s="66">
        <f>+AI6/AC6</f>
        <v>2.625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5</v>
      </c>
      <c r="H7" s="90">
        <v>4</v>
      </c>
      <c r="I7" s="90">
        <v>2</v>
      </c>
      <c r="J7" s="90">
        <f t="shared" si="2"/>
        <v>12</v>
      </c>
      <c r="K7" s="73">
        <f t="shared" si="3"/>
        <v>0.54545454545454541</v>
      </c>
      <c r="L7" s="90">
        <f>+$AA$53</f>
        <v>24</v>
      </c>
      <c r="M7" s="90">
        <v>25</v>
      </c>
      <c r="N7" s="90">
        <f>+$AB$53</f>
        <v>44</v>
      </c>
      <c r="O7" s="90">
        <f>+$AD$53</f>
        <v>14</v>
      </c>
      <c r="P7" s="90">
        <v>4</v>
      </c>
      <c r="Q7" s="46"/>
      <c r="R7" s="41"/>
      <c r="U7" s="75">
        <v>7.5</v>
      </c>
      <c r="V7" s="77" t="s">
        <v>16</v>
      </c>
      <c r="W7" s="78"/>
      <c r="X7" s="77"/>
      <c r="Y7" s="77"/>
      <c r="Z7" s="77" t="s">
        <v>17</v>
      </c>
      <c r="AB7" s="50"/>
      <c r="AC7" s="50">
        <v>10</v>
      </c>
      <c r="AD7" s="50">
        <v>3</v>
      </c>
      <c r="AE7" s="50">
        <v>6</v>
      </c>
      <c r="AF7" s="50">
        <v>1</v>
      </c>
      <c r="AG7" s="264">
        <f>+(AD7*2+AF7)/(2*AC7)</f>
        <v>0.35</v>
      </c>
      <c r="AH7" s="264"/>
      <c r="AI7" s="50">
        <v>27</v>
      </c>
      <c r="AJ7" s="50">
        <v>0</v>
      </c>
      <c r="AK7" s="50">
        <v>0</v>
      </c>
      <c r="AL7" s="66">
        <f>+AI7/AC7</f>
        <v>2.7</v>
      </c>
      <c r="AM7" s="16"/>
      <c r="AN7" s="16"/>
      <c r="AQ7" s="38"/>
      <c r="AR7" s="40"/>
    </row>
    <row r="8" spans="1:44" ht="18" x14ac:dyDescent="0.25">
      <c r="A8" s="41"/>
      <c r="B8" s="90">
        <v>7</v>
      </c>
      <c r="C8" s="18" t="s">
        <v>178</v>
      </c>
      <c r="D8" s="37"/>
      <c r="E8" s="18"/>
      <c r="F8" s="37"/>
      <c r="G8" s="90">
        <v>4</v>
      </c>
      <c r="H8" s="90">
        <v>6</v>
      </c>
      <c r="I8" s="90">
        <v>1</v>
      </c>
      <c r="J8" s="90">
        <f t="shared" si="2"/>
        <v>9</v>
      </c>
      <c r="K8" s="73">
        <f t="shared" si="3"/>
        <v>0.40909090909090912</v>
      </c>
      <c r="L8" s="90">
        <f>+$AN$53</f>
        <v>36</v>
      </c>
      <c r="M8" s="90">
        <v>38</v>
      </c>
      <c r="N8" s="90">
        <f>+$AO$53</f>
        <v>47</v>
      </c>
      <c r="O8" s="90">
        <f>+$AQ$53</f>
        <v>12</v>
      </c>
      <c r="P8" s="90">
        <v>6</v>
      </c>
      <c r="Q8" s="46"/>
      <c r="R8" s="41"/>
      <c r="U8" s="75">
        <v>8</v>
      </c>
      <c r="V8" s="77" t="s">
        <v>147</v>
      </c>
      <c r="W8" s="78"/>
      <c r="X8" s="77"/>
      <c r="Y8" s="77"/>
      <c r="Z8" s="77" t="s">
        <v>140</v>
      </c>
      <c r="AB8" s="50"/>
      <c r="AC8" s="50">
        <v>8</v>
      </c>
      <c r="AD8" s="50">
        <v>0</v>
      </c>
      <c r="AE8" s="50">
        <v>5</v>
      </c>
      <c r="AF8" s="50">
        <v>3</v>
      </c>
      <c r="AG8" s="264">
        <f>+(AD8*2+AF8)/(2*AC8)</f>
        <v>0.1875</v>
      </c>
      <c r="AH8" s="264"/>
      <c r="AI8" s="50">
        <v>22</v>
      </c>
      <c r="AJ8" s="50">
        <v>1</v>
      </c>
      <c r="AK8" s="50">
        <v>0</v>
      </c>
      <c r="AL8" s="66">
        <f>+AI8/AC8</f>
        <v>2.75</v>
      </c>
      <c r="AM8" s="16"/>
      <c r="AN8" s="16"/>
      <c r="AQ8" s="38"/>
      <c r="AR8" s="40"/>
    </row>
    <row r="9" spans="1:44" ht="18" x14ac:dyDescent="0.25">
      <c r="A9" s="41"/>
      <c r="B9" s="90">
        <v>4</v>
      </c>
      <c r="C9" s="18" t="s">
        <v>177</v>
      </c>
      <c r="D9" s="37"/>
      <c r="E9" s="18"/>
      <c r="F9" s="37"/>
      <c r="G9" s="90">
        <v>4</v>
      </c>
      <c r="H9" s="90">
        <v>6</v>
      </c>
      <c r="I9" s="90">
        <v>1</v>
      </c>
      <c r="J9" s="90">
        <f t="shared" si="2"/>
        <v>9</v>
      </c>
      <c r="K9" s="73">
        <f t="shared" si="3"/>
        <v>0.40909090909090912</v>
      </c>
      <c r="L9" s="90">
        <f>+$AA$66</f>
        <v>28</v>
      </c>
      <c r="M9" s="90">
        <v>27</v>
      </c>
      <c r="N9" s="90">
        <f>+$AB$66</f>
        <v>44</v>
      </c>
      <c r="O9" s="90">
        <f>+$AD$66</f>
        <v>12</v>
      </c>
      <c r="P9" s="90">
        <v>6</v>
      </c>
      <c r="Q9" s="46"/>
      <c r="R9" s="41"/>
      <c r="U9" s="75">
        <v>7</v>
      </c>
      <c r="V9" s="77" t="s">
        <v>24</v>
      </c>
      <c r="W9" s="78"/>
      <c r="X9" s="77"/>
      <c r="Y9" s="77"/>
      <c r="Z9" s="77" t="s">
        <v>25</v>
      </c>
      <c r="AB9" s="50"/>
      <c r="AC9" s="50">
        <v>9</v>
      </c>
      <c r="AD9" s="50">
        <v>2</v>
      </c>
      <c r="AE9" s="50">
        <v>4</v>
      </c>
      <c r="AF9" s="50">
        <v>3</v>
      </c>
      <c r="AG9" s="264">
        <f>+(AD9*2+AF9)/(2*AC9)</f>
        <v>0.3888888888888889</v>
      </c>
      <c r="AH9" s="264"/>
      <c r="AI9" s="50">
        <v>28</v>
      </c>
      <c r="AJ9" s="50">
        <v>0</v>
      </c>
      <c r="AK9" s="50">
        <v>1</v>
      </c>
      <c r="AL9" s="66">
        <f>+AI9/AC9</f>
        <v>3.1111111111111112</v>
      </c>
      <c r="AM9" s="16"/>
      <c r="AN9" s="16"/>
      <c r="AQ9" s="38"/>
      <c r="AR9" s="40"/>
    </row>
    <row r="10" spans="1:44" ht="18" x14ac:dyDescent="0.25">
      <c r="A10" s="46"/>
      <c r="B10" s="90">
        <v>8</v>
      </c>
      <c r="C10" s="18" t="s">
        <v>50</v>
      </c>
      <c r="D10" s="37"/>
      <c r="E10" s="37"/>
      <c r="F10" s="37"/>
      <c r="G10" s="90">
        <v>3</v>
      </c>
      <c r="H10" s="90">
        <v>5</v>
      </c>
      <c r="I10" s="90">
        <v>3</v>
      </c>
      <c r="J10" s="90">
        <f t="shared" si="2"/>
        <v>9</v>
      </c>
      <c r="K10" s="73">
        <f t="shared" si="3"/>
        <v>0.40909090909090912</v>
      </c>
      <c r="L10" s="90">
        <f>+$AN$66</f>
        <v>24</v>
      </c>
      <c r="M10" s="90">
        <v>31</v>
      </c>
      <c r="N10" s="90">
        <f>+$AO$66</f>
        <v>37</v>
      </c>
      <c r="O10" s="90">
        <f>+$AQ$66</f>
        <v>8</v>
      </c>
      <c r="P10" s="90">
        <v>5</v>
      </c>
      <c r="Q10" s="46"/>
      <c r="R10" s="46"/>
      <c r="U10" s="75">
        <v>7</v>
      </c>
      <c r="V10" s="77" t="s">
        <v>22</v>
      </c>
      <c r="W10" s="78"/>
      <c r="X10" s="77"/>
      <c r="Y10" s="77"/>
      <c r="Z10" s="77" t="s">
        <v>15</v>
      </c>
      <c r="AB10" s="50"/>
      <c r="AC10" s="50">
        <v>10</v>
      </c>
      <c r="AD10" s="50">
        <v>4</v>
      </c>
      <c r="AE10" s="50">
        <v>6</v>
      </c>
      <c r="AF10" s="50">
        <v>0</v>
      </c>
      <c r="AG10" s="264">
        <f>+(AD10*2+AF10)/(2*AC10)</f>
        <v>0.4</v>
      </c>
      <c r="AH10" s="264"/>
      <c r="AI10" s="50">
        <v>34</v>
      </c>
      <c r="AJ10" s="50">
        <v>1</v>
      </c>
      <c r="AK10" s="50">
        <v>0</v>
      </c>
      <c r="AL10" s="66">
        <f>+AI10/AC10</f>
        <v>3.4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8</v>
      </c>
      <c r="I11" s="90">
        <v>3</v>
      </c>
      <c r="J11" s="90">
        <f t="shared" si="2"/>
        <v>3</v>
      </c>
      <c r="K11" s="73">
        <f t="shared" si="3"/>
        <v>0.13636363636363635</v>
      </c>
      <c r="L11" s="90">
        <f>+$AA$40</f>
        <v>12</v>
      </c>
      <c r="M11" s="90">
        <v>32</v>
      </c>
      <c r="N11" s="90">
        <f>+$AB$40</f>
        <v>20</v>
      </c>
      <c r="O11" s="90">
        <f>+$AD$40</f>
        <v>8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+AC126</f>
        <v>15</v>
      </c>
      <c r="AD11" s="38">
        <f>+AD126</f>
        <v>8</v>
      </c>
      <c r="AE11" s="38">
        <f>+AE126</f>
        <v>4</v>
      </c>
      <c r="AF11" s="38">
        <f>+AF126</f>
        <v>3</v>
      </c>
      <c r="AG11" s="281">
        <f>+AG126</f>
        <v>0.6333333333333333</v>
      </c>
      <c r="AH11" s="281"/>
      <c r="AI11" s="38">
        <f>+AI126</f>
        <v>26</v>
      </c>
      <c r="AJ11" s="38">
        <f>+AJ126</f>
        <v>1</v>
      </c>
      <c r="AK11" s="38">
        <f>+AK126</f>
        <v>3</v>
      </c>
      <c r="AL11" s="49">
        <f>+AL126</f>
        <v>1.7333333333333334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38</v>
      </c>
      <c r="H12" s="21">
        <f>SUM(H4:H11)</f>
        <v>38</v>
      </c>
      <c r="I12" s="21">
        <f>SUM(I4:I11)</f>
        <v>12</v>
      </c>
      <c r="J12" s="21"/>
      <c r="K12" s="21"/>
      <c r="L12" s="21">
        <f>SUM(L4:L11)</f>
        <v>219</v>
      </c>
      <c r="M12" s="21">
        <f>SUM(M4:M11)</f>
        <v>219</v>
      </c>
      <c r="N12" s="21">
        <f>SUM(N4:N11)</f>
        <v>344</v>
      </c>
      <c r="O12" s="21">
        <f>SUM(O4:O11)</f>
        <v>98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88</v>
      </c>
      <c r="AD12" s="60">
        <f t="shared" si="4"/>
        <v>38</v>
      </c>
      <c r="AE12" s="60">
        <f t="shared" si="4"/>
        <v>38</v>
      </c>
      <c r="AF12" s="60">
        <f t="shared" si="4"/>
        <v>12</v>
      </c>
      <c r="AG12" s="60"/>
      <c r="AH12" s="60"/>
      <c r="AI12" s="60">
        <f t="shared" ref="AI12:AK12" si="5">SUM(AI3:AI11)</f>
        <v>214</v>
      </c>
      <c r="AJ12" s="60">
        <f t="shared" si="5"/>
        <v>5</v>
      </c>
      <c r="AK12" s="60">
        <f t="shared" si="5"/>
        <v>7</v>
      </c>
      <c r="AL12" s="70">
        <f>+AI12/AC12</f>
        <v>2.4318181818181817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11 Summary:</v>
      </c>
      <c r="C14" s="2"/>
      <c r="D14" s="2"/>
      <c r="E14" s="277">
        <v>44522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202</v>
      </c>
      <c r="D15" s="37"/>
      <c r="E15" s="36"/>
      <c r="F15" s="36"/>
      <c r="G15" s="90">
        <v>2</v>
      </c>
      <c r="H15" s="38">
        <v>1</v>
      </c>
      <c r="I15" s="36" t="s">
        <v>52</v>
      </c>
      <c r="J15" s="36"/>
      <c r="K15" s="36"/>
      <c r="L15" s="36" t="s">
        <v>450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8</v>
      </c>
      <c r="AA15" s="28">
        <v>0</v>
      </c>
      <c r="AB15" s="28">
        <v>1</v>
      </c>
      <c r="AC15" s="60">
        <f t="shared" ref="AC15:AC26" si="6">+AA15+AB15</f>
        <v>1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17</v>
      </c>
      <c r="AN15" s="74">
        <v>3</v>
      </c>
      <c r="AO15" s="74">
        <v>3</v>
      </c>
      <c r="AP15" s="50">
        <f t="shared" ref="AP15:AP26" si="7">+AN15+AO15</f>
        <v>6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2</v>
      </c>
      <c r="I16" s="36" t="s">
        <v>52</v>
      </c>
      <c r="J16" s="36"/>
      <c r="K16" s="36"/>
      <c r="L16" s="36" t="s">
        <v>439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10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8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11</v>
      </c>
      <c r="AA17" s="74">
        <v>15</v>
      </c>
      <c r="AB17" s="74">
        <v>4</v>
      </c>
      <c r="AC17" s="50">
        <f t="shared" si="6"/>
        <v>19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9</v>
      </c>
      <c r="AN17" s="74">
        <v>8</v>
      </c>
      <c r="AO17" s="74">
        <v>8</v>
      </c>
      <c r="AP17" s="50">
        <f t="shared" si="7"/>
        <v>16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199</v>
      </c>
      <c r="D18" s="37"/>
      <c r="E18" s="36"/>
      <c r="F18" s="36"/>
      <c r="G18" s="90">
        <v>0</v>
      </c>
      <c r="H18" s="38"/>
      <c r="I18" s="36"/>
      <c r="J18" s="36"/>
      <c r="K18" s="36"/>
      <c r="L18" s="36"/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10</v>
      </c>
      <c r="AA18" s="74">
        <v>2</v>
      </c>
      <c r="AB18" s="74">
        <v>7</v>
      </c>
      <c r="AC18" s="50">
        <f t="shared" si="6"/>
        <v>9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9</v>
      </c>
      <c r="AN18" s="74">
        <v>3</v>
      </c>
      <c r="AO18" s="74">
        <v>5</v>
      </c>
      <c r="AP18" s="50">
        <f t="shared" si="7"/>
        <v>8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 t="s">
        <v>440</v>
      </c>
      <c r="D19" s="36"/>
      <c r="E19" s="36"/>
      <c r="F19" s="36"/>
      <c r="G19" s="90"/>
      <c r="H19" s="38"/>
      <c r="I19" s="36"/>
      <c r="J19" s="36"/>
      <c r="K19" s="36"/>
      <c r="L19" s="36"/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11</v>
      </c>
      <c r="AA19" s="74">
        <v>4</v>
      </c>
      <c r="AB19" s="74">
        <v>8</v>
      </c>
      <c r="AC19" s="50">
        <f t="shared" si="6"/>
        <v>12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11</v>
      </c>
      <c r="AN19" s="74">
        <v>0</v>
      </c>
      <c r="AO19" s="74">
        <v>5</v>
      </c>
      <c r="AP19" s="50">
        <f t="shared" si="7"/>
        <v>5</v>
      </c>
      <c r="AQ19" s="74">
        <v>0</v>
      </c>
      <c r="AR19" s="40"/>
    </row>
    <row r="20" spans="1:44" ht="15.95" customHeight="1" x14ac:dyDescent="0.25">
      <c r="A20" s="47"/>
      <c r="B20" s="4"/>
      <c r="C20" s="4"/>
      <c r="D20" s="4"/>
      <c r="E20" s="4"/>
      <c r="F20" s="4"/>
      <c r="G20" s="4"/>
      <c r="H20" s="4"/>
      <c r="I20" s="6"/>
      <c r="J20" s="6"/>
      <c r="K20" s="6"/>
      <c r="L20" s="6"/>
      <c r="M20" s="6"/>
      <c r="N20" s="6"/>
      <c r="O20" s="6"/>
      <c r="P20" s="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9</v>
      </c>
      <c r="AA20" s="74">
        <v>0</v>
      </c>
      <c r="AB20" s="74">
        <v>1</v>
      </c>
      <c r="AC20" s="50">
        <f t="shared" si="6"/>
        <v>1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10</v>
      </c>
      <c r="AN20" s="74">
        <v>3</v>
      </c>
      <c r="AO20" s="74">
        <v>2</v>
      </c>
      <c r="AP20" s="50">
        <f t="shared" si="7"/>
        <v>5</v>
      </c>
      <c r="AQ20" s="74">
        <v>6</v>
      </c>
      <c r="AR20" s="40"/>
    </row>
    <row r="21" spans="1:44" ht="15.95" customHeight="1" x14ac:dyDescent="0.25">
      <c r="A21" s="47"/>
      <c r="B21" s="45" t="s">
        <v>62</v>
      </c>
      <c r="C21" s="18" t="s">
        <v>203</v>
      </c>
      <c r="D21" s="16"/>
      <c r="E21" s="36"/>
      <c r="F21" s="36"/>
      <c r="G21" s="90">
        <v>3</v>
      </c>
      <c r="H21" s="38">
        <v>1</v>
      </c>
      <c r="I21" s="36" t="s">
        <v>436</v>
      </c>
      <c r="J21" s="36"/>
      <c r="K21" s="36"/>
      <c r="L21" s="36" t="s">
        <v>437</v>
      </c>
      <c r="M21" s="38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10</v>
      </c>
      <c r="AA21" s="74">
        <v>1</v>
      </c>
      <c r="AB21" s="74">
        <v>4</v>
      </c>
      <c r="AC21" s="50">
        <f t="shared" si="6"/>
        <v>5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10</v>
      </c>
      <c r="AN21" s="74">
        <v>4</v>
      </c>
      <c r="AO21" s="74">
        <v>6</v>
      </c>
      <c r="AP21" s="50">
        <f t="shared" si="7"/>
        <v>10</v>
      </c>
      <c r="AQ21" s="74">
        <v>0</v>
      </c>
      <c r="AR21" s="40"/>
    </row>
    <row r="22" spans="1:44" ht="15.95" customHeight="1" x14ac:dyDescent="0.25">
      <c r="A22" s="47"/>
      <c r="B22" s="43" t="s">
        <v>35</v>
      </c>
      <c r="C22" s="57" t="s">
        <v>435</v>
      </c>
      <c r="D22" s="57"/>
      <c r="E22" s="16"/>
      <c r="F22" s="16"/>
      <c r="G22" s="16"/>
      <c r="H22" s="38">
        <v>2</v>
      </c>
      <c r="I22" s="36" t="s">
        <v>85</v>
      </c>
      <c r="J22" s="36"/>
      <c r="K22" s="36"/>
      <c r="L22" s="36" t="s">
        <v>437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10</v>
      </c>
      <c r="AA22" s="74">
        <v>0</v>
      </c>
      <c r="AB22" s="74">
        <v>4</v>
      </c>
      <c r="AC22" s="50">
        <f t="shared" si="6"/>
        <v>4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10</v>
      </c>
      <c r="AN22" s="74">
        <v>0</v>
      </c>
      <c r="AO22" s="74">
        <v>0</v>
      </c>
      <c r="AP22" s="50">
        <f t="shared" si="7"/>
        <v>0</v>
      </c>
      <c r="AQ22" s="74">
        <v>2</v>
      </c>
      <c r="AR22" s="40"/>
    </row>
    <row r="23" spans="1:44" ht="15.95" customHeight="1" x14ac:dyDescent="0.25">
      <c r="A23" s="47"/>
      <c r="C23" s="16"/>
      <c r="D23" s="36"/>
      <c r="E23" s="36"/>
      <c r="F23" s="16"/>
      <c r="G23" s="16"/>
      <c r="H23" s="38">
        <v>2</v>
      </c>
      <c r="I23" s="36" t="s">
        <v>80</v>
      </c>
      <c r="L23" s="36" t="s">
        <v>37</v>
      </c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11</v>
      </c>
      <c r="AA23" s="74">
        <v>3</v>
      </c>
      <c r="AB23" s="74">
        <v>3</v>
      </c>
      <c r="AC23" s="50">
        <f t="shared" si="6"/>
        <v>6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10</v>
      </c>
      <c r="AN23" s="74">
        <v>4</v>
      </c>
      <c r="AO23" s="74">
        <v>3</v>
      </c>
      <c r="AP23" s="50">
        <f t="shared" si="7"/>
        <v>7</v>
      </c>
      <c r="AQ23" s="74">
        <v>4</v>
      </c>
      <c r="AR23" s="5"/>
    </row>
    <row r="24" spans="1:44" ht="15.95" customHeight="1" x14ac:dyDescent="0.25">
      <c r="A24" s="47"/>
      <c r="C24" s="16"/>
      <c r="D24" s="36"/>
      <c r="E24" s="36"/>
      <c r="F24" s="16"/>
      <c r="G24" s="16"/>
      <c r="H24" s="38"/>
      <c r="I24" s="36"/>
      <c r="M24" s="38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11</v>
      </c>
      <c r="AA24" s="74">
        <v>1</v>
      </c>
      <c r="AB24" s="74">
        <v>4</v>
      </c>
      <c r="AC24" s="50">
        <f t="shared" si="6"/>
        <v>5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11</v>
      </c>
      <c r="AN24" s="74">
        <v>0</v>
      </c>
      <c r="AO24" s="74">
        <v>6</v>
      </c>
      <c r="AP24" s="50">
        <f t="shared" si="7"/>
        <v>6</v>
      </c>
      <c r="AQ24" s="74">
        <v>0</v>
      </c>
      <c r="AR24" s="41"/>
    </row>
    <row r="25" spans="1:44" ht="15.95" customHeight="1" x14ac:dyDescent="0.25">
      <c r="A25" s="47"/>
      <c r="B25" s="16"/>
      <c r="C25" s="18" t="s">
        <v>196</v>
      </c>
      <c r="D25" s="16"/>
      <c r="E25" s="36"/>
      <c r="F25" s="36"/>
      <c r="G25" s="90">
        <v>1</v>
      </c>
      <c r="H25" s="38">
        <v>2</v>
      </c>
      <c r="I25" s="36" t="s">
        <v>133</v>
      </c>
      <c r="J25" s="36"/>
      <c r="K25" s="36"/>
      <c r="L25" s="36" t="s">
        <v>438</v>
      </c>
      <c r="M25" s="38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9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7</v>
      </c>
      <c r="AN25" s="74">
        <v>0</v>
      </c>
      <c r="AO25" s="74">
        <v>3</v>
      </c>
      <c r="AP25" s="50">
        <f t="shared" si="7"/>
        <v>3</v>
      </c>
      <c r="AQ25" s="74">
        <v>4</v>
      </c>
      <c r="AR25" s="41"/>
    </row>
    <row r="26" spans="1:44" ht="15.95" customHeight="1" x14ac:dyDescent="0.25">
      <c r="A26" s="47"/>
      <c r="B26" s="38" t="s">
        <v>35</v>
      </c>
      <c r="C26" s="57"/>
      <c r="D26" s="57" t="s">
        <v>149</v>
      </c>
      <c r="E26" s="16"/>
      <c r="F26" s="16"/>
      <c r="G26" s="16"/>
      <c r="H26" s="38"/>
      <c r="I26" s="36"/>
      <c r="L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11</v>
      </c>
      <c r="AA26" s="74">
        <v>0</v>
      </c>
      <c r="AB26" s="74">
        <v>2</v>
      </c>
      <c r="AC26" s="50">
        <f t="shared" si="6"/>
        <v>2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9</v>
      </c>
      <c r="AN26" s="74">
        <v>1</v>
      </c>
      <c r="AO26" s="74">
        <v>4</v>
      </c>
      <c r="AP26" s="50">
        <f t="shared" si="7"/>
        <v>5</v>
      </c>
      <c r="AQ26" s="74">
        <v>0</v>
      </c>
      <c r="AR26" s="41"/>
    </row>
    <row r="27" spans="1:44" ht="15.95" customHeight="1" thickBot="1" x14ac:dyDescent="0.3">
      <c r="A27" s="47"/>
      <c r="B27" s="4"/>
      <c r="C27" s="4"/>
      <c r="D27" s="4"/>
      <c r="E27" s="4"/>
      <c r="F27" s="4"/>
      <c r="G27" s="4"/>
      <c r="H27" s="4"/>
      <c r="I27" s="6"/>
      <c r="J27" s="6"/>
      <c r="K27" s="6"/>
      <c r="L27" s="6"/>
      <c r="M27" s="6"/>
      <c r="N27" s="6"/>
      <c r="O27" s="6"/>
      <c r="P27" s="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121</v>
      </c>
      <c r="AA27" s="48">
        <f t="shared" ref="AA27" si="8">SUM(AA15:AA26)</f>
        <v>26</v>
      </c>
      <c r="AB27" s="48">
        <f>SUM(AB15:AB26)</f>
        <v>43</v>
      </c>
      <c r="AC27" s="48">
        <f>+AB27+AA27</f>
        <v>69</v>
      </c>
      <c r="AD27" s="48">
        <f>SUM(AD15:AD26)</f>
        <v>8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121</v>
      </c>
      <c r="AN27" s="48">
        <f t="shared" ref="AN27" si="9">SUM(AN15:AN26)</f>
        <v>26</v>
      </c>
      <c r="AO27" s="48">
        <f>SUM(AO15:AO26)</f>
        <v>45</v>
      </c>
      <c r="AP27" s="48">
        <f>+AO27+AN27</f>
        <v>71</v>
      </c>
      <c r="AQ27" s="48">
        <f>SUM(AQ15:AQ26)</f>
        <v>20</v>
      </c>
      <c r="AR27" s="41"/>
    </row>
    <row r="28" spans="1:44" ht="15.95" customHeight="1" x14ac:dyDescent="0.25">
      <c r="A28" s="47"/>
      <c r="B28" s="45" t="s">
        <v>71</v>
      </c>
      <c r="C28" s="18" t="s">
        <v>190</v>
      </c>
      <c r="D28" s="16"/>
      <c r="E28" s="16"/>
      <c r="F28" s="53"/>
      <c r="G28" s="90">
        <v>2</v>
      </c>
      <c r="H28" s="38">
        <v>1</v>
      </c>
      <c r="I28" s="36" t="s">
        <v>175</v>
      </c>
      <c r="J28" s="36"/>
      <c r="K28" s="36"/>
      <c r="L28" s="36" t="s">
        <v>441</v>
      </c>
      <c r="M28" s="38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15</v>
      </c>
      <c r="AA28" s="28">
        <v>1</v>
      </c>
      <c r="AB28" s="28">
        <v>2</v>
      </c>
      <c r="AC28" s="60">
        <f t="shared" ref="AC28:AC39" si="10">+AA28+AB28</f>
        <v>3</v>
      </c>
      <c r="AD28" s="28">
        <v>4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17</v>
      </c>
      <c r="AN28" s="28">
        <v>6</v>
      </c>
      <c r="AO28" s="28">
        <v>5</v>
      </c>
      <c r="AP28" s="60">
        <f t="shared" ref="AP28:AP39" si="11">+AN28+AO28</f>
        <v>11</v>
      </c>
      <c r="AQ28" s="28">
        <v>2</v>
      </c>
      <c r="AR28" s="41"/>
    </row>
    <row r="29" spans="1:44" ht="15.95" customHeight="1" x14ac:dyDescent="0.25">
      <c r="A29" s="47"/>
      <c r="B29" s="43" t="s">
        <v>35</v>
      </c>
      <c r="C29" s="36"/>
      <c r="D29" s="36" t="s">
        <v>149</v>
      </c>
      <c r="E29" s="36"/>
      <c r="F29" s="16"/>
      <c r="G29" s="16"/>
      <c r="H29" s="38">
        <v>2</v>
      </c>
      <c r="I29" s="36" t="s">
        <v>119</v>
      </c>
      <c r="J29" s="16"/>
      <c r="K29" s="16"/>
      <c r="L29" s="36" t="s">
        <v>442</v>
      </c>
      <c r="M29" s="38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8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8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C30" s="16"/>
      <c r="D30" s="16"/>
      <c r="E30" s="16"/>
      <c r="F30" s="16"/>
      <c r="G30" s="16"/>
      <c r="H30" s="38"/>
      <c r="I30" s="36"/>
      <c r="J30" s="16"/>
      <c r="K30" s="16"/>
      <c r="L30" s="36"/>
      <c r="M30" s="38"/>
      <c r="N30" s="36"/>
      <c r="O30" s="1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10</v>
      </c>
      <c r="AA30" s="74">
        <v>1</v>
      </c>
      <c r="AB30" s="74">
        <v>5</v>
      </c>
      <c r="AC30" s="50">
        <f t="shared" si="10"/>
        <v>6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10</v>
      </c>
      <c r="AN30" s="74">
        <v>28</v>
      </c>
      <c r="AO30" s="74">
        <v>5</v>
      </c>
      <c r="AP30" s="50">
        <f t="shared" si="11"/>
        <v>33</v>
      </c>
      <c r="AQ30" s="74">
        <v>4</v>
      </c>
      <c r="AR30" s="41"/>
    </row>
    <row r="31" spans="1:44" ht="15.95" customHeight="1" x14ac:dyDescent="0.25">
      <c r="A31" s="47"/>
      <c r="B31" s="16"/>
      <c r="C31" s="18" t="s">
        <v>195</v>
      </c>
      <c r="D31" s="76"/>
      <c r="E31" s="36"/>
      <c r="F31" s="36"/>
      <c r="G31" s="90">
        <v>5</v>
      </c>
      <c r="H31" s="38">
        <v>1</v>
      </c>
      <c r="I31" s="36" t="s">
        <v>132</v>
      </c>
      <c r="J31" s="16"/>
      <c r="K31" s="16"/>
      <c r="L31" s="36" t="s">
        <v>67</v>
      </c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9</v>
      </c>
      <c r="AA31" s="74">
        <v>4</v>
      </c>
      <c r="AB31" s="74">
        <v>0</v>
      </c>
      <c r="AC31" s="50">
        <f t="shared" si="10"/>
        <v>4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9</v>
      </c>
      <c r="AN31" s="74">
        <v>0</v>
      </c>
      <c r="AO31" s="74">
        <v>6</v>
      </c>
      <c r="AP31" s="50">
        <f t="shared" si="11"/>
        <v>6</v>
      </c>
      <c r="AQ31" s="74">
        <v>0</v>
      </c>
      <c r="AR31" s="41"/>
    </row>
    <row r="32" spans="1:44" ht="15.95" customHeight="1" x14ac:dyDescent="0.25">
      <c r="A32" s="47"/>
      <c r="B32" s="38" t="s">
        <v>35</v>
      </c>
      <c r="C32" s="57" t="s">
        <v>446</v>
      </c>
      <c r="D32" s="57"/>
      <c r="E32" s="16"/>
      <c r="F32" s="16"/>
      <c r="G32" s="16"/>
      <c r="H32" s="38">
        <v>1</v>
      </c>
      <c r="I32" s="36" t="s">
        <v>449</v>
      </c>
      <c r="J32" s="16"/>
      <c r="K32" s="16"/>
      <c r="L32" s="36" t="s">
        <v>323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11</v>
      </c>
      <c r="AA32" s="74">
        <v>1</v>
      </c>
      <c r="AB32" s="74">
        <v>4</v>
      </c>
      <c r="AC32" s="50">
        <f t="shared" si="10"/>
        <v>5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10</v>
      </c>
      <c r="AN32" s="74">
        <v>5</v>
      </c>
      <c r="AO32" s="74">
        <v>10</v>
      </c>
      <c r="AP32" s="50">
        <f t="shared" si="11"/>
        <v>15</v>
      </c>
      <c r="AQ32" s="74">
        <v>2</v>
      </c>
      <c r="AR32" s="41"/>
    </row>
    <row r="33" spans="1:44" ht="15.95" customHeight="1" x14ac:dyDescent="0.25">
      <c r="A33" s="47"/>
      <c r="C33" s="16"/>
      <c r="D33" s="16"/>
      <c r="E33" s="16"/>
      <c r="F33" s="16"/>
      <c r="G33" s="16"/>
      <c r="H33" s="38">
        <v>1</v>
      </c>
      <c r="I33" s="36" t="s">
        <v>67</v>
      </c>
      <c r="L33" s="36" t="s">
        <v>443</v>
      </c>
      <c r="M33" s="38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10</v>
      </c>
      <c r="AA33" s="74">
        <v>1</v>
      </c>
      <c r="AB33" s="74">
        <v>2</v>
      </c>
      <c r="AC33" s="50">
        <f t="shared" si="10"/>
        <v>3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8</v>
      </c>
      <c r="AN33" s="74">
        <v>1</v>
      </c>
      <c r="AO33" s="74">
        <v>5</v>
      </c>
      <c r="AP33" s="50">
        <f t="shared" si="11"/>
        <v>6</v>
      </c>
      <c r="AQ33" s="74">
        <v>0</v>
      </c>
      <c r="AR33" s="41"/>
    </row>
    <row r="34" spans="1:44" ht="15.95" customHeight="1" x14ac:dyDescent="0.25">
      <c r="A34" s="47"/>
      <c r="H34" s="38">
        <v>2</v>
      </c>
      <c r="I34" s="36" t="s">
        <v>323</v>
      </c>
      <c r="L34" s="36" t="s">
        <v>444</v>
      </c>
      <c r="M34" s="38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10</v>
      </c>
      <c r="AA34" s="74">
        <v>2</v>
      </c>
      <c r="AB34" s="74">
        <v>1</v>
      </c>
      <c r="AC34" s="50">
        <f t="shared" si="10"/>
        <v>3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9</v>
      </c>
      <c r="AN34" s="74">
        <v>0</v>
      </c>
      <c r="AO34" s="74">
        <v>6</v>
      </c>
      <c r="AP34" s="50">
        <f t="shared" si="11"/>
        <v>6</v>
      </c>
      <c r="AQ34" s="74">
        <v>0</v>
      </c>
      <c r="AR34" s="41"/>
    </row>
    <row r="35" spans="1:44" ht="15.95" customHeight="1" x14ac:dyDescent="0.25">
      <c r="A35" s="47" t="s">
        <v>68</v>
      </c>
      <c r="H35" s="38">
        <v>2</v>
      </c>
      <c r="I35" s="36" t="s">
        <v>67</v>
      </c>
      <c r="L35" s="36" t="s">
        <v>445</v>
      </c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11</v>
      </c>
      <c r="AA35" s="74">
        <v>0</v>
      </c>
      <c r="AB35" s="74">
        <v>2</v>
      </c>
      <c r="AC35" s="50">
        <f t="shared" si="10"/>
        <v>2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10</v>
      </c>
      <c r="AN35" s="74">
        <v>0</v>
      </c>
      <c r="AO35" s="74">
        <v>2</v>
      </c>
      <c r="AP35" s="50">
        <f t="shared" si="11"/>
        <v>2</v>
      </c>
      <c r="AQ35" s="74">
        <v>0</v>
      </c>
      <c r="AR35" s="41"/>
    </row>
    <row r="36" spans="1:44" ht="15.95" customHeight="1" x14ac:dyDescent="0.25">
      <c r="A36" s="47"/>
      <c r="B36" s="7"/>
      <c r="C36" s="4"/>
      <c r="D36" s="4"/>
      <c r="E36" s="4"/>
      <c r="F36" s="4"/>
      <c r="G36" s="4"/>
      <c r="H36" s="4"/>
      <c r="I36" s="4"/>
      <c r="J36" s="6"/>
      <c r="K36" s="6"/>
      <c r="L36" s="6"/>
      <c r="M36" s="6"/>
      <c r="N36" s="6"/>
      <c r="O36" s="6"/>
      <c r="P36" s="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7</v>
      </c>
      <c r="AA36" s="74">
        <v>2</v>
      </c>
      <c r="AB36" s="74">
        <v>2</v>
      </c>
      <c r="AC36" s="50">
        <f t="shared" si="10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10</v>
      </c>
      <c r="AN36" s="74">
        <v>1</v>
      </c>
      <c r="AO36" s="74">
        <v>13</v>
      </c>
      <c r="AP36" s="50">
        <f t="shared" si="11"/>
        <v>14</v>
      </c>
      <c r="AQ36" s="74">
        <v>0</v>
      </c>
      <c r="AR36" s="41"/>
    </row>
    <row r="37" spans="1:44" ht="15.95" customHeight="1" x14ac:dyDescent="0.25">
      <c r="A37" s="47"/>
      <c r="B37" s="45" t="s">
        <v>84</v>
      </c>
      <c r="C37" s="18" t="s">
        <v>198</v>
      </c>
      <c r="D37" s="16"/>
      <c r="E37" s="37"/>
      <c r="F37" s="37"/>
      <c r="G37" s="90">
        <v>1</v>
      </c>
      <c r="H37" s="38">
        <v>1</v>
      </c>
      <c r="I37" s="36" t="s">
        <v>126</v>
      </c>
      <c r="J37" s="16"/>
      <c r="K37" s="16"/>
      <c r="L37" s="36" t="s">
        <v>434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11</v>
      </c>
      <c r="AA37" s="74">
        <v>0</v>
      </c>
      <c r="AB37" s="74">
        <v>1</v>
      </c>
      <c r="AC37" s="50">
        <f t="shared" si="10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10</v>
      </c>
      <c r="AN37" s="74">
        <v>2</v>
      </c>
      <c r="AO37" s="74">
        <v>4</v>
      </c>
      <c r="AP37" s="50">
        <f t="shared" si="11"/>
        <v>6</v>
      </c>
      <c r="AQ37" s="74">
        <v>0</v>
      </c>
      <c r="AR37" s="41"/>
    </row>
    <row r="38" spans="1:44" ht="15.95" customHeight="1" x14ac:dyDescent="0.25">
      <c r="A38" s="47"/>
      <c r="B38" s="43" t="s">
        <v>35</v>
      </c>
      <c r="C38" s="57"/>
      <c r="D38" s="57" t="s">
        <v>149</v>
      </c>
      <c r="E38" s="57"/>
      <c r="F38" s="16"/>
      <c r="G38" s="16"/>
      <c r="H38" s="38"/>
      <c r="I38" s="36"/>
      <c r="J38" s="16"/>
      <c r="K38" s="16"/>
      <c r="L38" s="36"/>
      <c r="M38" s="38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7</v>
      </c>
      <c r="AA38" s="74">
        <v>0</v>
      </c>
      <c r="AB38" s="74">
        <v>1</v>
      </c>
      <c r="AC38" s="50">
        <f t="shared" si="10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11</v>
      </c>
      <c r="AN38" s="74">
        <v>0</v>
      </c>
      <c r="AO38" s="74">
        <v>4</v>
      </c>
      <c r="AP38" s="50">
        <f t="shared" si="11"/>
        <v>4</v>
      </c>
      <c r="AQ38" s="74">
        <v>4</v>
      </c>
      <c r="AR38" s="41"/>
    </row>
    <row r="39" spans="1:44" ht="15.95" customHeight="1" x14ac:dyDescent="0.25">
      <c r="A39" s="47"/>
      <c r="C39" s="16"/>
      <c r="D39" s="16"/>
      <c r="E39" s="16"/>
      <c r="F39" s="16"/>
      <c r="G39" s="16"/>
      <c r="H39" s="38"/>
      <c r="I39" s="36"/>
      <c r="J39" s="36"/>
      <c r="K39" s="36"/>
      <c r="L39" s="36"/>
      <c r="M39" s="36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11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9</v>
      </c>
      <c r="AN39" s="74">
        <v>0</v>
      </c>
      <c r="AO39" s="74">
        <v>3</v>
      </c>
      <c r="AP39" s="50">
        <f t="shared" si="11"/>
        <v>3</v>
      </c>
      <c r="AQ39" s="74">
        <v>2</v>
      </c>
      <c r="AR39" s="41"/>
    </row>
    <row r="40" spans="1:44" ht="15.95" customHeight="1" thickBot="1" x14ac:dyDescent="0.3">
      <c r="A40" s="47"/>
      <c r="B40" s="23"/>
      <c r="C40" s="18" t="s">
        <v>189</v>
      </c>
      <c r="D40" s="57"/>
      <c r="E40" s="16"/>
      <c r="F40" s="37"/>
      <c r="G40" s="90">
        <v>2</v>
      </c>
      <c r="H40" s="38">
        <v>1</v>
      </c>
      <c r="I40" s="36" t="s">
        <v>82</v>
      </c>
      <c r="J40" s="16"/>
      <c r="K40" s="16"/>
      <c r="L40" s="36" t="s">
        <v>226</v>
      </c>
      <c r="M40" s="38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120</v>
      </c>
      <c r="AA40" s="48">
        <f t="shared" ref="AA40" si="12">SUM(AA28:AA39)</f>
        <v>12</v>
      </c>
      <c r="AB40" s="48">
        <f>SUM(AB28:AB39)</f>
        <v>20</v>
      </c>
      <c r="AC40" s="48">
        <f>+AB40+AA40</f>
        <v>32</v>
      </c>
      <c r="AD40" s="48">
        <f>SUM(AD28:AD39)</f>
        <v>8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121</v>
      </c>
      <c r="AN40" s="48">
        <f t="shared" ref="AN40" si="13">SUM(AN28:AN39)</f>
        <v>43</v>
      </c>
      <c r="AO40" s="48">
        <f>SUM(AO28:AO39)</f>
        <v>64</v>
      </c>
      <c r="AP40" s="48">
        <f>+AO40+AN40</f>
        <v>107</v>
      </c>
      <c r="AQ40" s="48">
        <f>SUM(AQ28:AQ39)</f>
        <v>16</v>
      </c>
      <c r="AR40" s="41"/>
    </row>
    <row r="41" spans="1:44" ht="15.95" customHeight="1" x14ac:dyDescent="0.25">
      <c r="A41" s="47"/>
      <c r="B41" s="43" t="s">
        <v>35</v>
      </c>
      <c r="C41" s="36"/>
      <c r="D41" s="57" t="s">
        <v>149</v>
      </c>
      <c r="E41" s="36"/>
      <c r="F41" s="36"/>
      <c r="G41" s="90"/>
      <c r="H41" s="38">
        <v>2</v>
      </c>
      <c r="I41" s="36" t="s">
        <v>82</v>
      </c>
      <c r="J41" s="16"/>
      <c r="K41" s="16"/>
      <c r="L41" s="36" t="s">
        <v>433</v>
      </c>
      <c r="M41" s="38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20</v>
      </c>
      <c r="AA41" s="28">
        <v>5</v>
      </c>
      <c r="AB41" s="28">
        <v>6</v>
      </c>
      <c r="AC41" s="60">
        <f t="shared" ref="AC41:AC52" si="14">+AA41+AB41</f>
        <v>11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33</v>
      </c>
      <c r="AN41" s="28">
        <v>11</v>
      </c>
      <c r="AO41" s="28">
        <v>12</v>
      </c>
      <c r="AP41" s="60">
        <f t="shared" ref="AP41:AP52" si="15">+AN41+AO41</f>
        <v>23</v>
      </c>
      <c r="AQ41" s="28">
        <v>6</v>
      </c>
      <c r="AR41" s="41"/>
    </row>
    <row r="42" spans="1:44" ht="15.95" customHeight="1" x14ac:dyDescent="0.25">
      <c r="A42" s="47"/>
      <c r="B42" s="8"/>
      <c r="C42" s="9"/>
      <c r="D42" s="9"/>
      <c r="E42" s="9"/>
      <c r="F42" s="9"/>
      <c r="G42" s="10"/>
      <c r="H42" s="11"/>
      <c r="I42" s="9"/>
      <c r="J42" s="9"/>
      <c r="K42" s="11"/>
      <c r="L42" s="11"/>
      <c r="M42" s="11"/>
      <c r="N42" s="11"/>
      <c r="O42" s="11"/>
      <c r="P42" s="11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10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10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23"/>
      <c r="C43" s="23"/>
      <c r="D43" s="23"/>
      <c r="E43" s="42" t="s">
        <v>151</v>
      </c>
      <c r="F43" s="42"/>
      <c r="G43" s="44">
        <f>SUM(G14:G42)</f>
        <v>16</v>
      </c>
      <c r="H43" s="44"/>
      <c r="I43" s="33"/>
      <c r="J43" s="42" t="s">
        <v>90</v>
      </c>
      <c r="K43" s="33"/>
      <c r="L43" s="44">
        <f>COUNTA(C14:C42)-8</f>
        <v>3</v>
      </c>
      <c r="N43" s="42" t="s">
        <v>109</v>
      </c>
      <c r="O43" s="44">
        <v>6</v>
      </c>
      <c r="P43" s="23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8</v>
      </c>
      <c r="AA43" s="74">
        <v>4</v>
      </c>
      <c r="AB43" s="74">
        <v>6</v>
      </c>
      <c r="AC43" s="50">
        <f t="shared" si="14"/>
        <v>10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9</v>
      </c>
      <c r="AN43" s="74">
        <v>10</v>
      </c>
      <c r="AO43" s="74">
        <v>5</v>
      </c>
      <c r="AP43" s="50">
        <f t="shared" si="15"/>
        <v>15</v>
      </c>
      <c r="AQ43" s="74">
        <v>2</v>
      </c>
      <c r="AR43" s="41"/>
    </row>
    <row r="44" spans="1:44" ht="15.95" customHeight="1" x14ac:dyDescent="0.25">
      <c r="A44" s="47"/>
      <c r="E44" s="42" t="s">
        <v>150</v>
      </c>
      <c r="F44" s="42"/>
      <c r="G44" s="44">
        <f>COUNTA(L15:L42)+COUNTIF(L15:L42,"*&amp;*")</f>
        <v>29</v>
      </c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8</v>
      </c>
      <c r="AA44" s="74">
        <v>8</v>
      </c>
      <c r="AB44" s="74">
        <v>2</v>
      </c>
      <c r="AC44" s="50">
        <f t="shared" si="14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7</v>
      </c>
      <c r="AN44" s="74">
        <v>8</v>
      </c>
      <c r="AO44" s="74">
        <v>2</v>
      </c>
      <c r="AP44" s="50">
        <f t="shared" si="15"/>
        <v>10</v>
      </c>
      <c r="AQ44" s="74">
        <v>0</v>
      </c>
      <c r="AR44" s="41"/>
    </row>
    <row r="45" spans="1:44" ht="15.95" customHeight="1" x14ac:dyDescent="0.25">
      <c r="A45" s="47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10</v>
      </c>
      <c r="AA45" s="74">
        <v>4</v>
      </c>
      <c r="AB45" s="74">
        <v>3</v>
      </c>
      <c r="AC45" s="50">
        <f t="shared" si="14"/>
        <v>7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18" t="s">
        <v>124</v>
      </c>
      <c r="C46" s="18"/>
      <c r="N46" s="18"/>
      <c r="O46" s="18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8</v>
      </c>
      <c r="AA46" s="74">
        <v>0</v>
      </c>
      <c r="AB46" s="74">
        <v>2</v>
      </c>
      <c r="AC46" s="50">
        <f t="shared" si="14"/>
        <v>2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11</v>
      </c>
      <c r="AN46" s="74">
        <v>3</v>
      </c>
      <c r="AO46" s="74">
        <v>9</v>
      </c>
      <c r="AP46" s="50">
        <f t="shared" si="15"/>
        <v>12</v>
      </c>
      <c r="AQ46" s="74">
        <v>0</v>
      </c>
      <c r="AR46" s="41"/>
    </row>
    <row r="47" spans="1:44" ht="15.95" customHeight="1" x14ac:dyDescent="0.25">
      <c r="A47" s="47"/>
      <c r="B47" s="1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11</v>
      </c>
      <c r="AA47" s="74">
        <v>1</v>
      </c>
      <c r="AB47" s="74">
        <v>7</v>
      </c>
      <c r="AC47" s="50">
        <f t="shared" si="14"/>
        <v>8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11</v>
      </c>
      <c r="AN47" s="74">
        <v>0</v>
      </c>
      <c r="AO47" s="74">
        <v>6</v>
      </c>
      <c r="AP47" s="50">
        <f t="shared" si="15"/>
        <v>6</v>
      </c>
      <c r="AQ47" s="74">
        <v>2</v>
      </c>
      <c r="AR47" s="41"/>
    </row>
    <row r="48" spans="1:44" ht="15.95" customHeight="1" x14ac:dyDescent="0.25">
      <c r="A48" s="47"/>
      <c r="B48" s="18" t="s">
        <v>92</v>
      </c>
      <c r="H48" s="18" t="s">
        <v>100</v>
      </c>
      <c r="M48" s="18" t="s">
        <v>101</v>
      </c>
      <c r="O48" s="1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8</v>
      </c>
      <c r="AA48" s="74">
        <v>0</v>
      </c>
      <c r="AB48" s="74">
        <v>1</v>
      </c>
      <c r="AC48" s="50">
        <f t="shared" si="14"/>
        <v>1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9</v>
      </c>
      <c r="AN48" s="74">
        <v>1</v>
      </c>
      <c r="AO48" s="74">
        <v>5</v>
      </c>
      <c r="AP48" s="50">
        <f t="shared" si="15"/>
        <v>6</v>
      </c>
      <c r="AQ48" s="74">
        <v>0</v>
      </c>
      <c r="AR48" s="41"/>
    </row>
    <row r="49" spans="1:44" ht="15.95" customHeight="1" x14ac:dyDescent="0.25">
      <c r="A49" s="47"/>
      <c r="B49" s="36" t="s">
        <v>451</v>
      </c>
      <c r="F49" s="36"/>
      <c r="H49" s="36" t="s">
        <v>149</v>
      </c>
      <c r="I49" s="36"/>
      <c r="J49" s="36"/>
      <c r="K49" s="36"/>
      <c r="L49" s="36"/>
      <c r="M49" s="36" t="s">
        <v>149</v>
      </c>
      <c r="O49" s="36"/>
      <c r="P49" s="3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11</v>
      </c>
      <c r="AA49" s="74">
        <v>0</v>
      </c>
      <c r="AB49" s="74">
        <v>6</v>
      </c>
      <c r="AC49" s="50">
        <f t="shared" si="14"/>
        <v>6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36"/>
      <c r="C50" s="36"/>
      <c r="F50" s="36"/>
      <c r="G50" s="16"/>
      <c r="H50" s="36"/>
      <c r="I50" s="36"/>
      <c r="J50" s="36"/>
      <c r="K50" s="36"/>
      <c r="L50" s="36"/>
      <c r="M50" s="36"/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10</v>
      </c>
      <c r="AA50" s="74">
        <v>0</v>
      </c>
      <c r="AB50" s="74">
        <v>4</v>
      </c>
      <c r="AC50" s="50">
        <f t="shared" si="14"/>
        <v>4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11</v>
      </c>
      <c r="AN50" s="74">
        <v>2</v>
      </c>
      <c r="AO50" s="74">
        <v>4</v>
      </c>
      <c r="AP50" s="50">
        <f t="shared" si="15"/>
        <v>6</v>
      </c>
      <c r="AQ50" s="74">
        <v>0</v>
      </c>
      <c r="AR50" s="41"/>
    </row>
    <row r="51" spans="1:44" ht="15.95" customHeight="1" x14ac:dyDescent="0.25">
      <c r="A51" s="47"/>
      <c r="B51" s="36"/>
      <c r="H51" s="36"/>
      <c r="M51" s="3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5</v>
      </c>
      <c r="AA51" s="74">
        <v>0</v>
      </c>
      <c r="AB51" s="74">
        <v>3</v>
      </c>
      <c r="AC51" s="50">
        <f t="shared" si="14"/>
        <v>3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7</v>
      </c>
      <c r="AN51" s="74">
        <v>0</v>
      </c>
      <c r="AO51" s="74">
        <v>1</v>
      </c>
      <c r="AP51" s="50">
        <f t="shared" si="15"/>
        <v>1</v>
      </c>
      <c r="AQ51" s="74">
        <v>0</v>
      </c>
      <c r="AR51" s="41"/>
    </row>
    <row r="52" spans="1:44" ht="15.95" customHeight="1" x14ac:dyDescent="0.25">
      <c r="A52" s="47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9</v>
      </c>
      <c r="AA52" s="74">
        <v>2</v>
      </c>
      <c r="AB52" s="74">
        <v>4</v>
      </c>
      <c r="AC52" s="50">
        <f t="shared" si="14"/>
        <v>6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9</v>
      </c>
      <c r="AN52" s="74">
        <v>1</v>
      </c>
      <c r="AO52" s="74">
        <v>3</v>
      </c>
      <c r="AP52" s="50">
        <f t="shared" si="15"/>
        <v>4</v>
      </c>
      <c r="AQ52" s="74">
        <v>2</v>
      </c>
      <c r="AR52" s="41"/>
    </row>
    <row r="53" spans="1:44" ht="15.95" customHeight="1" thickBot="1" x14ac:dyDescent="0.3">
      <c r="A53" s="47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118</v>
      </c>
      <c r="AA53" s="48">
        <f t="shared" ref="AA53" si="16">SUM(AA41:AA52)</f>
        <v>24</v>
      </c>
      <c r="AB53" s="48">
        <f>SUM(AB41:AB52)</f>
        <v>44</v>
      </c>
      <c r="AC53" s="48">
        <f>+AB53+AA53</f>
        <v>68</v>
      </c>
      <c r="AD53" s="48">
        <f>SUM(AD41:AD52)</f>
        <v>14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119</v>
      </c>
      <c r="AN53" s="48">
        <f t="shared" ref="AN53" si="17">SUM(AN41:AN52)</f>
        <v>36</v>
      </c>
      <c r="AO53" s="48">
        <f>SUM(AO41:AO52)</f>
        <v>47</v>
      </c>
      <c r="AP53" s="48">
        <f>+AO53+AN53</f>
        <v>83</v>
      </c>
      <c r="AQ53" s="48">
        <f>SUM(AQ41:AQ52)</f>
        <v>12</v>
      </c>
      <c r="AR53" s="41"/>
    </row>
    <row r="54" spans="1:44" ht="15.95" customHeight="1" x14ac:dyDescent="0.25">
      <c r="A54" s="47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10</v>
      </c>
      <c r="AA54" s="28">
        <v>2</v>
      </c>
      <c r="AB54" s="28">
        <v>3</v>
      </c>
      <c r="AC54" s="60">
        <f t="shared" ref="AC54:AC65" si="18">+AA54+AB54</f>
        <v>5</v>
      </c>
      <c r="AD54" s="28">
        <v>2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22</v>
      </c>
      <c r="AN54" s="28">
        <v>1</v>
      </c>
      <c r="AO54" s="28">
        <v>7</v>
      </c>
      <c r="AP54" s="60">
        <f t="shared" ref="AP54:AP65" si="19">+AN54+AO54</f>
        <v>8</v>
      </c>
      <c r="AQ54" s="28">
        <v>0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10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9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9</v>
      </c>
      <c r="AA56" s="74">
        <v>13</v>
      </c>
      <c r="AB56" s="74">
        <v>6</v>
      </c>
      <c r="AC56" s="50">
        <f t="shared" si="18"/>
        <v>19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10</v>
      </c>
      <c r="AN56" s="74">
        <v>18</v>
      </c>
      <c r="AO56" s="74">
        <v>2</v>
      </c>
      <c r="AP56" s="50">
        <f t="shared" si="19"/>
        <v>20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9</v>
      </c>
      <c r="AA57" s="74">
        <v>3</v>
      </c>
      <c r="AB57" s="74">
        <v>11</v>
      </c>
      <c r="AC57" s="50">
        <f t="shared" si="18"/>
        <v>14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10</v>
      </c>
      <c r="AN57" s="74">
        <v>1</v>
      </c>
      <c r="AO57" s="74">
        <v>3</v>
      </c>
      <c r="AP57" s="50">
        <f t="shared" si="19"/>
        <v>4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10</v>
      </c>
      <c r="AA58" s="74">
        <v>5</v>
      </c>
      <c r="AB58" s="74">
        <v>4</v>
      </c>
      <c r="AC58" s="50">
        <f t="shared" si="18"/>
        <v>9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9</v>
      </c>
      <c r="AN58" s="74">
        <v>4</v>
      </c>
      <c r="AO58" s="74">
        <v>7</v>
      </c>
      <c r="AP58" s="50">
        <f t="shared" si="19"/>
        <v>11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11</v>
      </c>
      <c r="AA59" s="74">
        <v>2</v>
      </c>
      <c r="AB59" s="74">
        <v>3</v>
      </c>
      <c r="AC59" s="50">
        <f t="shared" si="18"/>
        <v>5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11</v>
      </c>
      <c r="AN59" s="74">
        <v>0</v>
      </c>
      <c r="AO59" s="74">
        <v>2</v>
      </c>
      <c r="AP59" s="50">
        <f t="shared" si="19"/>
        <v>2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8</v>
      </c>
      <c r="AA60" s="74">
        <v>0</v>
      </c>
      <c r="AB60" s="74">
        <v>6</v>
      </c>
      <c r="AC60" s="50">
        <f t="shared" si="18"/>
        <v>6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11</v>
      </c>
      <c r="AN60" s="74">
        <v>0</v>
      </c>
      <c r="AO60" s="74">
        <v>2</v>
      </c>
      <c r="AP60" s="50">
        <f t="shared" si="19"/>
        <v>2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10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8</v>
      </c>
      <c r="AN61" s="74">
        <v>0</v>
      </c>
      <c r="AO61" s="74">
        <v>3</v>
      </c>
      <c r="AP61" s="50">
        <f t="shared" si="19"/>
        <v>3</v>
      </c>
      <c r="AQ61" s="74">
        <v>0</v>
      </c>
      <c r="AR61" s="41"/>
    </row>
    <row r="62" spans="1:44" ht="15.95" customHeight="1" x14ac:dyDescent="0.25">
      <c r="A62" s="47"/>
      <c r="G62" s="16"/>
      <c r="H62" s="16"/>
      <c r="I62" s="16"/>
      <c r="J62" s="16"/>
      <c r="K62" s="16"/>
      <c r="L62" s="16"/>
      <c r="M62" s="1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11</v>
      </c>
      <c r="AA62" s="74">
        <v>0</v>
      </c>
      <c r="AB62" s="74">
        <v>2</v>
      </c>
      <c r="AC62" s="50">
        <f t="shared" si="18"/>
        <v>2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11</v>
      </c>
      <c r="AN62" s="74">
        <v>0</v>
      </c>
      <c r="AO62" s="74">
        <v>2</v>
      </c>
      <c r="AP62" s="50">
        <f t="shared" si="19"/>
        <v>2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11</v>
      </c>
      <c r="AA63" s="74">
        <v>1</v>
      </c>
      <c r="AB63" s="74">
        <v>5</v>
      </c>
      <c r="AC63" s="50">
        <f t="shared" si="18"/>
        <v>6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9</v>
      </c>
      <c r="AN63" s="74">
        <v>0</v>
      </c>
      <c r="AO63" s="74">
        <v>2</v>
      </c>
      <c r="AP63" s="50">
        <f t="shared" si="19"/>
        <v>2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11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11</v>
      </c>
      <c r="AN64" s="74">
        <v>0</v>
      </c>
      <c r="AO64" s="74">
        <v>7</v>
      </c>
      <c r="AP64" s="50">
        <f t="shared" si="19"/>
        <v>7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11</v>
      </c>
      <c r="AA65" s="74">
        <v>2</v>
      </c>
      <c r="AB65" s="74">
        <v>4</v>
      </c>
      <c r="AC65" s="50">
        <f t="shared" si="18"/>
        <v>6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121</v>
      </c>
      <c r="AA66" s="48">
        <f t="shared" ref="AA66" si="20">SUM(AA54:AA65)</f>
        <v>28</v>
      </c>
      <c r="AB66" s="48">
        <f>SUM(AB54:AB65)</f>
        <v>44</v>
      </c>
      <c r="AC66" s="48">
        <f>+AB66+AA66</f>
        <v>72</v>
      </c>
      <c r="AD66" s="48">
        <f>SUM(AD54:AD65)</f>
        <v>12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121</v>
      </c>
      <c r="AN66" s="48">
        <f t="shared" ref="AN66" si="21">SUM(AN54:AN65)</f>
        <v>24</v>
      </c>
      <c r="AO66" s="48">
        <f>SUM(AO54:AO65)</f>
        <v>37</v>
      </c>
      <c r="AP66" s="48">
        <f>+AO66+AN66</f>
        <v>61</v>
      </c>
      <c r="AQ66" s="48">
        <f>SUM(AQ54:AQ65)</f>
        <v>8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480</v>
      </c>
      <c r="AA67" s="82">
        <f t="shared" ref="AA67:AD67" si="22">+AA66+AA53+AA40+AA27</f>
        <v>90</v>
      </c>
      <c r="AB67" s="82">
        <f t="shared" si="22"/>
        <v>151</v>
      </c>
      <c r="AC67" s="82">
        <f t="shared" si="22"/>
        <v>241</v>
      </c>
      <c r="AD67" s="82">
        <f t="shared" si="22"/>
        <v>42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482</v>
      </c>
      <c r="AN67" s="82">
        <f t="shared" ref="AN67:AQ67" si="23">+AN66+AN53+AN40+AN27</f>
        <v>129</v>
      </c>
      <c r="AO67" s="82">
        <f t="shared" si="23"/>
        <v>193</v>
      </c>
      <c r="AP67" s="82">
        <f t="shared" si="23"/>
        <v>322</v>
      </c>
      <c r="AQ67" s="82">
        <f t="shared" si="23"/>
        <v>56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962</v>
      </c>
      <c r="AN68" s="43">
        <f>AA67+AN67</f>
        <v>219</v>
      </c>
      <c r="AO68" s="43">
        <f>AB67+AO67</f>
        <v>344</v>
      </c>
      <c r="AP68" s="72">
        <f>AC67+AP67</f>
        <v>563</v>
      </c>
      <c r="AQ68" s="43">
        <f>AD67+AQ67</f>
        <v>98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11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 t="shared" ref="AP77" si="25"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5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10</v>
      </c>
      <c r="J79" s="74">
        <v>28</v>
      </c>
      <c r="K79" s="74">
        <v>5</v>
      </c>
      <c r="L79" s="83">
        <f t="shared" ref="L79:L98" si="26">+J79+K79</f>
        <v>33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9</v>
      </c>
      <c r="AG79" s="36" t="s">
        <v>238</v>
      </c>
      <c r="AM79" s="38">
        <v>2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133</v>
      </c>
      <c r="E80" s="42"/>
      <c r="F80" s="42"/>
      <c r="G80" s="42" t="s">
        <v>158</v>
      </c>
      <c r="H80" s="43"/>
      <c r="I80" s="50">
        <v>10</v>
      </c>
      <c r="J80" s="74">
        <v>18</v>
      </c>
      <c r="K80" s="74">
        <v>2</v>
      </c>
      <c r="L80" s="83">
        <f t="shared" si="26"/>
        <v>20</v>
      </c>
      <c r="M80" s="74">
        <v>0</v>
      </c>
      <c r="O80" s="16"/>
      <c r="P80" s="16"/>
      <c r="Q80" s="41"/>
      <c r="R80" s="41"/>
      <c r="S80" s="58">
        <v>8</v>
      </c>
      <c r="T80" s="36" t="s">
        <v>402</v>
      </c>
      <c r="Z80" s="38">
        <v>4</v>
      </c>
      <c r="AA80" s="38">
        <v>1</v>
      </c>
      <c r="AB80" s="38">
        <v>1</v>
      </c>
      <c r="AC80" s="38">
        <f>+AA80+AB80</f>
        <v>2</v>
      </c>
      <c r="AD80" s="38">
        <v>0</v>
      </c>
      <c r="AF80" s="38">
        <v>8.5</v>
      </c>
      <c r="AG80" s="36" t="s">
        <v>254</v>
      </c>
      <c r="AM80" s="38">
        <v>2</v>
      </c>
      <c r="AN80" s="38">
        <v>2</v>
      </c>
      <c r="AO80" s="38">
        <v>1</v>
      </c>
      <c r="AP80" s="38">
        <f t="shared" ref="AP80:AP81" si="27">+AN80+AO80</f>
        <v>3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H81" s="38"/>
      <c r="I81" s="50">
        <v>11</v>
      </c>
      <c r="J81" s="74">
        <v>15</v>
      </c>
      <c r="K81" s="74">
        <v>4</v>
      </c>
      <c r="L81" s="83">
        <f t="shared" si="26"/>
        <v>19</v>
      </c>
      <c r="M81" s="74">
        <v>2</v>
      </c>
      <c r="O81" s="16"/>
      <c r="P81" s="16"/>
      <c r="Q81" s="41"/>
      <c r="R81" s="41"/>
      <c r="S81" s="58">
        <v>7.5</v>
      </c>
      <c r="T81" s="36" t="s">
        <v>370</v>
      </c>
      <c r="Z81" s="38">
        <v>1</v>
      </c>
      <c r="AA81" s="38">
        <v>1</v>
      </c>
      <c r="AB81" s="38">
        <v>0</v>
      </c>
      <c r="AC81" s="38">
        <f t="shared" ref="AC81" si="28">+AA81+AB81</f>
        <v>1</v>
      </c>
      <c r="AD81" s="38">
        <v>0</v>
      </c>
      <c r="AF81" s="58">
        <v>7.5</v>
      </c>
      <c r="AG81" s="36" t="s">
        <v>430</v>
      </c>
      <c r="AM81" s="38">
        <v>1</v>
      </c>
      <c r="AN81" s="38">
        <v>0</v>
      </c>
      <c r="AO81" s="38">
        <v>0</v>
      </c>
      <c r="AP81" s="38">
        <f t="shared" si="27"/>
        <v>0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65</v>
      </c>
      <c r="E82" s="42"/>
      <c r="F82" s="42"/>
      <c r="G82" s="42" t="s">
        <v>17</v>
      </c>
      <c r="H82" s="43"/>
      <c r="I82" s="50">
        <v>9</v>
      </c>
      <c r="J82" s="74">
        <v>13</v>
      </c>
      <c r="K82" s="74">
        <v>6</v>
      </c>
      <c r="L82" s="83">
        <f t="shared" si="26"/>
        <v>19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</v>
      </c>
      <c r="AG82" s="36" t="s">
        <v>404</v>
      </c>
      <c r="AM82" s="38">
        <v>1</v>
      </c>
      <c r="AN82" s="38">
        <v>0</v>
      </c>
      <c r="AO82" s="38">
        <v>0</v>
      </c>
      <c r="AP82" s="38">
        <f>+AN82+AO82</f>
        <v>0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9</v>
      </c>
      <c r="J83" s="74">
        <v>8</v>
      </c>
      <c r="K83" s="74">
        <v>8</v>
      </c>
      <c r="L83" s="83">
        <f t="shared" si="26"/>
        <v>16</v>
      </c>
      <c r="M83" s="74">
        <v>4</v>
      </c>
      <c r="Q83" s="41"/>
      <c r="R83" s="41"/>
      <c r="S83" s="58">
        <v>6.5</v>
      </c>
      <c r="T83" s="36" t="s">
        <v>278</v>
      </c>
      <c r="Z83" s="38">
        <v>11</v>
      </c>
      <c r="AA83" s="38">
        <v>1</v>
      </c>
      <c r="AB83" s="38">
        <v>0</v>
      </c>
      <c r="AC83" s="38">
        <f>+AA83+AB83</f>
        <v>1</v>
      </c>
      <c r="AD83" s="38">
        <v>2</v>
      </c>
      <c r="AF83" s="58">
        <v>8.5</v>
      </c>
      <c r="AG83" s="36" t="s">
        <v>405</v>
      </c>
      <c r="AM83" s="38">
        <v>1</v>
      </c>
      <c r="AN83" s="38">
        <v>1</v>
      </c>
      <c r="AO83" s="38">
        <v>0</v>
      </c>
      <c r="AP83" s="38">
        <f>+AN83+AO83</f>
        <v>1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9</v>
      </c>
      <c r="J84" s="74">
        <v>10</v>
      </c>
      <c r="K84" s="74">
        <v>5</v>
      </c>
      <c r="L84" s="83">
        <f t="shared" si="26"/>
        <v>15</v>
      </c>
      <c r="M84" s="74">
        <v>2</v>
      </c>
      <c r="Q84" s="41"/>
      <c r="R84" s="41"/>
      <c r="S84" s="58">
        <v>7.5</v>
      </c>
      <c r="T84" s="36" t="s">
        <v>390</v>
      </c>
      <c r="Z84" s="38">
        <v>3</v>
      </c>
      <c r="AA84" s="38">
        <v>2</v>
      </c>
      <c r="AB84" s="38">
        <v>1</v>
      </c>
      <c r="AC84" s="38">
        <f>+AA84+AB84</f>
        <v>3</v>
      </c>
      <c r="AD84" s="38">
        <v>0</v>
      </c>
      <c r="AF84" s="58">
        <v>9</v>
      </c>
      <c r="AG84" s="36" t="s">
        <v>344</v>
      </c>
      <c r="AM84" s="38">
        <v>1</v>
      </c>
      <c r="AN84" s="38">
        <v>1</v>
      </c>
      <c r="AO84" s="38">
        <v>0</v>
      </c>
      <c r="AP84" s="38">
        <f>+AN84+AO84</f>
        <v>1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130</v>
      </c>
      <c r="E85" s="42"/>
      <c r="F85" s="42"/>
      <c r="G85" s="42" t="s">
        <v>160</v>
      </c>
      <c r="H85" s="43"/>
      <c r="I85" s="50">
        <v>10</v>
      </c>
      <c r="J85" s="74">
        <v>5</v>
      </c>
      <c r="K85" s="74">
        <v>10</v>
      </c>
      <c r="L85" s="83">
        <f t="shared" si="26"/>
        <v>15</v>
      </c>
      <c r="M85" s="74">
        <v>2</v>
      </c>
      <c r="Q85" s="41"/>
      <c r="R85" s="41"/>
      <c r="S85" s="58">
        <v>7</v>
      </c>
      <c r="T85" s="36" t="s">
        <v>237</v>
      </c>
      <c r="Z85" s="38">
        <v>3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8</v>
      </c>
      <c r="AG85" s="36" t="s">
        <v>312</v>
      </c>
      <c r="AM85" s="38">
        <v>1</v>
      </c>
      <c r="AN85" s="38">
        <v>0</v>
      </c>
      <c r="AO85" s="38">
        <v>0</v>
      </c>
      <c r="AP85" s="38">
        <f>+AN85+AO85</f>
        <v>0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39</v>
      </c>
      <c r="E86" s="42"/>
      <c r="F86" s="42"/>
      <c r="G86" s="42" t="s">
        <v>17</v>
      </c>
      <c r="H86" s="43"/>
      <c r="I86" s="50">
        <v>9</v>
      </c>
      <c r="J86" s="74">
        <v>3</v>
      </c>
      <c r="K86" s="74">
        <v>11</v>
      </c>
      <c r="L86" s="83">
        <f t="shared" si="26"/>
        <v>14</v>
      </c>
      <c r="M86" s="74">
        <v>6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29">+AA86+AB86</f>
        <v>0</v>
      </c>
      <c r="AD86" s="38">
        <v>0</v>
      </c>
      <c r="AF86" s="58">
        <v>8.5</v>
      </c>
      <c r="AG86" s="36" t="s">
        <v>403</v>
      </c>
      <c r="AM86" s="38">
        <v>2</v>
      </c>
      <c r="AN86" s="38">
        <v>1</v>
      </c>
      <c r="AO86" s="38">
        <v>0</v>
      </c>
      <c r="AP86" s="38">
        <f>+AN86+AO86</f>
        <v>1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73</v>
      </c>
      <c r="E87" s="42"/>
      <c r="F87" s="42"/>
      <c r="G87" s="42" t="s">
        <v>160</v>
      </c>
      <c r="H87" s="43"/>
      <c r="I87" s="50">
        <v>10</v>
      </c>
      <c r="J87" s="74">
        <v>1</v>
      </c>
      <c r="K87" s="74">
        <v>13</v>
      </c>
      <c r="L87" s="83">
        <f t="shared" si="26"/>
        <v>14</v>
      </c>
      <c r="M87" s="74">
        <v>0</v>
      </c>
      <c r="Q87" s="46"/>
      <c r="R87" s="46"/>
      <c r="S87" s="58">
        <v>8</v>
      </c>
      <c r="T87" s="36" t="s">
        <v>169</v>
      </c>
      <c r="Z87" s="38">
        <v>8</v>
      </c>
      <c r="AA87" s="38">
        <v>1</v>
      </c>
      <c r="AB87" s="38">
        <v>1</v>
      </c>
      <c r="AC87" s="38">
        <f>+AA87+AB87</f>
        <v>2</v>
      </c>
      <c r="AD87" s="38">
        <v>0</v>
      </c>
      <c r="AF87" s="58">
        <v>8</v>
      </c>
      <c r="AG87" s="36" t="s">
        <v>424</v>
      </c>
      <c r="AM87" s="38">
        <v>2</v>
      </c>
      <c r="AN87" s="38">
        <v>0</v>
      </c>
      <c r="AO87" s="38">
        <v>1</v>
      </c>
      <c r="AP87" s="38">
        <f t="shared" ref="AP87" si="30">+AN87+AO87</f>
        <v>1</v>
      </c>
      <c r="AQ87" s="38">
        <v>0</v>
      </c>
      <c r="AR87" s="46"/>
    </row>
    <row r="88" spans="1:44" ht="15.75" customHeight="1" x14ac:dyDescent="0.25">
      <c r="A88" s="41"/>
      <c r="C88" s="16"/>
      <c r="D88" s="36" t="s">
        <v>111</v>
      </c>
      <c r="E88" s="36"/>
      <c r="F88" s="36"/>
      <c r="G88" s="42" t="s">
        <v>157</v>
      </c>
      <c r="H88" s="38"/>
      <c r="I88" s="50">
        <v>11</v>
      </c>
      <c r="J88" s="74">
        <v>4</v>
      </c>
      <c r="K88" s="74">
        <v>8</v>
      </c>
      <c r="L88" s="83">
        <f t="shared" si="26"/>
        <v>12</v>
      </c>
      <c r="M88" s="74">
        <v>2</v>
      </c>
      <c r="Q88" s="46"/>
      <c r="R88" s="46"/>
      <c r="S88" s="58">
        <v>7.5</v>
      </c>
      <c r="T88" s="36" t="s">
        <v>274</v>
      </c>
      <c r="Z88" s="38">
        <v>4</v>
      </c>
      <c r="AA88" s="38">
        <v>2</v>
      </c>
      <c r="AB88" s="38">
        <v>2</v>
      </c>
      <c r="AC88" s="38">
        <f>+AA88+AB88</f>
        <v>4</v>
      </c>
      <c r="AD88" s="38">
        <v>0</v>
      </c>
      <c r="AF88" s="58">
        <v>8.5</v>
      </c>
      <c r="AG88" s="36" t="s">
        <v>447</v>
      </c>
      <c r="AM88" s="38">
        <v>1</v>
      </c>
      <c r="AN88" s="38">
        <v>0</v>
      </c>
      <c r="AO88" s="38">
        <v>0</v>
      </c>
      <c r="AP88" s="38">
        <f>+AN88+AO88</f>
        <v>0</v>
      </c>
      <c r="AQ88" s="38">
        <v>2</v>
      </c>
      <c r="AR88" s="46"/>
    </row>
    <row r="89" spans="1:44" ht="15.75" customHeight="1" x14ac:dyDescent="0.25">
      <c r="A89" s="41"/>
      <c r="C89" s="16"/>
      <c r="D89" s="42" t="s">
        <v>86</v>
      </c>
      <c r="G89" s="42" t="s">
        <v>159</v>
      </c>
      <c r="H89" s="43"/>
      <c r="I89" s="50">
        <v>11</v>
      </c>
      <c r="J89" s="74">
        <v>3</v>
      </c>
      <c r="K89" s="74">
        <v>9</v>
      </c>
      <c r="L89" s="83">
        <f t="shared" si="26"/>
        <v>12</v>
      </c>
      <c r="M89" s="74">
        <v>0</v>
      </c>
      <c r="Q89" s="47"/>
      <c r="R89" s="47"/>
      <c r="S89" s="58">
        <v>8</v>
      </c>
      <c r="T89" s="36" t="s">
        <v>343</v>
      </c>
      <c r="Z89" s="38">
        <v>3</v>
      </c>
      <c r="AA89" s="38">
        <v>1</v>
      </c>
      <c r="AB89" s="38">
        <v>1</v>
      </c>
      <c r="AC89" s="38">
        <f t="shared" ref="AC89" si="31">+AA89+AB89</f>
        <v>2</v>
      </c>
      <c r="AD89" s="38">
        <v>0</v>
      </c>
      <c r="AF89" s="58">
        <v>7</v>
      </c>
      <c r="AG89" s="36" t="s">
        <v>168</v>
      </c>
      <c r="AM89" s="38">
        <v>1</v>
      </c>
      <c r="AN89" s="38">
        <v>0</v>
      </c>
      <c r="AO89" s="38">
        <v>0</v>
      </c>
      <c r="AP89" s="38">
        <f>+AN89+AO89</f>
        <v>0</v>
      </c>
      <c r="AQ89" s="38">
        <v>0</v>
      </c>
      <c r="AR89" s="47"/>
    </row>
    <row r="90" spans="1:44" ht="15.75" customHeight="1" x14ac:dyDescent="0.25">
      <c r="A90" s="41"/>
      <c r="C90" s="16"/>
      <c r="D90" s="42" t="s">
        <v>36</v>
      </c>
      <c r="E90" s="42"/>
      <c r="F90" s="42"/>
      <c r="G90" s="42" t="s">
        <v>158</v>
      </c>
      <c r="H90" s="43"/>
      <c r="I90" s="50">
        <v>9</v>
      </c>
      <c r="J90" s="74">
        <v>4</v>
      </c>
      <c r="K90" s="74">
        <v>7</v>
      </c>
      <c r="L90" s="83">
        <f t="shared" si="26"/>
        <v>11</v>
      </c>
      <c r="M90" s="74">
        <v>2</v>
      </c>
      <c r="O90" s="16"/>
      <c r="Q90" s="47"/>
      <c r="R90" s="47"/>
      <c r="S90" s="58">
        <v>8.5</v>
      </c>
      <c r="T90" s="36" t="s">
        <v>173</v>
      </c>
      <c r="Z90" s="38">
        <v>1</v>
      </c>
      <c r="AA90" s="38">
        <v>1</v>
      </c>
      <c r="AB90" s="38">
        <v>0</v>
      </c>
      <c r="AC90" s="38">
        <f>+AA90+AB90</f>
        <v>1</v>
      </c>
      <c r="AD90" s="38">
        <v>0</v>
      </c>
      <c r="AF90" s="58">
        <v>7</v>
      </c>
      <c r="AG90" s="36" t="s">
        <v>236</v>
      </c>
      <c r="AM90" s="38">
        <v>13</v>
      </c>
      <c r="AN90" s="38">
        <v>2</v>
      </c>
      <c r="AO90" s="38">
        <v>3</v>
      </c>
      <c r="AP90" s="38">
        <f>+AN90+AO90</f>
        <v>5</v>
      </c>
      <c r="AQ90" s="38">
        <v>2</v>
      </c>
      <c r="AR90" s="47"/>
    </row>
    <row r="91" spans="1:44" ht="15.75" customHeight="1" x14ac:dyDescent="0.25">
      <c r="A91" s="41"/>
      <c r="C91" s="16"/>
      <c r="D91" s="42" t="s">
        <v>66</v>
      </c>
      <c r="E91" s="42"/>
      <c r="F91" s="42"/>
      <c r="G91" s="36" t="s">
        <v>21</v>
      </c>
      <c r="H91" s="43"/>
      <c r="I91" s="50">
        <v>8</v>
      </c>
      <c r="J91" s="74">
        <v>8</v>
      </c>
      <c r="K91" s="74">
        <v>2</v>
      </c>
      <c r="L91" s="83">
        <f t="shared" si="26"/>
        <v>10</v>
      </c>
      <c r="M91" s="74">
        <v>2</v>
      </c>
      <c r="O91" s="16"/>
      <c r="Q91" s="47"/>
      <c r="R91" s="47"/>
      <c r="S91" s="58">
        <v>7</v>
      </c>
      <c r="T91" s="36" t="s">
        <v>280</v>
      </c>
      <c r="Z91" s="38">
        <v>3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8</v>
      </c>
      <c r="AG91" s="36" t="s">
        <v>383</v>
      </c>
      <c r="AM91" s="38">
        <v>3</v>
      </c>
      <c r="AN91" s="38">
        <v>0</v>
      </c>
      <c r="AO91" s="38">
        <v>3</v>
      </c>
      <c r="AP91" s="38">
        <f>+AN91+AO91</f>
        <v>3</v>
      </c>
      <c r="AQ91" s="38">
        <v>2</v>
      </c>
      <c r="AR91" s="47"/>
    </row>
    <row r="92" spans="1:44" ht="15.75" customHeight="1" x14ac:dyDescent="0.25">
      <c r="A92" s="41"/>
      <c r="C92" s="16"/>
      <c r="D92" s="42" t="s">
        <v>67</v>
      </c>
      <c r="E92" s="42"/>
      <c r="F92" s="42"/>
      <c r="G92" s="42" t="s">
        <v>159</v>
      </c>
      <c r="H92" s="43"/>
      <c r="I92" s="50">
        <v>7</v>
      </c>
      <c r="J92" s="74">
        <v>8</v>
      </c>
      <c r="K92" s="74">
        <v>2</v>
      </c>
      <c r="L92" s="83">
        <f t="shared" si="26"/>
        <v>10</v>
      </c>
      <c r="M92" s="74">
        <v>0</v>
      </c>
      <c r="O92" s="16"/>
      <c r="Q92" s="47"/>
      <c r="R92" s="47"/>
      <c r="S92" s="58">
        <v>7.5</v>
      </c>
      <c r="T92" s="36" t="s">
        <v>155</v>
      </c>
      <c r="Z92" s="38">
        <v>3</v>
      </c>
      <c r="AA92" s="38">
        <v>0</v>
      </c>
      <c r="AB92" s="38">
        <v>0</v>
      </c>
      <c r="AC92" s="38">
        <f t="shared" ref="AC92" si="32">+AA92+AB92</f>
        <v>0</v>
      </c>
      <c r="AD92" s="38">
        <v>2</v>
      </c>
      <c r="AF92" s="58">
        <v>7</v>
      </c>
      <c r="AG92" s="36" t="s">
        <v>428</v>
      </c>
      <c r="AM92" s="38">
        <v>1</v>
      </c>
      <c r="AN92" s="38">
        <v>0</v>
      </c>
      <c r="AO92" s="38">
        <v>0</v>
      </c>
      <c r="AP92" s="38">
        <f t="shared" ref="AP92:AP93" si="33">+AN92+AO92</f>
        <v>0</v>
      </c>
      <c r="AQ92" s="38">
        <v>0</v>
      </c>
      <c r="AR92" s="47"/>
    </row>
    <row r="93" spans="1:44" ht="15.75" customHeight="1" x14ac:dyDescent="0.25">
      <c r="A93" s="41"/>
      <c r="C93" s="16"/>
      <c r="D93" s="42" t="s">
        <v>98</v>
      </c>
      <c r="E93" s="42"/>
      <c r="F93" s="42"/>
      <c r="G93" s="36" t="s">
        <v>21</v>
      </c>
      <c r="H93" s="43"/>
      <c r="I93" s="50">
        <v>8</v>
      </c>
      <c r="J93" s="74">
        <v>4</v>
      </c>
      <c r="K93" s="74">
        <v>6</v>
      </c>
      <c r="L93" s="83">
        <f t="shared" si="26"/>
        <v>10</v>
      </c>
      <c r="M93" s="74">
        <v>0</v>
      </c>
      <c r="O93" s="16"/>
      <c r="Q93" s="47"/>
      <c r="R93" s="47"/>
      <c r="S93" s="58">
        <v>8.5</v>
      </c>
      <c r="T93" s="36" t="s">
        <v>235</v>
      </c>
      <c r="Z93" s="38">
        <v>4</v>
      </c>
      <c r="AA93" s="38">
        <v>6</v>
      </c>
      <c r="AB93" s="38">
        <v>3</v>
      </c>
      <c r="AC93" s="38">
        <f>+AA93+AB93</f>
        <v>9</v>
      </c>
      <c r="AD93" s="38">
        <v>2</v>
      </c>
      <c r="AF93" s="58">
        <v>7.5</v>
      </c>
      <c r="AG93" s="36" t="s">
        <v>426</v>
      </c>
      <c r="AM93" s="38">
        <v>1</v>
      </c>
      <c r="AN93" s="38">
        <v>0</v>
      </c>
      <c r="AO93" s="38">
        <v>0</v>
      </c>
      <c r="AP93" s="38">
        <f t="shared" si="33"/>
        <v>0</v>
      </c>
      <c r="AQ93" s="38">
        <v>0</v>
      </c>
      <c r="AR93" s="47"/>
    </row>
    <row r="94" spans="1:44" ht="15.75" customHeight="1" thickBot="1" x14ac:dyDescent="0.3">
      <c r="A94" s="41"/>
      <c r="C94" s="16"/>
      <c r="D94" s="36" t="s">
        <v>154</v>
      </c>
      <c r="E94" s="36"/>
      <c r="F94" s="36"/>
      <c r="G94" s="36" t="s">
        <v>144</v>
      </c>
      <c r="H94" s="38"/>
      <c r="I94" s="50">
        <v>10</v>
      </c>
      <c r="J94" s="74">
        <v>4</v>
      </c>
      <c r="K94" s="74">
        <v>6</v>
      </c>
      <c r="L94" s="83">
        <f t="shared" si="26"/>
        <v>10</v>
      </c>
      <c r="M94" s="74">
        <v>0</v>
      </c>
      <c r="O94" s="16"/>
      <c r="Q94" s="47"/>
      <c r="R94" s="47"/>
      <c r="S94" s="58">
        <v>8</v>
      </c>
      <c r="T94" s="36" t="s">
        <v>429</v>
      </c>
      <c r="Z94" s="38">
        <v>1</v>
      </c>
      <c r="AA94" s="38">
        <v>0</v>
      </c>
      <c r="AB94" s="38">
        <v>1</v>
      </c>
      <c r="AC94" s="38">
        <f t="shared" ref="AC94" si="34">+AA94+AB94</f>
        <v>1</v>
      </c>
      <c r="AD94" s="38">
        <v>0</v>
      </c>
      <c r="AF94" s="58">
        <v>9</v>
      </c>
      <c r="AG94" s="36" t="s">
        <v>342</v>
      </c>
      <c r="AM94" s="38">
        <v>3</v>
      </c>
      <c r="AN94" s="38">
        <v>1</v>
      </c>
      <c r="AO94" s="38">
        <v>3</v>
      </c>
      <c r="AP94" s="38">
        <f>+AN94+AO94</f>
        <v>4</v>
      </c>
      <c r="AQ94" s="38">
        <v>0</v>
      </c>
      <c r="AR94" s="47"/>
    </row>
    <row r="95" spans="1:44" ht="15.75" customHeight="1" x14ac:dyDescent="0.25">
      <c r="A95" s="41"/>
      <c r="C95" s="16"/>
      <c r="D95" s="42" t="s">
        <v>184</v>
      </c>
      <c r="G95" s="42" t="s">
        <v>17</v>
      </c>
      <c r="H95" s="43"/>
      <c r="I95" s="50">
        <v>10</v>
      </c>
      <c r="J95" s="74">
        <v>5</v>
      </c>
      <c r="K95" s="74">
        <v>4</v>
      </c>
      <c r="L95" s="83">
        <f t="shared" si="26"/>
        <v>9</v>
      </c>
      <c r="M95" s="74">
        <v>2</v>
      </c>
      <c r="O95" s="16"/>
      <c r="Q95" s="47"/>
      <c r="R95" s="47"/>
      <c r="S95" s="67"/>
      <c r="T95" s="68" t="s">
        <v>131</v>
      </c>
      <c r="U95" s="20"/>
      <c r="V95" s="20"/>
      <c r="W95" s="20"/>
      <c r="X95" s="20"/>
      <c r="Y95" s="20"/>
      <c r="Z95" s="60">
        <f>SUM(Z77:Z94)</f>
        <v>60</v>
      </c>
      <c r="AA95" s="60">
        <f t="shared" ref="AA95:AD95" si="35">SUM(AA77:AA94)</f>
        <v>17</v>
      </c>
      <c r="AB95" s="60">
        <f t="shared" si="35"/>
        <v>13</v>
      </c>
      <c r="AC95" s="60">
        <f t="shared" si="35"/>
        <v>30</v>
      </c>
      <c r="AD95" s="60">
        <f t="shared" si="35"/>
        <v>6</v>
      </c>
      <c r="AF95" s="58">
        <v>6</v>
      </c>
      <c r="AG95" s="36" t="s">
        <v>427</v>
      </c>
      <c r="AM95" s="38">
        <v>2</v>
      </c>
      <c r="AN95" s="38">
        <v>1</v>
      </c>
      <c r="AO95" s="38">
        <v>1</v>
      </c>
      <c r="AP95" s="38">
        <f>+AN95+AO95</f>
        <v>2</v>
      </c>
      <c r="AQ95" s="38">
        <v>0</v>
      </c>
      <c r="AR95" s="47"/>
    </row>
    <row r="96" spans="1:44" ht="15.75" customHeight="1" thickBot="1" x14ac:dyDescent="0.3">
      <c r="A96" s="41"/>
      <c r="C96" s="16"/>
      <c r="D96" s="36" t="s">
        <v>113</v>
      </c>
      <c r="E96" s="36"/>
      <c r="F96" s="36"/>
      <c r="G96" s="42" t="s">
        <v>157</v>
      </c>
      <c r="H96" s="38"/>
      <c r="I96" s="50">
        <v>10</v>
      </c>
      <c r="J96" s="74">
        <v>2</v>
      </c>
      <c r="K96" s="74">
        <v>7</v>
      </c>
      <c r="L96" s="83">
        <f t="shared" si="26"/>
        <v>9</v>
      </c>
      <c r="M96" s="74">
        <v>0</v>
      </c>
      <c r="O96" s="16"/>
      <c r="Q96" s="47"/>
      <c r="R96" s="47"/>
      <c r="T96" s="65" t="s">
        <v>127</v>
      </c>
      <c r="Z96" s="50">
        <f>+Z95+AM97</f>
        <v>102</v>
      </c>
      <c r="AA96" s="50">
        <f>+AA95+AN97</f>
        <v>27</v>
      </c>
      <c r="AB96" s="50">
        <f>+AB95+AO97</f>
        <v>29</v>
      </c>
      <c r="AC96" s="50">
        <f>+AC95+AP97</f>
        <v>56</v>
      </c>
      <c r="AD96" s="50">
        <f>+AD95+AQ97</f>
        <v>14</v>
      </c>
      <c r="AF96" s="58">
        <v>7</v>
      </c>
      <c r="AG96" s="36" t="s">
        <v>275</v>
      </c>
      <c r="AM96" s="38">
        <v>2</v>
      </c>
      <c r="AN96" s="38">
        <v>0</v>
      </c>
      <c r="AO96" s="38">
        <v>1</v>
      </c>
      <c r="AP96" s="38">
        <f>+AN96+AO96</f>
        <v>1</v>
      </c>
      <c r="AQ96" s="38">
        <v>2</v>
      </c>
      <c r="AR96" s="47"/>
    </row>
    <row r="97" spans="1:44" ht="15.75" customHeight="1" x14ac:dyDescent="0.25">
      <c r="A97" s="41"/>
      <c r="C97" s="16"/>
      <c r="D97" s="36" t="s">
        <v>34</v>
      </c>
      <c r="E97" s="36"/>
      <c r="F97" s="36"/>
      <c r="G97" s="36" t="s">
        <v>144</v>
      </c>
      <c r="H97" s="38"/>
      <c r="I97" s="50">
        <v>9</v>
      </c>
      <c r="J97" s="74">
        <v>3</v>
      </c>
      <c r="K97" s="74">
        <v>5</v>
      </c>
      <c r="L97" s="83">
        <f t="shared" si="26"/>
        <v>8</v>
      </c>
      <c r="M97" s="74">
        <v>0</v>
      </c>
      <c r="O97" s="16"/>
      <c r="Q97" s="47"/>
      <c r="R97" s="47"/>
      <c r="AF97" s="67"/>
      <c r="AG97" s="68" t="s">
        <v>131</v>
      </c>
      <c r="AH97" s="20"/>
      <c r="AI97" s="20"/>
      <c r="AJ97" s="20"/>
      <c r="AK97" s="20"/>
      <c r="AL97" s="20"/>
      <c r="AM97" s="60">
        <f>SUM(AM77:AM96)</f>
        <v>42</v>
      </c>
      <c r="AN97" s="60">
        <f>SUM(AN77:AN96)</f>
        <v>10</v>
      </c>
      <c r="AO97" s="60">
        <f>SUM(AO77:AO96)</f>
        <v>16</v>
      </c>
      <c r="AP97" s="60">
        <f>SUM(AP77:AP96)</f>
        <v>26</v>
      </c>
      <c r="AQ97" s="60">
        <f>SUM(AQ77:AQ96)</f>
        <v>8</v>
      </c>
      <c r="AR97" s="47"/>
    </row>
    <row r="98" spans="1:44" ht="15.75" customHeight="1" x14ac:dyDescent="0.25">
      <c r="A98" s="41"/>
      <c r="C98" s="16"/>
      <c r="D98" s="42" t="s">
        <v>96</v>
      </c>
      <c r="E98" s="42"/>
      <c r="F98" s="42"/>
      <c r="G98" s="36" t="s">
        <v>21</v>
      </c>
      <c r="H98" s="43"/>
      <c r="I98" s="50">
        <v>11</v>
      </c>
      <c r="J98" s="74">
        <v>1</v>
      </c>
      <c r="K98" s="74">
        <v>7</v>
      </c>
      <c r="L98" s="83">
        <f t="shared" si="26"/>
        <v>8</v>
      </c>
      <c r="M98" s="74">
        <v>2</v>
      </c>
      <c r="O98" s="16"/>
      <c r="Q98" s="47"/>
      <c r="R98" s="47"/>
      <c r="AR98" s="47"/>
    </row>
    <row r="99" spans="1:44" ht="15.75" customHeight="1" thickBot="1" x14ac:dyDescent="0.3">
      <c r="A99" s="41"/>
      <c r="C99" s="16"/>
      <c r="D99" s="36"/>
      <c r="E99" s="36"/>
      <c r="F99" s="36"/>
      <c r="G99" s="36"/>
      <c r="H99" s="38"/>
      <c r="I99" s="50"/>
      <c r="J99" s="50"/>
      <c r="K99" s="50"/>
      <c r="L99" s="50"/>
      <c r="M99" s="50"/>
      <c r="O99" s="16"/>
      <c r="Q99" s="47"/>
      <c r="R99" s="47"/>
      <c r="S99" s="59" t="s">
        <v>161</v>
      </c>
      <c r="T99" s="59" t="s">
        <v>164</v>
      </c>
      <c r="U99" s="59"/>
      <c r="V99" s="88"/>
      <c r="W99" s="88"/>
      <c r="X99" s="88"/>
      <c r="Y99" s="88"/>
      <c r="Z99" s="88" t="s">
        <v>4</v>
      </c>
      <c r="AA99" s="88" t="s">
        <v>29</v>
      </c>
      <c r="AB99" s="88" t="s">
        <v>30</v>
      </c>
      <c r="AC99" s="88" t="s">
        <v>31</v>
      </c>
      <c r="AD99" s="88" t="s">
        <v>3</v>
      </c>
      <c r="AF99" s="59" t="s">
        <v>161</v>
      </c>
      <c r="AG99" s="59" t="s">
        <v>164</v>
      </c>
      <c r="AH99" s="59"/>
      <c r="AI99" s="88"/>
      <c r="AJ99" s="88"/>
      <c r="AK99" s="88"/>
      <c r="AL99" s="88"/>
      <c r="AM99" s="88" t="s">
        <v>4</v>
      </c>
      <c r="AN99" s="88" t="s">
        <v>29</v>
      </c>
      <c r="AO99" s="88" t="s">
        <v>30</v>
      </c>
      <c r="AP99" s="88" t="s">
        <v>31</v>
      </c>
      <c r="AQ99" s="88" t="s">
        <v>3</v>
      </c>
      <c r="AR99" s="47"/>
    </row>
    <row r="100" spans="1:44" ht="15.75" customHeight="1" x14ac:dyDescent="0.25">
      <c r="A100" s="41"/>
      <c r="C100" s="16"/>
      <c r="D100" s="36"/>
      <c r="E100" s="36"/>
      <c r="F100" s="36"/>
      <c r="G100" s="36"/>
      <c r="H100" s="38"/>
      <c r="I100" s="50"/>
      <c r="J100" s="50"/>
      <c r="K100" s="50"/>
      <c r="L100" s="50"/>
      <c r="M100" s="50"/>
      <c r="Q100" s="47"/>
      <c r="R100" s="47"/>
      <c r="S100" s="58">
        <v>7</v>
      </c>
      <c r="T100" s="65" t="s">
        <v>99</v>
      </c>
      <c r="Z100" s="38">
        <v>2</v>
      </c>
      <c r="AA100" s="38">
        <v>0</v>
      </c>
      <c r="AB100" s="38">
        <v>0</v>
      </c>
      <c r="AC100" s="38">
        <f t="shared" ref="AC100:AC105" si="36">+AA100+AB100</f>
        <v>0</v>
      </c>
      <c r="AD100" s="38">
        <v>0</v>
      </c>
      <c r="AR100" s="47"/>
    </row>
    <row r="101" spans="1:44" ht="15.75" customHeight="1" thickBot="1" x14ac:dyDescent="0.3">
      <c r="A101" s="41"/>
      <c r="D101" s="13" t="s">
        <v>116</v>
      </c>
      <c r="E101" s="13"/>
      <c r="F101" s="13"/>
      <c r="G101" s="15" t="s">
        <v>2</v>
      </c>
      <c r="H101" s="15"/>
      <c r="I101" s="15" t="s">
        <v>4</v>
      </c>
      <c r="J101" s="15" t="s">
        <v>29</v>
      </c>
      <c r="K101" s="15" t="s">
        <v>30</v>
      </c>
      <c r="L101" s="15" t="s">
        <v>31</v>
      </c>
      <c r="M101" s="84" t="s">
        <v>3</v>
      </c>
      <c r="Q101" s="47"/>
      <c r="R101" s="47"/>
      <c r="S101" s="58">
        <v>6.5</v>
      </c>
      <c r="T101" s="65" t="s">
        <v>88</v>
      </c>
      <c r="Z101" s="38">
        <v>1</v>
      </c>
      <c r="AA101" s="38">
        <v>0</v>
      </c>
      <c r="AB101" s="38">
        <v>0</v>
      </c>
      <c r="AC101" s="38">
        <f t="shared" si="36"/>
        <v>0</v>
      </c>
      <c r="AD101" s="38">
        <v>0</v>
      </c>
      <c r="AF101" s="58">
        <v>6</v>
      </c>
      <c r="AG101" s="65" t="s">
        <v>89</v>
      </c>
      <c r="AM101" s="38">
        <v>1</v>
      </c>
      <c r="AN101" s="38">
        <v>0</v>
      </c>
      <c r="AO101" s="38">
        <v>0</v>
      </c>
      <c r="AP101" s="38">
        <f t="shared" ref="AP101:AP107" si="37">+AN101+AO101</f>
        <v>0</v>
      </c>
      <c r="AQ101" s="38">
        <v>2</v>
      </c>
      <c r="AR101" s="47"/>
    </row>
    <row r="102" spans="1:44" ht="15.75" customHeight="1" x14ac:dyDescent="0.25">
      <c r="A102" s="41"/>
      <c r="D102" s="42" t="s">
        <v>39</v>
      </c>
      <c r="E102" s="42"/>
      <c r="F102" s="42"/>
      <c r="G102" s="42" t="s">
        <v>17</v>
      </c>
      <c r="H102" s="43"/>
      <c r="I102" s="50">
        <v>9</v>
      </c>
      <c r="J102" s="74">
        <v>3</v>
      </c>
      <c r="K102" s="74">
        <v>11</v>
      </c>
      <c r="L102" s="50">
        <f t="shared" ref="L102:L109" si="38">+J102+K102</f>
        <v>14</v>
      </c>
      <c r="M102" s="83">
        <v>6</v>
      </c>
      <c r="O102" s="16"/>
      <c r="Q102" s="47"/>
      <c r="R102" s="47"/>
      <c r="S102" s="58">
        <v>7.5</v>
      </c>
      <c r="T102" s="65" t="s">
        <v>165</v>
      </c>
      <c r="Z102" s="38">
        <v>2</v>
      </c>
      <c r="AA102" s="38">
        <v>0</v>
      </c>
      <c r="AB102" s="38">
        <v>1</v>
      </c>
      <c r="AC102" s="38">
        <f t="shared" si="36"/>
        <v>1</v>
      </c>
      <c r="AD102" s="38">
        <v>2</v>
      </c>
      <c r="AF102" s="58">
        <v>9.5</v>
      </c>
      <c r="AG102" s="65" t="s">
        <v>133</v>
      </c>
      <c r="AM102" s="38">
        <v>1</v>
      </c>
      <c r="AN102" s="38">
        <v>1</v>
      </c>
      <c r="AO102" s="38">
        <v>0</v>
      </c>
      <c r="AP102" s="38">
        <f t="shared" si="37"/>
        <v>1</v>
      </c>
      <c r="AQ102" s="38">
        <v>0</v>
      </c>
      <c r="AR102" s="47"/>
    </row>
    <row r="103" spans="1:44" ht="15.75" customHeight="1" x14ac:dyDescent="0.25">
      <c r="A103" s="41"/>
      <c r="D103" s="36" t="s">
        <v>44</v>
      </c>
      <c r="E103" s="36"/>
      <c r="F103" s="36"/>
      <c r="G103" s="36" t="s">
        <v>144</v>
      </c>
      <c r="H103" s="38"/>
      <c r="I103" s="50">
        <v>10</v>
      </c>
      <c r="J103" s="74">
        <v>3</v>
      </c>
      <c r="K103" s="74">
        <v>2</v>
      </c>
      <c r="L103" s="50">
        <f t="shared" si="38"/>
        <v>5</v>
      </c>
      <c r="M103" s="83">
        <v>6</v>
      </c>
      <c r="O103" s="16"/>
      <c r="Q103" s="47"/>
      <c r="R103" s="47"/>
      <c r="S103" s="58">
        <v>6.5</v>
      </c>
      <c r="T103" s="65" t="s">
        <v>152</v>
      </c>
      <c r="Z103" s="38">
        <v>1</v>
      </c>
      <c r="AA103" s="38">
        <v>0</v>
      </c>
      <c r="AB103" s="38">
        <v>2</v>
      </c>
      <c r="AC103" s="38">
        <f t="shared" si="36"/>
        <v>2</v>
      </c>
      <c r="AD103" s="38">
        <v>0</v>
      </c>
      <c r="AF103" s="58">
        <v>7.5</v>
      </c>
      <c r="AG103" s="65" t="s">
        <v>125</v>
      </c>
      <c r="AM103" s="38">
        <v>2</v>
      </c>
      <c r="AN103" s="38">
        <v>0</v>
      </c>
      <c r="AO103" s="38">
        <v>1</v>
      </c>
      <c r="AP103" s="38">
        <f t="shared" si="37"/>
        <v>1</v>
      </c>
      <c r="AQ103" s="38">
        <v>0</v>
      </c>
      <c r="AR103" s="47"/>
    </row>
    <row r="104" spans="1:44" ht="15.75" customHeight="1" x14ac:dyDescent="0.25">
      <c r="A104" s="41"/>
      <c r="D104" s="42" t="s">
        <v>40</v>
      </c>
      <c r="E104" s="42"/>
      <c r="F104" s="42"/>
      <c r="G104" s="36" t="s">
        <v>21</v>
      </c>
      <c r="H104" s="43"/>
      <c r="I104" s="50">
        <v>11</v>
      </c>
      <c r="J104" s="74">
        <v>0</v>
      </c>
      <c r="K104" s="74">
        <v>6</v>
      </c>
      <c r="L104" s="50">
        <f t="shared" si="38"/>
        <v>6</v>
      </c>
      <c r="M104" s="83">
        <v>6</v>
      </c>
      <c r="O104" s="16"/>
      <c r="Q104" s="47"/>
      <c r="R104" s="47"/>
      <c r="S104" s="58">
        <v>6.5</v>
      </c>
      <c r="T104" s="65" t="s">
        <v>59</v>
      </c>
      <c r="Z104" s="38">
        <v>2</v>
      </c>
      <c r="AA104" s="38">
        <v>0</v>
      </c>
      <c r="AB104" s="38">
        <v>2</v>
      </c>
      <c r="AC104" s="38">
        <f t="shared" si="36"/>
        <v>2</v>
      </c>
      <c r="AD104" s="38">
        <v>0</v>
      </c>
      <c r="AF104" s="58">
        <v>6.5</v>
      </c>
      <c r="AG104" s="36" t="s">
        <v>76</v>
      </c>
      <c r="AM104" s="38">
        <v>6</v>
      </c>
      <c r="AN104" s="38">
        <v>0</v>
      </c>
      <c r="AO104" s="38">
        <v>3</v>
      </c>
      <c r="AP104" s="38">
        <f t="shared" si="37"/>
        <v>3</v>
      </c>
      <c r="AQ104" s="38">
        <v>0</v>
      </c>
      <c r="AR104" s="47"/>
    </row>
    <row r="105" spans="1:44" ht="15.75" customHeight="1" thickBot="1" x14ac:dyDescent="0.3">
      <c r="A105" s="41"/>
      <c r="D105" s="36" t="s">
        <v>112</v>
      </c>
      <c r="E105" s="36"/>
      <c r="F105" s="36"/>
      <c r="G105" s="36" t="s">
        <v>144</v>
      </c>
      <c r="H105" s="38"/>
      <c r="I105" s="50">
        <v>7</v>
      </c>
      <c r="J105" s="74">
        <v>0</v>
      </c>
      <c r="K105" s="74">
        <v>3</v>
      </c>
      <c r="L105" s="50">
        <f t="shared" si="38"/>
        <v>3</v>
      </c>
      <c r="M105" s="83">
        <v>4</v>
      </c>
      <c r="O105" s="16"/>
      <c r="Q105" s="47"/>
      <c r="R105" s="47"/>
      <c r="S105" s="58">
        <v>6.5</v>
      </c>
      <c r="T105" s="65" t="s">
        <v>75</v>
      </c>
      <c r="Z105" s="38">
        <v>1</v>
      </c>
      <c r="AA105" s="38">
        <v>0</v>
      </c>
      <c r="AB105" s="38">
        <v>1</v>
      </c>
      <c r="AC105" s="38">
        <f t="shared" si="36"/>
        <v>1</v>
      </c>
      <c r="AD105" s="38">
        <v>0</v>
      </c>
      <c r="AF105" s="58">
        <v>7.5</v>
      </c>
      <c r="AG105" s="65" t="s">
        <v>56</v>
      </c>
      <c r="AM105" s="38">
        <v>1</v>
      </c>
      <c r="AN105" s="38">
        <v>0</v>
      </c>
      <c r="AO105" s="38">
        <v>0</v>
      </c>
      <c r="AP105" s="38">
        <f t="shared" si="37"/>
        <v>0</v>
      </c>
      <c r="AQ105" s="38">
        <v>0</v>
      </c>
      <c r="AR105" s="47"/>
    </row>
    <row r="106" spans="1:44" ht="15.75" customHeight="1" x14ac:dyDescent="0.25">
      <c r="A106" s="41"/>
      <c r="D106" s="36" t="s">
        <v>119</v>
      </c>
      <c r="E106" s="36"/>
      <c r="F106" s="36"/>
      <c r="G106" s="36" t="s">
        <v>144</v>
      </c>
      <c r="H106" s="38"/>
      <c r="I106" s="50">
        <v>9</v>
      </c>
      <c r="J106" s="74">
        <v>8</v>
      </c>
      <c r="K106" s="74">
        <v>8</v>
      </c>
      <c r="L106" s="50">
        <f t="shared" si="38"/>
        <v>16</v>
      </c>
      <c r="M106" s="83">
        <v>4</v>
      </c>
      <c r="O106" s="16"/>
      <c r="Q106" s="47"/>
      <c r="R106" s="47"/>
      <c r="S106" s="67"/>
      <c r="T106" s="68" t="s">
        <v>131</v>
      </c>
      <c r="U106" s="20"/>
      <c r="V106" s="20"/>
      <c r="W106" s="20"/>
      <c r="X106" s="20"/>
      <c r="Y106" s="20"/>
      <c r="Z106" s="60">
        <f>SUM(Z100:Z105)</f>
        <v>9</v>
      </c>
      <c r="AA106" s="60">
        <f t="shared" ref="AA106:AD106" si="39">SUM(AA100:AA105)</f>
        <v>0</v>
      </c>
      <c r="AB106" s="60">
        <f t="shared" si="39"/>
        <v>6</v>
      </c>
      <c r="AC106" s="60">
        <f t="shared" si="39"/>
        <v>6</v>
      </c>
      <c r="AD106" s="60">
        <f t="shared" si="39"/>
        <v>2</v>
      </c>
      <c r="AF106" s="58">
        <v>7</v>
      </c>
      <c r="AG106" s="65" t="s">
        <v>40</v>
      </c>
      <c r="AM106" s="38">
        <v>1</v>
      </c>
      <c r="AN106" s="38">
        <v>0</v>
      </c>
      <c r="AO106" s="38">
        <v>0</v>
      </c>
      <c r="AP106" s="38">
        <f t="shared" si="37"/>
        <v>0</v>
      </c>
      <c r="AQ106" s="38">
        <v>0</v>
      </c>
      <c r="AR106" s="47"/>
    </row>
    <row r="107" spans="1:44" ht="15.75" customHeight="1" x14ac:dyDescent="0.25">
      <c r="A107" s="41"/>
      <c r="D107" s="42" t="s">
        <v>82</v>
      </c>
      <c r="E107" s="42"/>
      <c r="F107" s="42"/>
      <c r="G107" s="42" t="s">
        <v>160</v>
      </c>
      <c r="H107" s="43"/>
      <c r="I107" s="50">
        <v>10</v>
      </c>
      <c r="J107" s="74">
        <v>28</v>
      </c>
      <c r="K107" s="74">
        <v>5</v>
      </c>
      <c r="L107" s="50">
        <f t="shared" si="38"/>
        <v>33</v>
      </c>
      <c r="M107" s="83">
        <v>4</v>
      </c>
      <c r="O107" s="16"/>
      <c r="Q107" s="47"/>
      <c r="R107" s="47"/>
      <c r="T107" s="65" t="s">
        <v>128</v>
      </c>
      <c r="U107" s="71"/>
      <c r="V107" s="71"/>
      <c r="W107" s="71"/>
      <c r="X107" s="71"/>
      <c r="Y107" s="71"/>
      <c r="Z107" s="50">
        <f>+Z106+AM109</f>
        <v>25</v>
      </c>
      <c r="AA107" s="50">
        <f>+AA106+AN109</f>
        <v>2</v>
      </c>
      <c r="AB107" s="50">
        <f>+AB106+AO109</f>
        <v>10</v>
      </c>
      <c r="AC107" s="50">
        <f>+AC106+AP109</f>
        <v>12</v>
      </c>
      <c r="AD107" s="50">
        <f>+AD106+AQ109</f>
        <v>4</v>
      </c>
      <c r="AF107" s="58">
        <v>6.5</v>
      </c>
      <c r="AG107" s="65" t="s">
        <v>138</v>
      </c>
      <c r="AM107" s="38">
        <v>3</v>
      </c>
      <c r="AN107" s="38">
        <v>0</v>
      </c>
      <c r="AO107" s="38">
        <v>0</v>
      </c>
      <c r="AP107" s="38">
        <f t="shared" si="37"/>
        <v>0</v>
      </c>
      <c r="AQ107" s="38">
        <v>0</v>
      </c>
      <c r="AR107" s="47"/>
    </row>
    <row r="108" spans="1:44" ht="15.75" customHeight="1" thickBot="1" x14ac:dyDescent="0.3">
      <c r="A108" s="41"/>
      <c r="D108" s="36" t="s">
        <v>148</v>
      </c>
      <c r="E108" s="36"/>
      <c r="F108" s="36"/>
      <c r="G108" s="36" t="s">
        <v>144</v>
      </c>
      <c r="H108" s="38"/>
      <c r="I108" s="50">
        <v>10</v>
      </c>
      <c r="J108" s="74">
        <v>4</v>
      </c>
      <c r="K108" s="74">
        <v>3</v>
      </c>
      <c r="L108" s="50">
        <f t="shared" si="38"/>
        <v>7</v>
      </c>
      <c r="M108" s="83">
        <v>4</v>
      </c>
      <c r="O108" s="16"/>
      <c r="Q108" s="47"/>
      <c r="R108" s="47"/>
      <c r="S108" s="58"/>
      <c r="T108" s="36"/>
      <c r="Z108" s="38"/>
      <c r="AA108" s="38"/>
      <c r="AB108" s="38"/>
      <c r="AC108" s="38"/>
      <c r="AD108" s="38"/>
      <c r="AF108" s="58">
        <v>9.5</v>
      </c>
      <c r="AG108" s="65" t="s">
        <v>82</v>
      </c>
      <c r="AM108" s="38">
        <v>1</v>
      </c>
      <c r="AN108" s="38">
        <v>1</v>
      </c>
      <c r="AO108" s="38">
        <v>0</v>
      </c>
      <c r="AP108" s="38">
        <f t="shared" ref="AP108" si="40">+AN108+AO108</f>
        <v>1</v>
      </c>
      <c r="AQ108" s="38">
        <v>0</v>
      </c>
      <c r="AR108" s="47"/>
    </row>
    <row r="109" spans="1:44" ht="15.75" customHeight="1" x14ac:dyDescent="0.25">
      <c r="A109" s="41"/>
      <c r="D109" s="42" t="s">
        <v>138</v>
      </c>
      <c r="G109" s="42" t="s">
        <v>160</v>
      </c>
      <c r="H109" s="43"/>
      <c r="I109" s="50">
        <v>11</v>
      </c>
      <c r="J109" s="74">
        <v>0</v>
      </c>
      <c r="K109" s="74">
        <v>4</v>
      </c>
      <c r="L109" s="50">
        <f t="shared" si="38"/>
        <v>4</v>
      </c>
      <c r="M109" s="83">
        <v>4</v>
      </c>
      <c r="O109" s="16"/>
      <c r="Q109" s="47"/>
      <c r="R109" s="47"/>
      <c r="S109" s="58"/>
      <c r="T109" s="36" t="s">
        <v>127</v>
      </c>
      <c r="U109" s="16"/>
      <c r="V109" s="16"/>
      <c r="W109" s="16"/>
      <c r="X109" s="16"/>
      <c r="Y109" s="16"/>
      <c r="Z109" s="38">
        <f>+Z96+Z107+AC126</f>
        <v>142</v>
      </c>
      <c r="AA109" s="38">
        <f>+AA96+AA107</f>
        <v>29</v>
      </c>
      <c r="AB109" s="38">
        <f>+AB96+AB107</f>
        <v>39</v>
      </c>
      <c r="AC109" s="38">
        <f>AB109+AA109</f>
        <v>68</v>
      </c>
      <c r="AD109" s="38">
        <f>+AD96+AD107</f>
        <v>18</v>
      </c>
      <c r="AF109" s="67"/>
      <c r="AG109" s="68" t="s">
        <v>131</v>
      </c>
      <c r="AH109" s="20"/>
      <c r="AI109" s="20"/>
      <c r="AJ109" s="20"/>
      <c r="AK109" s="20"/>
      <c r="AL109" s="20"/>
      <c r="AM109" s="60">
        <f>SUM(AM100:AM108)</f>
        <v>16</v>
      </c>
      <c r="AN109" s="60">
        <f t="shared" ref="AN109:AQ109" si="41">SUM(AN100:AN108)</f>
        <v>2</v>
      </c>
      <c r="AO109" s="60">
        <f t="shared" si="41"/>
        <v>4</v>
      </c>
      <c r="AP109" s="60">
        <f t="shared" si="41"/>
        <v>6</v>
      </c>
      <c r="AQ109" s="60">
        <f t="shared" si="41"/>
        <v>2</v>
      </c>
      <c r="AR109" s="47"/>
    </row>
    <row r="110" spans="1:44" ht="15.75" customHeight="1" x14ac:dyDescent="0.25">
      <c r="A110" s="41"/>
      <c r="C110" s="16"/>
      <c r="O110" s="16"/>
      <c r="Q110" s="47"/>
      <c r="R110" s="47"/>
      <c r="S110" s="58"/>
      <c r="T110" s="36" t="s">
        <v>114</v>
      </c>
      <c r="U110" s="16"/>
      <c r="V110" s="16"/>
      <c r="W110" s="16"/>
      <c r="X110" s="16"/>
      <c r="Y110" s="16"/>
      <c r="Z110" s="38">
        <f>+Z15+Z28+Z41+Z54+AM15+AM28+AM41+AM54</f>
        <v>142</v>
      </c>
      <c r="AA110" s="38">
        <f>+AA15+AA28+AA41+AA54+AN15+AN28+AN41+AN54</f>
        <v>29</v>
      </c>
      <c r="AB110" s="38">
        <f>+AB15+AB28+AB41+AB54+AO15+AO28+AO41+AO54</f>
        <v>39</v>
      </c>
      <c r="AC110" s="38">
        <f>+AC15+AC28+AC41+AC54+AP15+AP28+AP41+AP54</f>
        <v>68</v>
      </c>
      <c r="AD110" s="38">
        <f>+AD15+AD28+AD41+AD54+AQ15+AQ28+AQ41+AQ54</f>
        <v>18</v>
      </c>
      <c r="AR110" s="47"/>
    </row>
    <row r="111" spans="1:44" ht="15.75" customHeight="1" x14ac:dyDescent="0.25">
      <c r="A111" s="41"/>
      <c r="C111" s="16"/>
      <c r="Q111" s="47"/>
      <c r="R111" s="47"/>
      <c r="AR111" s="47"/>
    </row>
    <row r="112" spans="1:44" ht="15.75" customHeight="1" x14ac:dyDescent="0.25">
      <c r="A112" s="41"/>
      <c r="Q112" s="47"/>
      <c r="R112" s="47"/>
      <c r="S112" s="58"/>
      <c r="T112" s="36"/>
      <c r="AP112" s="38"/>
      <c r="AQ112" s="38"/>
      <c r="AR112" s="47"/>
    </row>
    <row r="113" spans="1:44" ht="15.75" customHeight="1" x14ac:dyDescent="0.25">
      <c r="A113" s="41"/>
      <c r="N113" s="16"/>
      <c r="Q113" s="47"/>
      <c r="R113" s="47"/>
      <c r="AR113" s="47"/>
    </row>
    <row r="114" spans="1:44" ht="15.75" customHeight="1" thickBot="1" x14ac:dyDescent="0.3">
      <c r="A114" s="41"/>
      <c r="D114" s="36"/>
      <c r="E114" s="36"/>
      <c r="F114" s="36"/>
      <c r="G114" s="36"/>
      <c r="H114" s="38"/>
      <c r="I114" s="50"/>
      <c r="J114" s="50"/>
      <c r="K114" s="50"/>
      <c r="L114" s="50"/>
      <c r="M114" s="50"/>
      <c r="N114" s="16"/>
      <c r="Q114" s="47"/>
      <c r="R114" s="47"/>
      <c r="U114" s="129" t="s">
        <v>161</v>
      </c>
      <c r="V114" s="22" t="s">
        <v>194</v>
      </c>
      <c r="W114" s="22"/>
      <c r="X114" s="22"/>
      <c r="Y114" s="22"/>
      <c r="Z114" s="22"/>
      <c r="AA114" s="22"/>
      <c r="AB114" s="22"/>
      <c r="AC114" s="129" t="s">
        <v>4</v>
      </c>
      <c r="AD114" s="129" t="s">
        <v>8</v>
      </c>
      <c r="AE114" s="129" t="s">
        <v>9</v>
      </c>
      <c r="AF114" s="129" t="s">
        <v>10</v>
      </c>
      <c r="AG114" s="129" t="s">
        <v>107</v>
      </c>
      <c r="AH114" s="129"/>
      <c r="AI114" s="129" t="s">
        <v>5</v>
      </c>
      <c r="AJ114" s="129" t="s">
        <v>7</v>
      </c>
      <c r="AK114" s="129" t="s">
        <v>6</v>
      </c>
      <c r="AL114" s="129" t="s">
        <v>108</v>
      </c>
      <c r="AR114" s="47"/>
    </row>
    <row r="115" spans="1:44" ht="15.75" customHeight="1" x14ac:dyDescent="0.25">
      <c r="A115" s="41"/>
      <c r="N115" s="16"/>
      <c r="Q115" s="47"/>
      <c r="R115" s="47"/>
      <c r="U115" s="79">
        <v>8</v>
      </c>
      <c r="V115" s="65" t="s">
        <v>18</v>
      </c>
      <c r="W115" s="65"/>
      <c r="X115" s="65"/>
      <c r="Y115" s="65"/>
      <c r="Z115" s="50"/>
      <c r="AC115" s="50">
        <v>1</v>
      </c>
      <c r="AD115" s="50">
        <v>0</v>
      </c>
      <c r="AE115" s="50">
        <v>0</v>
      </c>
      <c r="AF115" s="50">
        <v>1</v>
      </c>
      <c r="AG115" s="264">
        <f t="shared" ref="AG115:AG124" si="42">(2*AD115+AF115)/(2*AC115)</f>
        <v>0.5</v>
      </c>
      <c r="AH115" s="264"/>
      <c r="AI115" s="50">
        <v>1</v>
      </c>
      <c r="AJ115" s="50">
        <v>0</v>
      </c>
      <c r="AK115" s="50">
        <v>0</v>
      </c>
      <c r="AL115" s="81">
        <f t="shared" ref="AL115:AL124" si="43">+AI115/AC115</f>
        <v>1</v>
      </c>
      <c r="AR115" s="47"/>
    </row>
    <row r="116" spans="1:44" ht="15.75" customHeight="1" x14ac:dyDescent="0.25">
      <c r="A116" s="41"/>
      <c r="N116" s="16"/>
      <c r="Q116" s="47"/>
      <c r="R116" s="47"/>
      <c r="U116" s="79">
        <v>7</v>
      </c>
      <c r="V116" s="65" t="s">
        <v>22</v>
      </c>
      <c r="W116" s="65"/>
      <c r="X116" s="65"/>
      <c r="Y116" s="65"/>
      <c r="Z116" s="50"/>
      <c r="AC116" s="50">
        <v>1</v>
      </c>
      <c r="AD116" s="50">
        <v>1</v>
      </c>
      <c r="AE116" s="50">
        <v>0</v>
      </c>
      <c r="AF116" s="50">
        <v>0</v>
      </c>
      <c r="AG116" s="264">
        <f t="shared" si="42"/>
        <v>1</v>
      </c>
      <c r="AH116" s="264"/>
      <c r="AI116" s="50">
        <v>0</v>
      </c>
      <c r="AJ116" s="50">
        <v>0</v>
      </c>
      <c r="AK116" s="50">
        <v>1</v>
      </c>
      <c r="AL116" s="81">
        <f t="shared" si="43"/>
        <v>0</v>
      </c>
      <c r="AR116" s="47"/>
    </row>
    <row r="117" spans="1:44" ht="15.75" customHeight="1" x14ac:dyDescent="0.25">
      <c r="A117" s="41"/>
      <c r="N117" s="16"/>
      <c r="Q117" s="47"/>
      <c r="R117" s="47"/>
      <c r="U117" s="79">
        <v>7.5</v>
      </c>
      <c r="V117" s="65" t="s">
        <v>272</v>
      </c>
      <c r="W117" s="65"/>
      <c r="X117" s="65"/>
      <c r="Y117" s="65"/>
      <c r="Z117" s="50"/>
      <c r="AC117" s="50">
        <v>4.3</v>
      </c>
      <c r="AD117" s="50">
        <v>4</v>
      </c>
      <c r="AE117" s="50">
        <v>0</v>
      </c>
      <c r="AF117" s="50">
        <v>1</v>
      </c>
      <c r="AG117" s="264">
        <f t="shared" si="42"/>
        <v>1.0465116279069768</v>
      </c>
      <c r="AH117" s="264"/>
      <c r="AI117" s="50">
        <v>5</v>
      </c>
      <c r="AJ117" s="50">
        <v>0</v>
      </c>
      <c r="AK117" s="50">
        <v>1</v>
      </c>
      <c r="AL117" s="81">
        <f t="shared" si="43"/>
        <v>1.1627906976744187</v>
      </c>
      <c r="AR117" s="47"/>
    </row>
    <row r="118" spans="1:44" ht="15.75" customHeight="1" x14ac:dyDescent="0.25">
      <c r="A118" s="41"/>
      <c r="N118" s="16"/>
      <c r="Q118" s="47"/>
      <c r="R118" s="47"/>
      <c r="U118" s="79">
        <v>7.5</v>
      </c>
      <c r="V118" s="65" t="s">
        <v>16</v>
      </c>
      <c r="W118" s="65"/>
      <c r="X118" s="65"/>
      <c r="Y118" s="65"/>
      <c r="Z118" s="50"/>
      <c r="AC118" s="50">
        <v>2</v>
      </c>
      <c r="AD118" s="50">
        <v>1</v>
      </c>
      <c r="AE118" s="50">
        <v>0</v>
      </c>
      <c r="AF118" s="50">
        <v>1</v>
      </c>
      <c r="AG118" s="264">
        <f t="shared" si="42"/>
        <v>0.75</v>
      </c>
      <c r="AH118" s="264"/>
      <c r="AI118" s="50">
        <v>4</v>
      </c>
      <c r="AJ118" s="50">
        <v>0</v>
      </c>
      <c r="AK118" s="50">
        <v>0</v>
      </c>
      <c r="AL118" s="81">
        <f t="shared" si="43"/>
        <v>2</v>
      </c>
      <c r="AR118" s="47"/>
    </row>
    <row r="119" spans="1:44" ht="15.75" customHeight="1" x14ac:dyDescent="0.25">
      <c r="A119" s="41"/>
      <c r="N119" s="16"/>
      <c r="Q119" s="47"/>
      <c r="R119" s="47"/>
      <c r="U119" s="79">
        <v>7.5</v>
      </c>
      <c r="V119" s="65" t="s">
        <v>118</v>
      </c>
      <c r="W119" s="65"/>
      <c r="X119" s="65"/>
      <c r="Y119" s="65"/>
      <c r="Z119" s="50"/>
      <c r="AC119" s="50">
        <v>1</v>
      </c>
      <c r="AD119" s="50">
        <v>1</v>
      </c>
      <c r="AE119" s="50">
        <v>0</v>
      </c>
      <c r="AF119" s="50">
        <v>0</v>
      </c>
      <c r="AG119" s="264">
        <f t="shared" si="42"/>
        <v>1</v>
      </c>
      <c r="AH119" s="264"/>
      <c r="AI119" s="50">
        <v>0</v>
      </c>
      <c r="AJ119" s="50">
        <v>0</v>
      </c>
      <c r="AK119" s="50">
        <v>1</v>
      </c>
      <c r="AL119" s="81">
        <f t="shared" si="43"/>
        <v>0</v>
      </c>
      <c r="AR119" s="47"/>
    </row>
    <row r="120" spans="1:44" ht="15.75" customHeight="1" x14ac:dyDescent="0.25">
      <c r="A120" s="41"/>
      <c r="N120" s="16"/>
      <c r="Q120" s="47"/>
      <c r="R120" s="47"/>
      <c r="U120" s="75">
        <v>8</v>
      </c>
      <c r="V120" s="65" t="s">
        <v>147</v>
      </c>
      <c r="AC120" s="50">
        <v>1</v>
      </c>
      <c r="AD120" s="50">
        <v>1</v>
      </c>
      <c r="AE120" s="50">
        <v>0</v>
      </c>
      <c r="AF120" s="50">
        <v>0</v>
      </c>
      <c r="AG120" s="264">
        <f t="shared" si="42"/>
        <v>1</v>
      </c>
      <c r="AH120" s="264"/>
      <c r="AI120" s="50">
        <v>2</v>
      </c>
      <c r="AJ120" s="50">
        <v>0</v>
      </c>
      <c r="AK120" s="50">
        <v>0</v>
      </c>
      <c r="AL120" s="81">
        <f t="shared" si="43"/>
        <v>2</v>
      </c>
      <c r="AR120" s="47"/>
    </row>
    <row r="121" spans="1:44" ht="15.75" customHeight="1" x14ac:dyDescent="0.25">
      <c r="A121" s="41"/>
      <c r="N121" s="16"/>
      <c r="Q121" s="47"/>
      <c r="R121" s="47"/>
      <c r="S121" s="79"/>
      <c r="T121" s="65"/>
      <c r="U121" s="79"/>
      <c r="V121" s="65" t="s">
        <v>41</v>
      </c>
      <c r="W121" s="65"/>
      <c r="X121" s="65"/>
      <c r="Y121" s="65"/>
      <c r="Z121" s="50"/>
      <c r="AC121" s="50">
        <v>0.2</v>
      </c>
      <c r="AD121" s="50">
        <v>0</v>
      </c>
      <c r="AE121" s="50">
        <v>0</v>
      </c>
      <c r="AF121" s="50">
        <v>0</v>
      </c>
      <c r="AG121" s="264">
        <f t="shared" si="42"/>
        <v>0</v>
      </c>
      <c r="AH121" s="264"/>
      <c r="AI121" s="50">
        <v>0</v>
      </c>
      <c r="AJ121" s="50">
        <v>0</v>
      </c>
      <c r="AK121" s="50">
        <v>0</v>
      </c>
      <c r="AL121" s="81">
        <f t="shared" si="43"/>
        <v>0</v>
      </c>
      <c r="AR121" s="47"/>
    </row>
    <row r="122" spans="1:44" ht="15.75" customHeight="1" x14ac:dyDescent="0.25">
      <c r="A122" s="41"/>
      <c r="N122" s="16"/>
      <c r="Q122" s="47"/>
      <c r="R122" s="47"/>
      <c r="S122" s="79"/>
      <c r="T122" s="65"/>
      <c r="U122" s="79"/>
      <c r="V122" s="65" t="s">
        <v>273</v>
      </c>
      <c r="W122" s="65"/>
      <c r="X122" s="65"/>
      <c r="Y122" s="65"/>
      <c r="Z122" s="50"/>
      <c r="AC122" s="50">
        <v>0.5</v>
      </c>
      <c r="AD122" s="50">
        <v>0</v>
      </c>
      <c r="AE122" s="50">
        <v>0</v>
      </c>
      <c r="AF122" s="50">
        <v>0</v>
      </c>
      <c r="AG122" s="264">
        <f t="shared" si="42"/>
        <v>0</v>
      </c>
      <c r="AH122" s="264"/>
      <c r="AI122" s="50">
        <v>2</v>
      </c>
      <c r="AJ122" s="50">
        <v>1</v>
      </c>
      <c r="AK122" s="50">
        <v>0</v>
      </c>
      <c r="AL122" s="81">
        <f t="shared" si="43"/>
        <v>4</v>
      </c>
      <c r="AR122" s="47"/>
    </row>
    <row r="123" spans="1:44" ht="15.75" customHeight="1" x14ac:dyDescent="0.25">
      <c r="A123" s="41"/>
      <c r="N123" s="16"/>
      <c r="Q123" s="47"/>
      <c r="R123" s="47"/>
      <c r="S123" s="79"/>
      <c r="T123" s="65"/>
      <c r="U123" s="79">
        <v>8</v>
      </c>
      <c r="V123" s="65" t="s">
        <v>104</v>
      </c>
      <c r="W123" s="65"/>
      <c r="X123" s="65"/>
      <c r="Y123" s="65"/>
      <c r="Z123" s="50"/>
      <c r="AC123" s="50">
        <v>2</v>
      </c>
      <c r="AD123" s="50">
        <v>0</v>
      </c>
      <c r="AE123" s="50">
        <v>2</v>
      </c>
      <c r="AF123" s="50">
        <v>0</v>
      </c>
      <c r="AG123" s="264">
        <f t="shared" si="42"/>
        <v>0</v>
      </c>
      <c r="AH123" s="264"/>
      <c r="AI123" s="50">
        <v>7</v>
      </c>
      <c r="AJ123" s="50">
        <v>0</v>
      </c>
      <c r="AK123" s="50">
        <v>0</v>
      </c>
      <c r="AL123" s="81">
        <f t="shared" si="43"/>
        <v>3.5</v>
      </c>
      <c r="AR123" s="47"/>
    </row>
    <row r="124" spans="1:44" ht="15.75" customHeight="1" x14ac:dyDescent="0.25">
      <c r="A124" s="41"/>
      <c r="N124" s="16"/>
      <c r="Q124" s="47"/>
      <c r="R124" s="47"/>
      <c r="S124" s="79"/>
      <c r="T124" s="65"/>
      <c r="U124" s="79">
        <v>8</v>
      </c>
      <c r="V124" s="65" t="s">
        <v>381</v>
      </c>
      <c r="W124" s="65"/>
      <c r="X124" s="65"/>
      <c r="Y124" s="65"/>
      <c r="Z124" s="50"/>
      <c r="AC124" s="50">
        <v>1</v>
      </c>
      <c r="AD124" s="50">
        <v>0</v>
      </c>
      <c r="AE124" s="50">
        <v>1</v>
      </c>
      <c r="AF124" s="50">
        <v>0</v>
      </c>
      <c r="AG124" s="264">
        <f t="shared" si="42"/>
        <v>0</v>
      </c>
      <c r="AH124" s="264"/>
      <c r="AI124" s="50">
        <v>2</v>
      </c>
      <c r="AJ124" s="50">
        <v>0</v>
      </c>
      <c r="AK124" s="50">
        <v>0</v>
      </c>
      <c r="AL124" s="81">
        <f t="shared" si="43"/>
        <v>2</v>
      </c>
      <c r="AR124" s="47"/>
    </row>
    <row r="125" spans="1:44" ht="15.75" customHeight="1" thickBot="1" x14ac:dyDescent="0.3">
      <c r="A125" s="41"/>
      <c r="N125" s="16"/>
      <c r="Q125" s="47"/>
      <c r="R125" s="47"/>
      <c r="S125" s="79"/>
      <c r="T125" s="65"/>
      <c r="U125" s="75">
        <v>7</v>
      </c>
      <c r="V125" s="65" t="s">
        <v>448</v>
      </c>
      <c r="AC125" s="50">
        <v>1</v>
      </c>
      <c r="AD125" s="50">
        <v>0</v>
      </c>
      <c r="AE125" s="50">
        <v>1</v>
      </c>
      <c r="AF125" s="50">
        <v>0</v>
      </c>
      <c r="AG125" s="264">
        <f t="shared" ref="AG125" si="44">(2*AD125+AF125)/(2*AC125)</f>
        <v>0</v>
      </c>
      <c r="AH125" s="264"/>
      <c r="AI125" s="50">
        <v>3</v>
      </c>
      <c r="AJ125" s="50">
        <v>0</v>
      </c>
      <c r="AK125" s="50">
        <v>0</v>
      </c>
      <c r="AL125" s="81">
        <f t="shared" ref="AL125" si="45">+AI125/AC125</f>
        <v>3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67"/>
      <c r="V126" s="69"/>
      <c r="W126" s="68" t="s">
        <v>27</v>
      </c>
      <c r="X126" s="69"/>
      <c r="Y126" s="69"/>
      <c r="Z126" s="60"/>
      <c r="AA126" s="67"/>
      <c r="AB126" s="67"/>
      <c r="AC126" s="60">
        <f>SUM(AC115:AC125)</f>
        <v>15</v>
      </c>
      <c r="AD126" s="60">
        <f t="shared" ref="AD126:AF126" si="46">SUM(AD115:AD125)</f>
        <v>8</v>
      </c>
      <c r="AE126" s="60">
        <f t="shared" si="46"/>
        <v>4</v>
      </c>
      <c r="AF126" s="60">
        <f t="shared" si="46"/>
        <v>3</v>
      </c>
      <c r="AG126" s="265">
        <f>(2*AD126+AF126)/(2*AC126)</f>
        <v>0.6333333333333333</v>
      </c>
      <c r="AH126" s="265"/>
      <c r="AI126" s="60">
        <f t="shared" ref="AI126" si="47">SUM(AI115:AI125)</f>
        <v>26</v>
      </c>
      <c r="AJ126" s="60">
        <f t="shared" ref="AJ126" si="48">SUM(AJ115:AJ125)</f>
        <v>1</v>
      </c>
      <c r="AK126" s="60">
        <f t="shared" ref="AK126" si="49">SUM(AK115:AK125)</f>
        <v>3</v>
      </c>
      <c r="AL126" s="70">
        <f>+AI126/AC126</f>
        <v>1.7333333333333334</v>
      </c>
      <c r="AR126" s="47"/>
    </row>
    <row r="127" spans="1:44" ht="15.75" customHeight="1" x14ac:dyDescent="0.25">
      <c r="A127" s="41"/>
      <c r="N127" s="16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0">
    <mergeCell ref="AG121:AH121"/>
    <mergeCell ref="AG122:AH122"/>
    <mergeCell ref="AG123:AH123"/>
    <mergeCell ref="AG124:AH124"/>
    <mergeCell ref="AG126:AH126"/>
    <mergeCell ref="AG125:AH125"/>
    <mergeCell ref="AG120:AH120"/>
    <mergeCell ref="AG11:AH11"/>
    <mergeCell ref="E14:F14"/>
    <mergeCell ref="B73:P73"/>
    <mergeCell ref="S73:AQ73"/>
    <mergeCell ref="G74:M74"/>
    <mergeCell ref="S74:AQ74"/>
    <mergeCell ref="AG115:AH115"/>
    <mergeCell ref="AG116:AH116"/>
    <mergeCell ref="AG117:AH117"/>
    <mergeCell ref="AG118:AH118"/>
    <mergeCell ref="AG119:AH119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BAD40-52BD-4C32-BFC7-EE654CD711CE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10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28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28" t="s">
        <v>4</v>
      </c>
      <c r="AD2" s="128" t="s">
        <v>8</v>
      </c>
      <c r="AE2" s="128" t="s">
        <v>9</v>
      </c>
      <c r="AF2" s="128" t="s">
        <v>10</v>
      </c>
      <c r="AG2" s="263" t="s">
        <v>107</v>
      </c>
      <c r="AH2" s="263"/>
      <c r="AI2" s="128" t="s">
        <v>5</v>
      </c>
      <c r="AJ2" s="128" t="s">
        <v>7</v>
      </c>
      <c r="AK2" s="128" t="s">
        <v>6</v>
      </c>
      <c r="AL2" s="128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9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9</v>
      </c>
      <c r="AD3" s="50">
        <v>6</v>
      </c>
      <c r="AE3" s="50">
        <v>2</v>
      </c>
      <c r="AF3" s="50">
        <v>1</v>
      </c>
      <c r="AG3" s="265">
        <f t="shared" ref="AG3:AG5" si="0">+(AD3*2+AF3)/(2*AC3)</f>
        <v>0.72222222222222221</v>
      </c>
      <c r="AH3" s="265"/>
      <c r="AI3" s="50">
        <v>13</v>
      </c>
      <c r="AJ3" s="50">
        <v>0</v>
      </c>
      <c r="AK3" s="50">
        <v>2</v>
      </c>
      <c r="AL3" s="66">
        <f t="shared" ref="AL3:AL5" si="1">+AI3/AC3</f>
        <v>1.4444444444444444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8</v>
      </c>
      <c r="H4" s="90">
        <v>2</v>
      </c>
      <c r="I4" s="90">
        <v>0</v>
      </c>
      <c r="J4" s="90">
        <f t="shared" ref="J4:J11" si="2">2*G4+I4</f>
        <v>16</v>
      </c>
      <c r="K4" s="73">
        <f t="shared" ref="K4:K11" si="3">+J4/((G4+H4+I4)*2)</f>
        <v>0.8</v>
      </c>
      <c r="L4" s="90">
        <f>+$AN$40</f>
        <v>41</v>
      </c>
      <c r="M4" s="90">
        <v>23</v>
      </c>
      <c r="N4" s="90">
        <f>+$AO$40</f>
        <v>60</v>
      </c>
      <c r="O4" s="90">
        <f>+$AQ$40</f>
        <v>16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B4" s="50"/>
      <c r="AC4" s="50">
        <v>9</v>
      </c>
      <c r="AD4" s="50">
        <v>4</v>
      </c>
      <c r="AE4" s="50">
        <v>4</v>
      </c>
      <c r="AF4" s="50">
        <v>1</v>
      </c>
      <c r="AG4" s="264">
        <f t="shared" si="0"/>
        <v>0.5</v>
      </c>
      <c r="AH4" s="264"/>
      <c r="AI4" s="50">
        <v>20</v>
      </c>
      <c r="AJ4" s="50">
        <v>2</v>
      </c>
      <c r="AK4" s="50">
        <v>0</v>
      </c>
      <c r="AL4" s="66">
        <f t="shared" si="1"/>
        <v>2.2222222222222223</v>
      </c>
      <c r="AM4" s="16"/>
      <c r="AN4" s="16"/>
      <c r="AQ4" s="38"/>
      <c r="AR4" s="40"/>
    </row>
    <row r="5" spans="1:44" ht="18" x14ac:dyDescent="0.25">
      <c r="A5" s="41"/>
      <c r="B5" s="90">
        <v>1</v>
      </c>
      <c r="C5" s="18" t="s">
        <v>176</v>
      </c>
      <c r="D5" s="37"/>
      <c r="E5" s="37"/>
      <c r="F5" s="37"/>
      <c r="G5" s="90">
        <v>7</v>
      </c>
      <c r="H5" s="90">
        <v>2</v>
      </c>
      <c r="I5" s="90">
        <v>1</v>
      </c>
      <c r="J5" s="90">
        <f t="shared" si="2"/>
        <v>15</v>
      </c>
      <c r="K5" s="73">
        <f t="shared" si="3"/>
        <v>0.75</v>
      </c>
      <c r="L5" s="90">
        <f>+$AA$27</f>
        <v>25</v>
      </c>
      <c r="M5" s="90">
        <v>16</v>
      </c>
      <c r="N5" s="90">
        <f>+$AB$27</f>
        <v>41</v>
      </c>
      <c r="O5" s="90">
        <f>+$AD$27</f>
        <v>8</v>
      </c>
      <c r="P5" s="90">
        <v>2</v>
      </c>
      <c r="Q5" s="46"/>
      <c r="R5" s="41"/>
      <c r="U5" s="75">
        <v>8</v>
      </c>
      <c r="V5" s="77" t="s">
        <v>104</v>
      </c>
      <c r="W5" s="78"/>
      <c r="X5" s="77"/>
      <c r="Y5" s="77"/>
      <c r="Z5" s="77" t="s">
        <v>144</v>
      </c>
      <c r="AB5" s="50"/>
      <c r="AC5" s="50">
        <v>7</v>
      </c>
      <c r="AD5" s="50">
        <v>4</v>
      </c>
      <c r="AE5" s="50">
        <v>3</v>
      </c>
      <c r="AF5" s="50">
        <v>0</v>
      </c>
      <c r="AG5" s="264">
        <f t="shared" si="0"/>
        <v>0.5714285714285714</v>
      </c>
      <c r="AH5" s="264"/>
      <c r="AI5" s="50">
        <v>16</v>
      </c>
      <c r="AJ5" s="50">
        <v>0</v>
      </c>
      <c r="AK5" s="50">
        <v>0</v>
      </c>
      <c r="AL5" s="66">
        <f t="shared" si="1"/>
        <v>2.2857142857142856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6</v>
      </c>
      <c r="H6" s="90">
        <v>3</v>
      </c>
      <c r="I6" s="90">
        <v>1</v>
      </c>
      <c r="J6" s="90">
        <f t="shared" si="2"/>
        <v>13</v>
      </c>
      <c r="K6" s="73">
        <f t="shared" si="3"/>
        <v>0.65</v>
      </c>
      <c r="L6" s="90">
        <f>+$AN$27</f>
        <v>24</v>
      </c>
      <c r="M6" s="90">
        <v>19</v>
      </c>
      <c r="N6" s="90">
        <f>+$AO$27</f>
        <v>41</v>
      </c>
      <c r="O6" s="90">
        <f>+$AQ$27</f>
        <v>20</v>
      </c>
      <c r="P6" s="90">
        <v>3</v>
      </c>
      <c r="Q6" s="46"/>
      <c r="R6" s="41"/>
      <c r="U6" s="75">
        <v>8</v>
      </c>
      <c r="V6" s="77" t="s">
        <v>147</v>
      </c>
      <c r="W6" s="78"/>
      <c r="X6" s="77"/>
      <c r="Y6" s="77"/>
      <c r="Z6" s="77" t="s">
        <v>140</v>
      </c>
      <c r="AB6" s="50"/>
      <c r="AC6" s="50">
        <v>7</v>
      </c>
      <c r="AD6" s="50">
        <v>0</v>
      </c>
      <c r="AE6" s="50">
        <v>4</v>
      </c>
      <c r="AF6" s="50">
        <v>3</v>
      </c>
      <c r="AG6" s="264">
        <f>+(AD6*2+AF6)/(2*AC6)</f>
        <v>0.21428571428571427</v>
      </c>
      <c r="AH6" s="264"/>
      <c r="AI6" s="50">
        <v>20</v>
      </c>
      <c r="AJ6" s="50">
        <v>1</v>
      </c>
      <c r="AK6" s="50">
        <v>0</v>
      </c>
      <c r="AL6" s="66">
        <f>+AI6/AC6</f>
        <v>2.8571428571428572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4</v>
      </c>
      <c r="H7" s="90">
        <v>4</v>
      </c>
      <c r="I7" s="90">
        <v>2</v>
      </c>
      <c r="J7" s="90">
        <f t="shared" si="2"/>
        <v>10</v>
      </c>
      <c r="K7" s="73">
        <f t="shared" si="3"/>
        <v>0.5</v>
      </c>
      <c r="L7" s="90">
        <f>+$AA$53</f>
        <v>22</v>
      </c>
      <c r="M7" s="90">
        <v>25</v>
      </c>
      <c r="N7" s="90">
        <f>+$AB$53</f>
        <v>40</v>
      </c>
      <c r="O7" s="90">
        <f>+$AD$53</f>
        <v>14</v>
      </c>
      <c r="P7" s="90">
        <v>4</v>
      </c>
      <c r="Q7" s="46"/>
      <c r="R7" s="41"/>
      <c r="U7" s="75">
        <v>7.5</v>
      </c>
      <c r="V7" s="77" t="s">
        <v>16</v>
      </c>
      <c r="W7" s="78"/>
      <c r="X7" s="77"/>
      <c r="Y7" s="77"/>
      <c r="Z7" s="77" t="s">
        <v>17</v>
      </c>
      <c r="AB7" s="50"/>
      <c r="AC7" s="50">
        <v>9</v>
      </c>
      <c r="AD7" s="50">
        <v>2</v>
      </c>
      <c r="AE7" s="50">
        <v>6</v>
      </c>
      <c r="AF7" s="50">
        <v>1</v>
      </c>
      <c r="AG7" s="264">
        <f>+(AD7*2+AF7)/(2*AC7)</f>
        <v>0.27777777777777779</v>
      </c>
      <c r="AH7" s="264"/>
      <c r="AI7" s="50">
        <v>26</v>
      </c>
      <c r="AJ7" s="50">
        <v>0</v>
      </c>
      <c r="AK7" s="50">
        <v>0</v>
      </c>
      <c r="AL7" s="66">
        <f>+AI7/AC7</f>
        <v>2.8888888888888888</v>
      </c>
      <c r="AM7" s="16"/>
      <c r="AN7" s="16"/>
      <c r="AQ7" s="38"/>
      <c r="AR7" s="40"/>
    </row>
    <row r="8" spans="1:44" ht="18" x14ac:dyDescent="0.25">
      <c r="A8" s="41"/>
      <c r="B8" s="90">
        <v>8</v>
      </c>
      <c r="C8" s="18" t="s">
        <v>50</v>
      </c>
      <c r="D8" s="37"/>
      <c r="E8" s="37"/>
      <c r="F8" s="37"/>
      <c r="G8" s="90">
        <v>3</v>
      </c>
      <c r="H8" s="90">
        <v>4</v>
      </c>
      <c r="I8" s="90">
        <v>3</v>
      </c>
      <c r="J8" s="90">
        <f t="shared" si="2"/>
        <v>9</v>
      </c>
      <c r="K8" s="73">
        <f t="shared" si="3"/>
        <v>0.45</v>
      </c>
      <c r="L8" s="90">
        <f>+$AN$66</f>
        <v>23</v>
      </c>
      <c r="M8" s="90">
        <v>28</v>
      </c>
      <c r="N8" s="90">
        <f>+$AO$66</f>
        <v>35</v>
      </c>
      <c r="O8" s="90">
        <f>+$AQ$66</f>
        <v>8</v>
      </c>
      <c r="P8" s="90">
        <v>5</v>
      </c>
      <c r="Q8" s="46"/>
      <c r="R8" s="41"/>
      <c r="U8" s="75">
        <v>7.5</v>
      </c>
      <c r="V8" s="77" t="s">
        <v>118</v>
      </c>
      <c r="W8" s="78"/>
      <c r="X8" s="77"/>
      <c r="Y8" s="77"/>
      <c r="Z8" s="77" t="s">
        <v>23</v>
      </c>
      <c r="AB8" s="50"/>
      <c r="AC8" s="50">
        <v>7</v>
      </c>
      <c r="AD8" s="50">
        <v>5</v>
      </c>
      <c r="AE8" s="50">
        <v>2</v>
      </c>
      <c r="AF8" s="50">
        <v>0</v>
      </c>
      <c r="AG8" s="264">
        <f>+(AD8*2+AF8)/(2*AC8)</f>
        <v>0.7142857142857143</v>
      </c>
      <c r="AH8" s="264"/>
      <c r="AI8" s="50">
        <v>20</v>
      </c>
      <c r="AJ8" s="50">
        <v>0</v>
      </c>
      <c r="AK8" s="50">
        <v>0</v>
      </c>
      <c r="AL8" s="66">
        <f>+AI8/AC8</f>
        <v>2.8571428571428572</v>
      </c>
      <c r="AM8" s="16"/>
      <c r="AN8" s="16"/>
      <c r="AQ8" s="38"/>
      <c r="AR8" s="40"/>
    </row>
    <row r="9" spans="1:44" ht="18" x14ac:dyDescent="0.25">
      <c r="A9" s="41"/>
      <c r="B9" s="90">
        <v>7</v>
      </c>
      <c r="C9" s="18" t="s">
        <v>178</v>
      </c>
      <c r="D9" s="37"/>
      <c r="E9" s="18"/>
      <c r="F9" s="37"/>
      <c r="G9" s="90">
        <v>3</v>
      </c>
      <c r="H9" s="90">
        <v>6</v>
      </c>
      <c r="I9" s="90">
        <v>1</v>
      </c>
      <c r="J9" s="90">
        <f t="shared" si="2"/>
        <v>7</v>
      </c>
      <c r="K9" s="73">
        <f t="shared" si="3"/>
        <v>0.35</v>
      </c>
      <c r="L9" s="90">
        <f>+$AN$53</f>
        <v>31</v>
      </c>
      <c r="M9" s="90">
        <v>36</v>
      </c>
      <c r="N9" s="90">
        <f>+$AO$53</f>
        <v>39</v>
      </c>
      <c r="O9" s="90">
        <f>+$AQ$53</f>
        <v>10</v>
      </c>
      <c r="P9" s="90">
        <v>6</v>
      </c>
      <c r="Q9" s="46"/>
      <c r="R9" s="41"/>
      <c r="U9" s="75">
        <v>7</v>
      </c>
      <c r="V9" s="77" t="s">
        <v>24</v>
      </c>
      <c r="W9" s="78"/>
      <c r="X9" s="77"/>
      <c r="Y9" s="77"/>
      <c r="Z9" s="77" t="s">
        <v>25</v>
      </c>
      <c r="AB9" s="50"/>
      <c r="AC9" s="50">
        <v>9</v>
      </c>
      <c r="AD9" s="50">
        <v>2</v>
      </c>
      <c r="AE9" s="50">
        <v>4</v>
      </c>
      <c r="AF9" s="50">
        <v>3</v>
      </c>
      <c r="AG9" s="264">
        <f>+(AD9*2+AF9)/(2*AC9)</f>
        <v>0.3888888888888889</v>
      </c>
      <c r="AH9" s="264"/>
      <c r="AI9" s="50">
        <v>28</v>
      </c>
      <c r="AJ9" s="50">
        <v>0</v>
      </c>
      <c r="AK9" s="50">
        <v>1</v>
      </c>
      <c r="AL9" s="66">
        <f>+AI9/AC9</f>
        <v>3.1111111111111112</v>
      </c>
      <c r="AM9" s="16"/>
      <c r="AN9" s="16"/>
      <c r="AQ9" s="38"/>
      <c r="AR9" s="40"/>
    </row>
    <row r="10" spans="1:44" ht="18" x14ac:dyDescent="0.25">
      <c r="A10" s="46"/>
      <c r="B10" s="90">
        <v>4</v>
      </c>
      <c r="C10" s="18" t="s">
        <v>177</v>
      </c>
      <c r="D10" s="37"/>
      <c r="E10" s="18"/>
      <c r="F10" s="37"/>
      <c r="G10" s="90">
        <v>3</v>
      </c>
      <c r="H10" s="90">
        <v>6</v>
      </c>
      <c r="I10" s="90">
        <v>1</v>
      </c>
      <c r="J10" s="90">
        <f t="shared" si="2"/>
        <v>7</v>
      </c>
      <c r="K10" s="73">
        <f t="shared" si="3"/>
        <v>0.35</v>
      </c>
      <c r="L10" s="90">
        <f>+$AA$66</f>
        <v>25</v>
      </c>
      <c r="M10" s="90">
        <v>26</v>
      </c>
      <c r="N10" s="90">
        <f>+$AB$66</f>
        <v>39</v>
      </c>
      <c r="O10" s="90">
        <f>+$AD$66</f>
        <v>10</v>
      </c>
      <c r="P10" s="90">
        <v>6</v>
      </c>
      <c r="Q10" s="46"/>
      <c r="R10" s="46"/>
      <c r="U10" s="75">
        <v>7</v>
      </c>
      <c r="V10" s="77" t="s">
        <v>22</v>
      </c>
      <c r="W10" s="78"/>
      <c r="X10" s="77"/>
      <c r="Y10" s="77"/>
      <c r="Z10" s="77" t="s">
        <v>15</v>
      </c>
      <c r="AB10" s="50"/>
      <c r="AC10" s="50">
        <v>9</v>
      </c>
      <c r="AD10" s="50">
        <v>3</v>
      </c>
      <c r="AE10" s="50">
        <v>6</v>
      </c>
      <c r="AF10" s="50">
        <v>0</v>
      </c>
      <c r="AG10" s="264">
        <f>+(AD10*2+AF10)/(2*AC10)</f>
        <v>0.33333333333333331</v>
      </c>
      <c r="AH10" s="264"/>
      <c r="AI10" s="50">
        <v>32</v>
      </c>
      <c r="AJ10" s="50">
        <v>1</v>
      </c>
      <c r="AK10" s="50">
        <v>0</v>
      </c>
      <c r="AL10" s="66">
        <f>+AI10/AC10</f>
        <v>3.5555555555555554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7</v>
      </c>
      <c r="I11" s="90">
        <v>3</v>
      </c>
      <c r="J11" s="90">
        <f t="shared" si="2"/>
        <v>3</v>
      </c>
      <c r="K11" s="73">
        <f t="shared" si="3"/>
        <v>0.15</v>
      </c>
      <c r="L11" s="90">
        <f>+$AA$40</f>
        <v>12</v>
      </c>
      <c r="M11" s="90">
        <v>30</v>
      </c>
      <c r="N11" s="90">
        <f>+$AB$40</f>
        <v>20</v>
      </c>
      <c r="O11" s="90">
        <f>+$AD$40</f>
        <v>6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+AC125</f>
        <v>14</v>
      </c>
      <c r="AD11" s="38">
        <f>+AD125</f>
        <v>8</v>
      </c>
      <c r="AE11" s="38">
        <f>+AE125</f>
        <v>3</v>
      </c>
      <c r="AF11" s="38">
        <f>+AF125</f>
        <v>3</v>
      </c>
      <c r="AG11" s="281">
        <f>+AG125</f>
        <v>0.6785714285714286</v>
      </c>
      <c r="AH11" s="281"/>
      <c r="AI11" s="38">
        <f>+AI125</f>
        <v>23</v>
      </c>
      <c r="AJ11" s="38">
        <f>+AJ125</f>
        <v>1</v>
      </c>
      <c r="AK11" s="38">
        <f>+AK125</f>
        <v>3</v>
      </c>
      <c r="AL11" s="49">
        <f>+AL125</f>
        <v>1.6428571428571428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34</v>
      </c>
      <c r="H12" s="21">
        <f>SUM(H4:H11)</f>
        <v>34</v>
      </c>
      <c r="I12" s="21">
        <f>SUM(I4:I11)</f>
        <v>12</v>
      </c>
      <c r="J12" s="21"/>
      <c r="K12" s="21"/>
      <c r="L12" s="21">
        <f>SUM(L4:L11)</f>
        <v>203</v>
      </c>
      <c r="M12" s="21">
        <f>SUM(M4:M11)</f>
        <v>203</v>
      </c>
      <c r="N12" s="21">
        <f>SUM(N4:N11)</f>
        <v>315</v>
      </c>
      <c r="O12" s="21">
        <f>SUM(O4:O11)</f>
        <v>92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80</v>
      </c>
      <c r="AD12" s="60">
        <f t="shared" si="4"/>
        <v>34</v>
      </c>
      <c r="AE12" s="60">
        <f t="shared" si="4"/>
        <v>34</v>
      </c>
      <c r="AF12" s="60">
        <f t="shared" si="4"/>
        <v>12</v>
      </c>
      <c r="AG12" s="60"/>
      <c r="AH12" s="60"/>
      <c r="AI12" s="60">
        <f t="shared" ref="AI12:AK12" si="5">SUM(AI3:AI11)</f>
        <v>198</v>
      </c>
      <c r="AJ12" s="60">
        <f t="shared" si="5"/>
        <v>5</v>
      </c>
      <c r="AK12" s="60">
        <f t="shared" si="5"/>
        <v>6</v>
      </c>
      <c r="AL12" s="70">
        <f>+AI12/AC12</f>
        <v>2.4750000000000001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10 Summary:</v>
      </c>
      <c r="C14" s="2"/>
      <c r="D14" s="2"/>
      <c r="E14" s="277">
        <v>44515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203</v>
      </c>
      <c r="D15" s="37"/>
      <c r="E15" s="36"/>
      <c r="F15" s="36"/>
      <c r="G15" s="90">
        <v>2</v>
      </c>
      <c r="H15" s="38">
        <v>1</v>
      </c>
      <c r="I15" s="36" t="s">
        <v>65</v>
      </c>
      <c r="J15" s="36"/>
      <c r="K15" s="36"/>
      <c r="L15" s="36" t="s">
        <v>406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8</v>
      </c>
      <c r="AA15" s="28">
        <v>0</v>
      </c>
      <c r="AB15" s="28">
        <v>1</v>
      </c>
      <c r="AC15" s="60">
        <f t="shared" ref="AC15:AC26" si="6">+AA15+AB15</f>
        <v>1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17</v>
      </c>
      <c r="AN15" s="74">
        <v>3</v>
      </c>
      <c r="AO15" s="74">
        <v>3</v>
      </c>
      <c r="AP15" s="50">
        <f t="shared" ref="AP15:AP26" si="7">+AN15+AO15</f>
        <v>6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2</v>
      </c>
      <c r="I16" s="36" t="s">
        <v>184</v>
      </c>
      <c r="J16" s="36"/>
      <c r="K16" s="36"/>
      <c r="L16" s="36" t="s">
        <v>308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9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7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10</v>
      </c>
      <c r="AA17" s="74">
        <v>14</v>
      </c>
      <c r="AB17" s="74">
        <v>4</v>
      </c>
      <c r="AC17" s="50">
        <f t="shared" si="6"/>
        <v>18</v>
      </c>
      <c r="AD17" s="74">
        <v>2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8</v>
      </c>
      <c r="AN17" s="74">
        <v>7</v>
      </c>
      <c r="AO17" s="74">
        <v>8</v>
      </c>
      <c r="AP17" s="50">
        <f t="shared" si="7"/>
        <v>15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190</v>
      </c>
      <c r="D18" s="37"/>
      <c r="E18" s="36"/>
      <c r="F18" s="36"/>
      <c r="G18" s="90">
        <v>3</v>
      </c>
      <c r="H18" s="38">
        <v>1</v>
      </c>
      <c r="I18" s="36" t="s">
        <v>148</v>
      </c>
      <c r="J18" s="36"/>
      <c r="K18" s="36"/>
      <c r="L18" s="36" t="s">
        <v>409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9</v>
      </c>
      <c r="AA18" s="74">
        <v>2</v>
      </c>
      <c r="AB18" s="74">
        <v>7</v>
      </c>
      <c r="AC18" s="50">
        <f t="shared" si="6"/>
        <v>9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8</v>
      </c>
      <c r="AN18" s="74">
        <v>3</v>
      </c>
      <c r="AO18" s="74">
        <v>4</v>
      </c>
      <c r="AP18" s="50">
        <f t="shared" si="7"/>
        <v>7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/>
      <c r="D19" s="36" t="s">
        <v>149</v>
      </c>
      <c r="E19" s="36"/>
      <c r="F19" s="36"/>
      <c r="G19" s="90"/>
      <c r="H19" s="38">
        <v>2</v>
      </c>
      <c r="I19" s="36" t="s">
        <v>407</v>
      </c>
      <c r="J19" s="36"/>
      <c r="K19" s="36"/>
      <c r="L19" s="36" t="s">
        <v>294</v>
      </c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10</v>
      </c>
      <c r="AA19" s="74">
        <v>4</v>
      </c>
      <c r="AB19" s="74">
        <v>7</v>
      </c>
      <c r="AC19" s="50">
        <f t="shared" si="6"/>
        <v>11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10</v>
      </c>
      <c r="AN19" s="74">
        <v>0</v>
      </c>
      <c r="AO19" s="74">
        <v>4</v>
      </c>
      <c r="AP19" s="50">
        <f t="shared" si="7"/>
        <v>4</v>
      </c>
      <c r="AQ19" s="74">
        <v>0</v>
      </c>
      <c r="AR19" s="40"/>
    </row>
    <row r="20" spans="1:44" ht="15.95" customHeight="1" x14ac:dyDescent="0.25">
      <c r="A20" s="47"/>
      <c r="H20" s="38">
        <v>2</v>
      </c>
      <c r="I20" s="36" t="s">
        <v>408</v>
      </c>
      <c r="L20" s="36" t="s">
        <v>174</v>
      </c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8</v>
      </c>
      <c r="AA20" s="74">
        <v>0</v>
      </c>
      <c r="AB20" s="74">
        <v>1</v>
      </c>
      <c r="AC20" s="50">
        <f t="shared" si="6"/>
        <v>1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9</v>
      </c>
      <c r="AN20" s="74">
        <v>3</v>
      </c>
      <c r="AO20" s="74">
        <v>1</v>
      </c>
      <c r="AP20" s="50">
        <f t="shared" si="7"/>
        <v>4</v>
      </c>
      <c r="AQ20" s="74">
        <v>6</v>
      </c>
      <c r="AR20" s="40"/>
    </row>
    <row r="21" spans="1:44" ht="15.95" customHeight="1" x14ac:dyDescent="0.25">
      <c r="A21" s="47"/>
      <c r="B21" s="4"/>
      <c r="C21" s="4"/>
      <c r="D21" s="4"/>
      <c r="E21" s="4"/>
      <c r="F21" s="4"/>
      <c r="G21" s="4"/>
      <c r="H21" s="4"/>
      <c r="I21" s="6"/>
      <c r="J21" s="6"/>
      <c r="K21" s="6"/>
      <c r="L21" s="6"/>
      <c r="M21" s="6"/>
      <c r="N21" s="6"/>
      <c r="O21" s="6"/>
      <c r="P21" s="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9</v>
      </c>
      <c r="AA21" s="74">
        <v>1</v>
      </c>
      <c r="AB21" s="74">
        <v>3</v>
      </c>
      <c r="AC21" s="50">
        <f t="shared" si="6"/>
        <v>4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9</v>
      </c>
      <c r="AN21" s="74">
        <v>4</v>
      </c>
      <c r="AO21" s="74">
        <v>6</v>
      </c>
      <c r="AP21" s="50">
        <f t="shared" si="7"/>
        <v>10</v>
      </c>
      <c r="AQ21" s="74">
        <v>0</v>
      </c>
      <c r="AR21" s="40"/>
    </row>
    <row r="22" spans="1:44" ht="15.95" customHeight="1" x14ac:dyDescent="0.25">
      <c r="A22" s="47"/>
      <c r="B22" s="45" t="s">
        <v>62</v>
      </c>
      <c r="C22" s="18" t="s">
        <v>198</v>
      </c>
      <c r="D22" s="16"/>
      <c r="E22" s="36"/>
      <c r="F22" s="36"/>
      <c r="G22" s="90">
        <v>5</v>
      </c>
      <c r="H22" s="38">
        <v>1</v>
      </c>
      <c r="I22" s="36" t="s">
        <v>111</v>
      </c>
      <c r="J22" s="36"/>
      <c r="K22" s="36"/>
      <c r="L22" s="36" t="s">
        <v>413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9</v>
      </c>
      <c r="AA22" s="74">
        <v>0</v>
      </c>
      <c r="AB22" s="74">
        <v>4</v>
      </c>
      <c r="AC22" s="50">
        <f t="shared" si="6"/>
        <v>4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9</v>
      </c>
      <c r="AN22" s="74">
        <v>0</v>
      </c>
      <c r="AO22" s="74">
        <v>0</v>
      </c>
      <c r="AP22" s="50">
        <f t="shared" si="7"/>
        <v>0</v>
      </c>
      <c r="AQ22" s="74">
        <v>2</v>
      </c>
      <c r="AR22" s="40"/>
    </row>
    <row r="23" spans="1:44" ht="15.95" customHeight="1" x14ac:dyDescent="0.25">
      <c r="A23" s="47"/>
      <c r="B23" s="43" t="s">
        <v>35</v>
      </c>
      <c r="C23" s="57" t="s">
        <v>410</v>
      </c>
      <c r="D23" s="57"/>
      <c r="E23" s="16"/>
      <c r="F23" s="16"/>
      <c r="G23" s="16"/>
      <c r="H23" s="38">
        <v>1</v>
      </c>
      <c r="I23" s="36" t="s">
        <v>126</v>
      </c>
      <c r="J23" s="36"/>
      <c r="K23" s="36"/>
      <c r="L23" s="36" t="s">
        <v>379</v>
      </c>
      <c r="M23" s="38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10</v>
      </c>
      <c r="AA23" s="74">
        <v>3</v>
      </c>
      <c r="AB23" s="74">
        <v>3</v>
      </c>
      <c r="AC23" s="50">
        <f t="shared" si="6"/>
        <v>6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9</v>
      </c>
      <c r="AN23" s="74">
        <v>4</v>
      </c>
      <c r="AO23" s="74">
        <v>3</v>
      </c>
      <c r="AP23" s="50">
        <f t="shared" si="7"/>
        <v>7</v>
      </c>
      <c r="AQ23" s="74">
        <v>4</v>
      </c>
      <c r="AR23" s="5"/>
    </row>
    <row r="24" spans="1:44" ht="15.95" customHeight="1" x14ac:dyDescent="0.25">
      <c r="A24" s="47"/>
      <c r="C24" s="36"/>
      <c r="D24" s="36"/>
      <c r="E24" s="36"/>
      <c r="F24" s="16"/>
      <c r="G24" s="16"/>
      <c r="H24" s="38">
        <v>2</v>
      </c>
      <c r="I24" s="36" t="s">
        <v>126</v>
      </c>
      <c r="L24" s="36" t="s">
        <v>99</v>
      </c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10</v>
      </c>
      <c r="AA24" s="74">
        <v>1</v>
      </c>
      <c r="AB24" s="74">
        <v>4</v>
      </c>
      <c r="AC24" s="50">
        <f t="shared" si="6"/>
        <v>5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10</v>
      </c>
      <c r="AN24" s="74">
        <v>0</v>
      </c>
      <c r="AO24" s="74">
        <v>5</v>
      </c>
      <c r="AP24" s="50">
        <f t="shared" si="7"/>
        <v>5</v>
      </c>
      <c r="AQ24" s="74">
        <v>0</v>
      </c>
      <c r="AR24" s="41"/>
    </row>
    <row r="25" spans="1:44" ht="15.95" customHeight="1" x14ac:dyDescent="0.25">
      <c r="A25" s="47"/>
      <c r="C25" s="16"/>
      <c r="D25" s="36"/>
      <c r="E25" s="36"/>
      <c r="F25" s="16"/>
      <c r="G25" s="16"/>
      <c r="H25" s="38">
        <v>2</v>
      </c>
      <c r="I25" s="36" t="s">
        <v>42</v>
      </c>
      <c r="M25" s="38" t="s">
        <v>229</v>
      </c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8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6</v>
      </c>
      <c r="AN25" s="74">
        <v>0</v>
      </c>
      <c r="AO25" s="74">
        <v>3</v>
      </c>
      <c r="AP25" s="50">
        <f t="shared" si="7"/>
        <v>3</v>
      </c>
      <c r="AQ25" s="74">
        <v>4</v>
      </c>
      <c r="AR25" s="41"/>
    </row>
    <row r="26" spans="1:44" ht="15.95" customHeight="1" x14ac:dyDescent="0.25">
      <c r="A26" s="47"/>
      <c r="C26" s="16"/>
      <c r="D26" s="16"/>
      <c r="E26" s="16"/>
      <c r="F26" s="16"/>
      <c r="G26" s="16"/>
      <c r="H26" s="38">
        <v>2</v>
      </c>
      <c r="I26" s="36" t="s">
        <v>129</v>
      </c>
      <c r="L26" s="36" t="s">
        <v>414</v>
      </c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10</v>
      </c>
      <c r="AA26" s="74">
        <v>0</v>
      </c>
      <c r="AB26" s="74">
        <v>2</v>
      </c>
      <c r="AC26" s="50">
        <f t="shared" si="6"/>
        <v>2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8</v>
      </c>
      <c r="AN26" s="74">
        <v>0</v>
      </c>
      <c r="AO26" s="74">
        <v>4</v>
      </c>
      <c r="AP26" s="50">
        <f t="shared" si="7"/>
        <v>4</v>
      </c>
      <c r="AQ26" s="74">
        <v>0</v>
      </c>
      <c r="AR26" s="41"/>
    </row>
    <row r="27" spans="1:44" ht="15.95" customHeight="1" thickBot="1" x14ac:dyDescent="0.3">
      <c r="A27" s="47"/>
      <c r="C27" s="16"/>
      <c r="D27" s="16"/>
      <c r="E27" s="16"/>
      <c r="F27" s="16"/>
      <c r="G27" s="16"/>
      <c r="H27" s="38"/>
      <c r="I27" s="36"/>
      <c r="J27" s="36"/>
      <c r="K27" s="36"/>
      <c r="L27" s="36"/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110</v>
      </c>
      <c r="AA27" s="48">
        <f t="shared" ref="AA27" si="8">SUM(AA15:AA26)</f>
        <v>25</v>
      </c>
      <c r="AB27" s="48">
        <f>SUM(AB15:AB26)</f>
        <v>41</v>
      </c>
      <c r="AC27" s="48">
        <f>+AB27+AA27</f>
        <v>66</v>
      </c>
      <c r="AD27" s="48">
        <f>SUM(AD15:AD26)</f>
        <v>8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110</v>
      </c>
      <c r="AN27" s="48">
        <f t="shared" ref="AN27" si="9">SUM(AN15:AN26)</f>
        <v>24</v>
      </c>
      <c r="AO27" s="48">
        <f>SUM(AO15:AO26)</f>
        <v>41</v>
      </c>
      <c r="AP27" s="48">
        <f>+AO27+AN27</f>
        <v>65</v>
      </c>
      <c r="AQ27" s="48">
        <f>SUM(AQ15:AQ26)</f>
        <v>20</v>
      </c>
      <c r="AR27" s="41"/>
    </row>
    <row r="28" spans="1:44" ht="15.95" customHeight="1" x14ac:dyDescent="0.25">
      <c r="A28" s="47"/>
      <c r="B28" s="16"/>
      <c r="C28" s="18" t="s">
        <v>195</v>
      </c>
      <c r="D28" s="16"/>
      <c r="E28" s="36"/>
      <c r="F28" s="36"/>
      <c r="G28" s="90">
        <v>3</v>
      </c>
      <c r="H28" s="38">
        <v>1</v>
      </c>
      <c r="I28" s="36" t="s">
        <v>67</v>
      </c>
      <c r="J28" s="36"/>
      <c r="K28" s="36"/>
      <c r="L28" s="36" t="s">
        <v>415</v>
      </c>
      <c r="M28" s="38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14</v>
      </c>
      <c r="AA28" s="28">
        <v>1</v>
      </c>
      <c r="AB28" s="28">
        <v>2</v>
      </c>
      <c r="AC28" s="60">
        <f t="shared" ref="AC28:AC39" si="10">+AA28+AB28</f>
        <v>3</v>
      </c>
      <c r="AD28" s="28">
        <v>2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16</v>
      </c>
      <c r="AN28" s="28">
        <v>6</v>
      </c>
      <c r="AO28" s="28">
        <v>4</v>
      </c>
      <c r="AP28" s="60">
        <f t="shared" ref="AP28:AP39" si="11">+AN28+AO28</f>
        <v>10</v>
      </c>
      <c r="AQ28" s="28">
        <v>2</v>
      </c>
      <c r="AR28" s="41"/>
    </row>
    <row r="29" spans="1:44" ht="15.95" customHeight="1" x14ac:dyDescent="0.25">
      <c r="A29" s="47"/>
      <c r="B29" s="38" t="s">
        <v>35</v>
      </c>
      <c r="C29" s="57" t="s">
        <v>411</v>
      </c>
      <c r="D29" s="57"/>
      <c r="E29" s="16"/>
      <c r="F29" s="16"/>
      <c r="G29" s="16"/>
      <c r="H29" s="38">
        <v>1</v>
      </c>
      <c r="I29" s="36" t="s">
        <v>86</v>
      </c>
      <c r="L29" s="36" t="s">
        <v>41</v>
      </c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7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7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C30" s="57" t="s">
        <v>412</v>
      </c>
      <c r="H30" s="38">
        <v>2</v>
      </c>
      <c r="I30" s="36" t="s">
        <v>67</v>
      </c>
      <c r="L30" s="36" t="s">
        <v>86</v>
      </c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9</v>
      </c>
      <c r="AA30" s="74">
        <v>1</v>
      </c>
      <c r="AB30" s="74">
        <v>5</v>
      </c>
      <c r="AC30" s="50">
        <f t="shared" si="10"/>
        <v>6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9</v>
      </c>
      <c r="AN30" s="74">
        <v>26</v>
      </c>
      <c r="AO30" s="74">
        <v>5</v>
      </c>
      <c r="AP30" s="50">
        <f t="shared" si="11"/>
        <v>31</v>
      </c>
      <c r="AQ30" s="74">
        <v>4</v>
      </c>
      <c r="AR30" s="41"/>
    </row>
    <row r="31" spans="1:44" ht="15.95" customHeight="1" x14ac:dyDescent="0.25">
      <c r="A31" s="47"/>
      <c r="B31" s="4"/>
      <c r="C31" s="4"/>
      <c r="D31" s="4"/>
      <c r="E31" s="4"/>
      <c r="F31" s="4"/>
      <c r="G31" s="4"/>
      <c r="H31" s="4"/>
      <c r="I31" s="6"/>
      <c r="J31" s="6"/>
      <c r="K31" s="6"/>
      <c r="L31" s="6"/>
      <c r="M31" s="6"/>
      <c r="N31" s="6"/>
      <c r="O31" s="6"/>
      <c r="P31" s="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9</v>
      </c>
      <c r="AA31" s="74">
        <v>4</v>
      </c>
      <c r="AB31" s="74">
        <v>0</v>
      </c>
      <c r="AC31" s="50">
        <f t="shared" si="10"/>
        <v>4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8</v>
      </c>
      <c r="AN31" s="74">
        <v>0</v>
      </c>
      <c r="AO31" s="74">
        <v>6</v>
      </c>
      <c r="AP31" s="50">
        <f t="shared" si="11"/>
        <v>6</v>
      </c>
      <c r="AQ31" s="74">
        <v>0</v>
      </c>
      <c r="AR31" s="41"/>
    </row>
    <row r="32" spans="1:44" ht="15.95" customHeight="1" x14ac:dyDescent="0.25">
      <c r="A32" s="47"/>
      <c r="B32" s="45" t="s">
        <v>71</v>
      </c>
      <c r="C32" s="18" t="s">
        <v>202</v>
      </c>
      <c r="D32" s="16"/>
      <c r="E32" s="16"/>
      <c r="F32" s="53"/>
      <c r="G32" s="90">
        <v>3</v>
      </c>
      <c r="H32" s="38">
        <v>1</v>
      </c>
      <c r="I32" s="36" t="s">
        <v>416</v>
      </c>
      <c r="J32" s="36"/>
      <c r="K32" s="36"/>
      <c r="L32" s="36" t="s">
        <v>420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10</v>
      </c>
      <c r="AA32" s="74">
        <v>1</v>
      </c>
      <c r="AB32" s="74">
        <v>4</v>
      </c>
      <c r="AC32" s="50">
        <f t="shared" si="10"/>
        <v>5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9</v>
      </c>
      <c r="AN32" s="74">
        <v>5</v>
      </c>
      <c r="AO32" s="74">
        <v>9</v>
      </c>
      <c r="AP32" s="50">
        <f t="shared" si="11"/>
        <v>14</v>
      </c>
      <c r="AQ32" s="74">
        <v>2</v>
      </c>
      <c r="AR32" s="41"/>
    </row>
    <row r="33" spans="1:44" ht="15.95" customHeight="1" x14ac:dyDescent="0.25">
      <c r="A33" s="47"/>
      <c r="B33" s="43" t="s">
        <v>35</v>
      </c>
      <c r="C33" s="36" t="s">
        <v>419</v>
      </c>
      <c r="D33" s="36"/>
      <c r="E33" s="36"/>
      <c r="F33" s="16"/>
      <c r="G33" s="16"/>
      <c r="H33" s="38">
        <v>1</v>
      </c>
      <c r="I33" s="36" t="s">
        <v>98</v>
      </c>
      <c r="J33" s="16"/>
      <c r="K33" s="16"/>
      <c r="L33" s="36" t="s">
        <v>421</v>
      </c>
      <c r="M33" s="38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9</v>
      </c>
      <c r="AA33" s="74">
        <v>1</v>
      </c>
      <c r="AB33" s="74">
        <v>2</v>
      </c>
      <c r="AC33" s="50">
        <f t="shared" si="10"/>
        <v>3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7</v>
      </c>
      <c r="AN33" s="74">
        <v>1</v>
      </c>
      <c r="AO33" s="74">
        <v>4</v>
      </c>
      <c r="AP33" s="50">
        <f t="shared" si="11"/>
        <v>5</v>
      </c>
      <c r="AQ33" s="74">
        <v>0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>
        <v>2</v>
      </c>
      <c r="I34" s="36" t="s">
        <v>98</v>
      </c>
      <c r="J34" s="16"/>
      <c r="K34" s="16"/>
      <c r="L34" s="36" t="s">
        <v>418</v>
      </c>
      <c r="M34" s="38"/>
      <c r="N34" s="36"/>
      <c r="O34" s="1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9</v>
      </c>
      <c r="AA34" s="74">
        <v>2</v>
      </c>
      <c r="AB34" s="74">
        <v>1</v>
      </c>
      <c r="AC34" s="50">
        <f t="shared" si="10"/>
        <v>3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9</v>
      </c>
      <c r="AN34" s="74">
        <v>0</v>
      </c>
      <c r="AO34" s="74">
        <v>6</v>
      </c>
      <c r="AP34" s="50">
        <f t="shared" si="11"/>
        <v>6</v>
      </c>
      <c r="AQ34" s="74">
        <v>0</v>
      </c>
      <c r="AR34" s="41"/>
    </row>
    <row r="35" spans="1:44" ht="15.95" customHeight="1" x14ac:dyDescent="0.25">
      <c r="A35" s="47" t="s">
        <v>68</v>
      </c>
      <c r="C35" s="16"/>
      <c r="D35" s="16"/>
      <c r="E35" s="16"/>
      <c r="F35" s="16"/>
      <c r="G35" s="16"/>
      <c r="I35" s="36"/>
      <c r="J35" s="16"/>
      <c r="K35" s="16"/>
      <c r="L35" s="36"/>
      <c r="M35" s="38"/>
      <c r="N35" s="36"/>
      <c r="O35" s="36"/>
      <c r="P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10</v>
      </c>
      <c r="AA35" s="74">
        <v>0</v>
      </c>
      <c r="AB35" s="74">
        <v>2</v>
      </c>
      <c r="AC35" s="50">
        <f t="shared" si="10"/>
        <v>2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9</v>
      </c>
      <c r="AN35" s="74">
        <v>0</v>
      </c>
      <c r="AO35" s="74">
        <v>2</v>
      </c>
      <c r="AP35" s="50">
        <f t="shared" si="11"/>
        <v>2</v>
      </c>
      <c r="AQ35" s="74">
        <v>0</v>
      </c>
      <c r="AR35" s="41"/>
    </row>
    <row r="36" spans="1:44" ht="15.95" customHeight="1" x14ac:dyDescent="0.25">
      <c r="A36" s="47"/>
      <c r="B36" s="16"/>
      <c r="C36" s="18" t="s">
        <v>196</v>
      </c>
      <c r="D36" s="76"/>
      <c r="E36" s="36"/>
      <c r="F36" s="36"/>
      <c r="G36" s="90">
        <v>3</v>
      </c>
      <c r="H36" s="38">
        <v>2</v>
      </c>
      <c r="I36" s="36" t="s">
        <v>133</v>
      </c>
      <c r="J36" s="16"/>
      <c r="K36" s="16"/>
      <c r="L36" s="36"/>
      <c r="M36" s="38" t="s">
        <v>229</v>
      </c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6</v>
      </c>
      <c r="AA36" s="74">
        <v>2</v>
      </c>
      <c r="AB36" s="74">
        <v>2</v>
      </c>
      <c r="AC36" s="50">
        <f t="shared" si="10"/>
        <v>4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9</v>
      </c>
      <c r="AN36" s="74">
        <v>1</v>
      </c>
      <c r="AO36" s="74">
        <v>12</v>
      </c>
      <c r="AP36" s="50">
        <f t="shared" si="11"/>
        <v>13</v>
      </c>
      <c r="AQ36" s="74">
        <v>0</v>
      </c>
      <c r="AR36" s="41"/>
    </row>
    <row r="37" spans="1:44" ht="15.95" customHeight="1" x14ac:dyDescent="0.25">
      <c r="A37" s="47"/>
      <c r="B37" s="38" t="s">
        <v>35</v>
      </c>
      <c r="C37" s="57"/>
      <c r="D37" s="57" t="s">
        <v>149</v>
      </c>
      <c r="E37" s="16"/>
      <c r="F37" s="16"/>
      <c r="G37" s="16"/>
      <c r="H37" s="38">
        <v>2</v>
      </c>
      <c r="I37" s="36" t="s">
        <v>133</v>
      </c>
      <c r="M37" s="38" t="s">
        <v>229</v>
      </c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10</v>
      </c>
      <c r="AA37" s="74">
        <v>0</v>
      </c>
      <c r="AB37" s="74">
        <v>1</v>
      </c>
      <c r="AC37" s="50">
        <f t="shared" si="10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9</v>
      </c>
      <c r="AN37" s="74">
        <v>2</v>
      </c>
      <c r="AO37" s="74">
        <v>4</v>
      </c>
      <c r="AP37" s="50">
        <f t="shared" si="11"/>
        <v>6</v>
      </c>
      <c r="AQ37" s="74">
        <v>0</v>
      </c>
      <c r="AR37" s="41"/>
    </row>
    <row r="38" spans="1:44" ht="15.95" customHeight="1" x14ac:dyDescent="0.25">
      <c r="A38" s="47"/>
      <c r="H38" s="38">
        <v>2</v>
      </c>
      <c r="I38" s="36" t="s">
        <v>133</v>
      </c>
      <c r="L38" s="36" t="s">
        <v>417</v>
      </c>
      <c r="M38" s="38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6</v>
      </c>
      <c r="AA38" s="74">
        <v>0</v>
      </c>
      <c r="AB38" s="74">
        <v>1</v>
      </c>
      <c r="AC38" s="50">
        <f t="shared" si="10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10</v>
      </c>
      <c r="AN38" s="74">
        <v>0</v>
      </c>
      <c r="AO38" s="74">
        <v>4</v>
      </c>
      <c r="AP38" s="50">
        <f t="shared" si="11"/>
        <v>4</v>
      </c>
      <c r="AQ38" s="74">
        <v>4</v>
      </c>
      <c r="AR38" s="41"/>
    </row>
    <row r="39" spans="1:44" ht="15.95" customHeight="1" x14ac:dyDescent="0.25">
      <c r="A39" s="47"/>
      <c r="B39" s="7"/>
      <c r="C39" s="4"/>
      <c r="D39" s="4"/>
      <c r="E39" s="4"/>
      <c r="F39" s="4"/>
      <c r="G39" s="4"/>
      <c r="H39" s="4"/>
      <c r="I39" s="4"/>
      <c r="J39" s="6"/>
      <c r="K39" s="6"/>
      <c r="L39" s="6"/>
      <c r="M39" s="6"/>
      <c r="N39" s="6"/>
      <c r="O39" s="6"/>
      <c r="P39" s="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10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8</v>
      </c>
      <c r="AN39" s="74">
        <v>0</v>
      </c>
      <c r="AO39" s="74">
        <v>3</v>
      </c>
      <c r="AP39" s="50">
        <f t="shared" si="11"/>
        <v>3</v>
      </c>
      <c r="AQ39" s="74">
        <v>2</v>
      </c>
      <c r="AR39" s="41"/>
    </row>
    <row r="40" spans="1:44" ht="15.95" customHeight="1" thickBot="1" x14ac:dyDescent="0.3">
      <c r="A40" s="47"/>
      <c r="B40" s="45" t="s">
        <v>84</v>
      </c>
      <c r="C40" s="18" t="s">
        <v>189</v>
      </c>
      <c r="D40" s="16"/>
      <c r="E40" s="37"/>
      <c r="F40" s="37"/>
      <c r="G40" s="90">
        <v>4</v>
      </c>
      <c r="H40" s="38">
        <v>1</v>
      </c>
      <c r="I40" s="36" t="s">
        <v>82</v>
      </c>
      <c r="J40" s="16"/>
      <c r="K40" s="16"/>
      <c r="L40" s="36" t="s">
        <v>423</v>
      </c>
      <c r="M40" s="38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109</v>
      </c>
      <c r="AA40" s="48">
        <f t="shared" ref="AA40" si="12">SUM(AA28:AA39)</f>
        <v>12</v>
      </c>
      <c r="AB40" s="48">
        <f>SUM(AB28:AB39)</f>
        <v>20</v>
      </c>
      <c r="AC40" s="48">
        <f>+AB40+AA40</f>
        <v>32</v>
      </c>
      <c r="AD40" s="48">
        <f>SUM(AD28:AD39)</f>
        <v>6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110</v>
      </c>
      <c r="AN40" s="48">
        <f t="shared" ref="AN40" si="13">SUM(AN28:AN39)</f>
        <v>41</v>
      </c>
      <c r="AO40" s="48">
        <f>SUM(AO28:AO39)</f>
        <v>60</v>
      </c>
      <c r="AP40" s="48">
        <f>+AO40+AN40</f>
        <v>101</v>
      </c>
      <c r="AQ40" s="48">
        <f>SUM(AQ28:AQ39)</f>
        <v>16</v>
      </c>
      <c r="AR40" s="41"/>
    </row>
    <row r="41" spans="1:44" ht="15.95" customHeight="1" x14ac:dyDescent="0.25">
      <c r="A41" s="47"/>
      <c r="B41" s="43" t="s">
        <v>35</v>
      </c>
      <c r="C41" s="57"/>
      <c r="D41" s="57" t="s">
        <v>149</v>
      </c>
      <c r="E41" s="57"/>
      <c r="F41" s="16"/>
      <c r="G41" s="16"/>
      <c r="H41" s="38">
        <v>1</v>
      </c>
      <c r="I41" s="36" t="s">
        <v>82</v>
      </c>
      <c r="J41" s="16"/>
      <c r="K41" s="16"/>
      <c r="L41" s="36" t="s">
        <v>432</v>
      </c>
      <c r="M41" s="38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18</v>
      </c>
      <c r="AA41" s="28">
        <v>5</v>
      </c>
      <c r="AB41" s="28">
        <v>6</v>
      </c>
      <c r="AC41" s="60">
        <f t="shared" ref="AC41:AC52" si="14">+AA41+AB41</f>
        <v>11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29</v>
      </c>
      <c r="AN41" s="28">
        <v>9</v>
      </c>
      <c r="AO41" s="28">
        <v>9</v>
      </c>
      <c r="AP41" s="60">
        <f t="shared" ref="AP41:AP52" si="15">+AN41+AO41</f>
        <v>18</v>
      </c>
      <c r="AQ41" s="28">
        <v>4</v>
      </c>
      <c r="AR41" s="41"/>
    </row>
    <row r="42" spans="1:44" ht="15.95" customHeight="1" x14ac:dyDescent="0.25">
      <c r="A42" s="47"/>
      <c r="C42" s="16"/>
      <c r="D42" s="16"/>
      <c r="E42" s="16"/>
      <c r="F42" s="16"/>
      <c r="G42" s="16"/>
      <c r="H42" s="38">
        <v>2</v>
      </c>
      <c r="I42" s="36" t="s">
        <v>82</v>
      </c>
      <c r="J42" s="36"/>
      <c r="K42" s="36"/>
      <c r="L42" s="36" t="s">
        <v>38</v>
      </c>
      <c r="M42" s="36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9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9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C43" s="16"/>
      <c r="D43" s="16"/>
      <c r="E43" s="16"/>
      <c r="F43" s="16"/>
      <c r="G43" s="16"/>
      <c r="H43" s="38">
        <v>2</v>
      </c>
      <c r="I43" s="36" t="s">
        <v>82</v>
      </c>
      <c r="J43" s="16"/>
      <c r="K43" s="16"/>
      <c r="L43" s="36" t="s">
        <v>138</v>
      </c>
      <c r="M43" s="38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7</v>
      </c>
      <c r="AA43" s="74">
        <v>4</v>
      </c>
      <c r="AB43" s="74">
        <v>6</v>
      </c>
      <c r="AC43" s="50">
        <f t="shared" si="14"/>
        <v>10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8</v>
      </c>
      <c r="AN43" s="74">
        <v>9</v>
      </c>
      <c r="AO43" s="74">
        <v>4</v>
      </c>
      <c r="AP43" s="50">
        <f t="shared" si="15"/>
        <v>13</v>
      </c>
      <c r="AQ43" s="74">
        <v>2</v>
      </c>
      <c r="AR43" s="41"/>
    </row>
    <row r="44" spans="1:44" ht="15.95" customHeight="1" x14ac:dyDescent="0.25">
      <c r="A44" s="47"/>
      <c r="C44" s="16"/>
      <c r="D44" s="16"/>
      <c r="E44" s="16"/>
      <c r="F44" s="16"/>
      <c r="G44" s="1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8</v>
      </c>
      <c r="AA44" s="74">
        <v>8</v>
      </c>
      <c r="AB44" s="74">
        <v>2</v>
      </c>
      <c r="AC44" s="50">
        <f t="shared" si="14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6</v>
      </c>
      <c r="AN44" s="74">
        <v>6</v>
      </c>
      <c r="AO44" s="74">
        <v>1</v>
      </c>
      <c r="AP44" s="50">
        <f t="shared" si="15"/>
        <v>7</v>
      </c>
      <c r="AQ44" s="74">
        <v>0</v>
      </c>
      <c r="AR44" s="41"/>
    </row>
    <row r="45" spans="1:44" ht="15.95" customHeight="1" x14ac:dyDescent="0.25">
      <c r="A45" s="47"/>
      <c r="B45" s="23"/>
      <c r="C45" s="18" t="s">
        <v>199</v>
      </c>
      <c r="D45" s="57"/>
      <c r="E45" s="16"/>
      <c r="F45" s="37"/>
      <c r="G45" s="90">
        <v>1</v>
      </c>
      <c r="H45" s="38">
        <v>2</v>
      </c>
      <c r="I45" s="36" t="s">
        <v>45</v>
      </c>
      <c r="J45" s="16"/>
      <c r="K45" s="16"/>
      <c r="L45" s="36" t="s">
        <v>422</v>
      </c>
      <c r="M45" s="38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9</v>
      </c>
      <c r="AA45" s="74">
        <v>2</v>
      </c>
      <c r="AB45" s="74">
        <v>3</v>
      </c>
      <c r="AC45" s="50">
        <f t="shared" si="14"/>
        <v>5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43" t="s">
        <v>35</v>
      </c>
      <c r="C46" s="36"/>
      <c r="D46" s="57" t="s">
        <v>149</v>
      </c>
      <c r="E46" s="36"/>
      <c r="F46" s="36"/>
      <c r="G46" s="90"/>
      <c r="H46" s="38"/>
      <c r="I46" s="36"/>
      <c r="J46" s="16"/>
      <c r="K46" s="16"/>
      <c r="L46" s="36"/>
      <c r="M46" s="38"/>
      <c r="N46" s="36"/>
      <c r="O46" s="36"/>
      <c r="P46" s="3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7</v>
      </c>
      <c r="AA46" s="74">
        <v>0</v>
      </c>
      <c r="AB46" s="74">
        <v>1</v>
      </c>
      <c r="AC46" s="50">
        <f t="shared" si="14"/>
        <v>1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10</v>
      </c>
      <c r="AN46" s="74">
        <v>3</v>
      </c>
      <c r="AO46" s="74">
        <v>8</v>
      </c>
      <c r="AP46" s="50">
        <f t="shared" si="15"/>
        <v>11</v>
      </c>
      <c r="AQ46" s="74">
        <v>0</v>
      </c>
      <c r="AR46" s="41"/>
    </row>
    <row r="47" spans="1:44" ht="15.95" customHeight="1" x14ac:dyDescent="0.25">
      <c r="A47" s="47"/>
      <c r="B47" s="8"/>
      <c r="C47" s="9"/>
      <c r="D47" s="9"/>
      <c r="E47" s="9"/>
      <c r="F47" s="9"/>
      <c r="G47" s="10"/>
      <c r="H47" s="11"/>
      <c r="I47" s="9"/>
      <c r="J47" s="9"/>
      <c r="K47" s="11"/>
      <c r="L47" s="11"/>
      <c r="M47" s="11"/>
      <c r="N47" s="11"/>
      <c r="O47" s="11"/>
      <c r="P47" s="11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10</v>
      </c>
      <c r="AA47" s="74">
        <v>1</v>
      </c>
      <c r="AB47" s="74">
        <v>7</v>
      </c>
      <c r="AC47" s="50">
        <f t="shared" si="14"/>
        <v>8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10</v>
      </c>
      <c r="AN47" s="74">
        <v>0</v>
      </c>
      <c r="AO47" s="74">
        <v>5</v>
      </c>
      <c r="AP47" s="50">
        <f t="shared" si="15"/>
        <v>5</v>
      </c>
      <c r="AQ47" s="74">
        <v>2</v>
      </c>
      <c r="AR47" s="41"/>
    </row>
    <row r="48" spans="1:44" ht="15.95" customHeight="1" x14ac:dyDescent="0.25">
      <c r="A48" s="47"/>
      <c r="B48" s="23"/>
      <c r="C48" s="23"/>
      <c r="D48" s="23"/>
      <c r="E48" s="42" t="s">
        <v>151</v>
      </c>
      <c r="F48" s="42"/>
      <c r="G48" s="44">
        <f>SUM(G14:G47)</f>
        <v>24</v>
      </c>
      <c r="H48" s="44"/>
      <c r="I48" s="33"/>
      <c r="J48" s="42" t="s">
        <v>90</v>
      </c>
      <c r="K48" s="33"/>
      <c r="L48" s="44">
        <f>COUNTA(C14:C47)-8</f>
        <v>4</v>
      </c>
      <c r="N48" s="42" t="s">
        <v>109</v>
      </c>
      <c r="O48" s="44">
        <v>8</v>
      </c>
      <c r="P48" s="23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8</v>
      </c>
      <c r="AA48" s="74">
        <v>0</v>
      </c>
      <c r="AB48" s="74">
        <v>1</v>
      </c>
      <c r="AC48" s="50">
        <f t="shared" si="14"/>
        <v>1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9</v>
      </c>
      <c r="AN48" s="74">
        <v>1</v>
      </c>
      <c r="AO48" s="74">
        <v>5</v>
      </c>
      <c r="AP48" s="50">
        <f t="shared" si="15"/>
        <v>6</v>
      </c>
      <c r="AQ48" s="74">
        <v>0</v>
      </c>
      <c r="AR48" s="41"/>
    </row>
    <row r="49" spans="1:44" ht="15.95" customHeight="1" x14ac:dyDescent="0.25">
      <c r="A49" s="47"/>
      <c r="E49" s="42" t="s">
        <v>150</v>
      </c>
      <c r="F49" s="42"/>
      <c r="G49" s="44">
        <f>COUNTA(L15:L47)+COUNTIF(L15:L47,"*&amp;*")</f>
        <v>37</v>
      </c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10</v>
      </c>
      <c r="AA49" s="74">
        <v>0</v>
      </c>
      <c r="AB49" s="74">
        <v>5</v>
      </c>
      <c r="AC49" s="50">
        <f t="shared" si="14"/>
        <v>5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9</v>
      </c>
      <c r="AA50" s="74">
        <v>0</v>
      </c>
      <c r="AB50" s="74">
        <v>3</v>
      </c>
      <c r="AC50" s="50">
        <f t="shared" si="14"/>
        <v>3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10</v>
      </c>
      <c r="AN50" s="74">
        <v>2</v>
      </c>
      <c r="AO50" s="74">
        <v>3</v>
      </c>
      <c r="AP50" s="50">
        <f t="shared" si="15"/>
        <v>5</v>
      </c>
      <c r="AQ50" s="74">
        <v>0</v>
      </c>
      <c r="AR50" s="41"/>
    </row>
    <row r="51" spans="1:44" ht="15.95" customHeight="1" x14ac:dyDescent="0.25">
      <c r="A51" s="47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4</v>
      </c>
      <c r="AA51" s="74">
        <v>0</v>
      </c>
      <c r="AB51" s="74">
        <v>2</v>
      </c>
      <c r="AC51" s="50">
        <f t="shared" si="14"/>
        <v>2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6</v>
      </c>
      <c r="AN51" s="74">
        <v>0</v>
      </c>
      <c r="AO51" s="74">
        <v>1</v>
      </c>
      <c r="AP51" s="50">
        <f t="shared" si="15"/>
        <v>1</v>
      </c>
      <c r="AQ51" s="74">
        <v>0</v>
      </c>
      <c r="AR51" s="41"/>
    </row>
    <row r="52" spans="1:44" ht="15.95" customHeight="1" x14ac:dyDescent="0.25">
      <c r="A52" s="47"/>
      <c r="B52" s="18" t="s">
        <v>124</v>
      </c>
      <c r="C52" s="18"/>
      <c r="N52" s="18"/>
      <c r="O52" s="18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8</v>
      </c>
      <c r="AA52" s="74">
        <v>2</v>
      </c>
      <c r="AB52" s="74">
        <v>4</v>
      </c>
      <c r="AC52" s="50">
        <f t="shared" si="14"/>
        <v>6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9</v>
      </c>
      <c r="AN52" s="74">
        <v>1</v>
      </c>
      <c r="AO52" s="74">
        <v>3</v>
      </c>
      <c r="AP52" s="50">
        <f t="shared" si="15"/>
        <v>4</v>
      </c>
      <c r="AQ52" s="74">
        <v>2</v>
      </c>
      <c r="AR52" s="41"/>
    </row>
    <row r="53" spans="1:44" ht="15.95" customHeight="1" thickBot="1" x14ac:dyDescent="0.3">
      <c r="A53" s="47"/>
      <c r="B53" s="1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107</v>
      </c>
      <c r="AA53" s="48">
        <f t="shared" ref="AA53" si="16">SUM(AA41:AA52)</f>
        <v>22</v>
      </c>
      <c r="AB53" s="48">
        <f>SUM(AB41:AB52)</f>
        <v>40</v>
      </c>
      <c r="AC53" s="48">
        <f>+AB53+AA53</f>
        <v>62</v>
      </c>
      <c r="AD53" s="48">
        <f>SUM(AD41:AD52)</f>
        <v>14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108</v>
      </c>
      <c r="AN53" s="48">
        <f t="shared" ref="AN53" si="17">SUM(AN41:AN52)</f>
        <v>31</v>
      </c>
      <c r="AO53" s="48">
        <f>SUM(AO41:AO52)</f>
        <v>39</v>
      </c>
      <c r="AP53" s="48">
        <f>+AO53+AN53</f>
        <v>70</v>
      </c>
      <c r="AQ53" s="48">
        <f>SUM(AQ41:AQ52)</f>
        <v>10</v>
      </c>
      <c r="AR53" s="41"/>
    </row>
    <row r="54" spans="1:44" ht="15.95" customHeight="1" x14ac:dyDescent="0.25">
      <c r="A54" s="47"/>
      <c r="B54" s="18" t="s">
        <v>92</v>
      </c>
      <c r="H54" s="18" t="s">
        <v>100</v>
      </c>
      <c r="M54" s="18" t="s">
        <v>101</v>
      </c>
      <c r="O54" s="1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8</v>
      </c>
      <c r="AA54" s="28">
        <v>1</v>
      </c>
      <c r="AB54" s="28">
        <v>1</v>
      </c>
      <c r="AC54" s="60">
        <f t="shared" ref="AC54:AC65" si="18">+AA54+AB54</f>
        <v>2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19</v>
      </c>
      <c r="AN54" s="28">
        <v>1</v>
      </c>
      <c r="AO54" s="28">
        <v>7</v>
      </c>
      <c r="AP54" s="60">
        <f t="shared" ref="AP54:AP65" si="19">+AN54+AO54</f>
        <v>8</v>
      </c>
      <c r="AQ54" s="28">
        <v>0</v>
      </c>
      <c r="AR54" s="41"/>
    </row>
    <row r="55" spans="1:44" ht="15.95" customHeight="1" x14ac:dyDescent="0.25">
      <c r="A55" s="47"/>
      <c r="B55" s="36" t="s">
        <v>149</v>
      </c>
      <c r="F55" s="36"/>
      <c r="H55" s="36" t="s">
        <v>313</v>
      </c>
      <c r="I55" s="36"/>
      <c r="J55" s="36"/>
      <c r="K55" s="36"/>
      <c r="L55" s="36"/>
      <c r="M55" s="36" t="s">
        <v>431</v>
      </c>
      <c r="O55" s="36"/>
      <c r="P55" s="36"/>
      <c r="Q55" s="47"/>
      <c r="R55" s="47"/>
      <c r="S55" s="75">
        <v>7.5</v>
      </c>
      <c r="T55" s="42" t="s">
        <v>16</v>
      </c>
      <c r="Y55" s="42" t="s">
        <v>17</v>
      </c>
      <c r="Z55" s="50">
        <v>9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9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B56" s="36"/>
      <c r="C56" s="36"/>
      <c r="F56" s="36"/>
      <c r="G56" s="16"/>
      <c r="H56" s="36" t="s">
        <v>267</v>
      </c>
      <c r="I56" s="36"/>
      <c r="J56" s="36"/>
      <c r="K56" s="36"/>
      <c r="L56" s="36"/>
      <c r="M56" s="36"/>
      <c r="O56" s="36"/>
      <c r="P56" s="36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9</v>
      </c>
      <c r="AA56" s="74">
        <v>13</v>
      </c>
      <c r="AB56" s="74">
        <v>6</v>
      </c>
      <c r="AC56" s="50">
        <f t="shared" si="18"/>
        <v>19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9</v>
      </c>
      <c r="AN56" s="74">
        <v>17</v>
      </c>
      <c r="AO56" s="74">
        <v>2</v>
      </c>
      <c r="AP56" s="50">
        <f t="shared" si="19"/>
        <v>19</v>
      </c>
      <c r="AQ56" s="74">
        <v>0</v>
      </c>
      <c r="AR56" s="41"/>
    </row>
    <row r="57" spans="1:44" ht="15.95" customHeight="1" x14ac:dyDescent="0.25">
      <c r="A57" s="47"/>
      <c r="B57" s="36"/>
      <c r="H57" s="36"/>
      <c r="M57" s="36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9</v>
      </c>
      <c r="AA57" s="74">
        <v>3</v>
      </c>
      <c r="AB57" s="74">
        <v>11</v>
      </c>
      <c r="AC57" s="50">
        <f t="shared" si="18"/>
        <v>14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9</v>
      </c>
      <c r="AN57" s="74">
        <v>1</v>
      </c>
      <c r="AO57" s="74">
        <v>3</v>
      </c>
      <c r="AP57" s="50">
        <f t="shared" si="19"/>
        <v>4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9</v>
      </c>
      <c r="AA58" s="74">
        <v>5</v>
      </c>
      <c r="AB58" s="74">
        <v>2</v>
      </c>
      <c r="AC58" s="50">
        <f t="shared" si="18"/>
        <v>7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9</v>
      </c>
      <c r="AN58" s="74">
        <v>4</v>
      </c>
      <c r="AO58" s="74">
        <v>7</v>
      </c>
      <c r="AP58" s="50">
        <f t="shared" si="19"/>
        <v>11</v>
      </c>
      <c r="AQ58" s="74">
        <v>2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10</v>
      </c>
      <c r="AA59" s="74">
        <v>1</v>
      </c>
      <c r="AB59" s="74">
        <v>3</v>
      </c>
      <c r="AC59" s="50">
        <f t="shared" si="18"/>
        <v>4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10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7</v>
      </c>
      <c r="AA60" s="74">
        <v>0</v>
      </c>
      <c r="AB60" s="74">
        <v>5</v>
      </c>
      <c r="AC60" s="50">
        <f t="shared" si="18"/>
        <v>5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10</v>
      </c>
      <c r="AN60" s="74">
        <v>0</v>
      </c>
      <c r="AO60" s="74">
        <v>1</v>
      </c>
      <c r="AP60" s="50">
        <f t="shared" si="19"/>
        <v>1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9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7</v>
      </c>
      <c r="AN61" s="74">
        <v>0</v>
      </c>
      <c r="AO61" s="74">
        <v>3</v>
      </c>
      <c r="AP61" s="50">
        <f t="shared" si="19"/>
        <v>3</v>
      </c>
      <c r="AQ61" s="74">
        <v>0</v>
      </c>
      <c r="AR61" s="41"/>
    </row>
    <row r="62" spans="1:44" ht="15.95" customHeight="1" x14ac:dyDescent="0.25">
      <c r="A62" s="47"/>
      <c r="G62" s="16"/>
      <c r="H62" s="16"/>
      <c r="I62" s="16"/>
      <c r="J62" s="16"/>
      <c r="K62" s="16"/>
      <c r="L62" s="16"/>
      <c r="M62" s="1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10</v>
      </c>
      <c r="AA62" s="74">
        <v>0</v>
      </c>
      <c r="AB62" s="74">
        <v>2</v>
      </c>
      <c r="AC62" s="50">
        <f t="shared" si="18"/>
        <v>2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10</v>
      </c>
      <c r="AN62" s="74">
        <v>0</v>
      </c>
      <c r="AO62" s="74">
        <v>2</v>
      </c>
      <c r="AP62" s="50">
        <f t="shared" si="19"/>
        <v>2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10</v>
      </c>
      <c r="AA63" s="74">
        <v>0</v>
      </c>
      <c r="AB63" s="74">
        <v>5</v>
      </c>
      <c r="AC63" s="50">
        <f t="shared" si="18"/>
        <v>5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8</v>
      </c>
      <c r="AN63" s="74">
        <v>0</v>
      </c>
      <c r="AO63" s="74">
        <v>2</v>
      </c>
      <c r="AP63" s="50">
        <f t="shared" si="19"/>
        <v>2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10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10</v>
      </c>
      <c r="AN64" s="74">
        <v>0</v>
      </c>
      <c r="AO64" s="74">
        <v>7</v>
      </c>
      <c r="AP64" s="50">
        <f t="shared" si="19"/>
        <v>7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10</v>
      </c>
      <c r="AA65" s="74">
        <v>2</v>
      </c>
      <c r="AB65" s="74">
        <v>4</v>
      </c>
      <c r="AC65" s="50">
        <f t="shared" si="18"/>
        <v>6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110</v>
      </c>
      <c r="AA66" s="48">
        <f t="shared" ref="AA66" si="20">SUM(AA54:AA65)</f>
        <v>25</v>
      </c>
      <c r="AB66" s="48">
        <f>SUM(AB54:AB65)</f>
        <v>39</v>
      </c>
      <c r="AC66" s="48">
        <f>+AB66+AA66</f>
        <v>64</v>
      </c>
      <c r="AD66" s="48">
        <f>SUM(AD54:AD65)</f>
        <v>10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110</v>
      </c>
      <c r="AN66" s="48">
        <f t="shared" ref="AN66" si="21">SUM(AN54:AN65)</f>
        <v>23</v>
      </c>
      <c r="AO66" s="48">
        <f>SUM(AO54:AO65)</f>
        <v>35</v>
      </c>
      <c r="AP66" s="48">
        <f>+AO66+AN66</f>
        <v>58</v>
      </c>
      <c r="AQ66" s="48">
        <f>SUM(AQ54:AQ65)</f>
        <v>8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436</v>
      </c>
      <c r="AA67" s="82">
        <f t="shared" ref="AA67:AD67" si="22">+AA66+AA53+AA40+AA27</f>
        <v>84</v>
      </c>
      <c r="AB67" s="82">
        <f t="shared" si="22"/>
        <v>140</v>
      </c>
      <c r="AC67" s="82">
        <f t="shared" si="22"/>
        <v>224</v>
      </c>
      <c r="AD67" s="82">
        <f t="shared" si="22"/>
        <v>38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438</v>
      </c>
      <c r="AN67" s="82">
        <f t="shared" ref="AN67:AQ67" si="23">+AN66+AN53+AN40+AN27</f>
        <v>119</v>
      </c>
      <c r="AO67" s="82">
        <f t="shared" si="23"/>
        <v>175</v>
      </c>
      <c r="AP67" s="82">
        <f t="shared" si="23"/>
        <v>294</v>
      </c>
      <c r="AQ67" s="82">
        <f t="shared" si="23"/>
        <v>54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874</v>
      </c>
      <c r="AN68" s="43">
        <f>AA67+AN67</f>
        <v>203</v>
      </c>
      <c r="AO68" s="43">
        <f>AB67+AO67</f>
        <v>315</v>
      </c>
      <c r="AP68" s="72">
        <f>AC67+AP67</f>
        <v>518</v>
      </c>
      <c r="AQ68" s="43">
        <f>AD67+AQ67</f>
        <v>92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10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 t="shared" ref="AP77" si="25"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5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9</v>
      </c>
      <c r="J79" s="74">
        <v>26</v>
      </c>
      <c r="K79" s="74">
        <v>5</v>
      </c>
      <c r="L79" s="83">
        <f t="shared" ref="L79:L100" si="26">+J79+K79</f>
        <v>31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9</v>
      </c>
      <c r="AG79" s="36" t="s">
        <v>238</v>
      </c>
      <c r="AM79" s="38">
        <v>2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133</v>
      </c>
      <c r="E80" s="42"/>
      <c r="F80" s="42"/>
      <c r="G80" s="42" t="s">
        <v>158</v>
      </c>
      <c r="H80" s="43"/>
      <c r="I80" s="50">
        <v>9</v>
      </c>
      <c r="J80" s="74">
        <v>17</v>
      </c>
      <c r="K80" s="74">
        <v>2</v>
      </c>
      <c r="L80" s="83">
        <f t="shared" si="26"/>
        <v>19</v>
      </c>
      <c r="M80" s="74">
        <v>0</v>
      </c>
      <c r="O80" s="16"/>
      <c r="P80" s="16"/>
      <c r="Q80" s="41"/>
      <c r="R80" s="41"/>
      <c r="S80" s="58">
        <v>8</v>
      </c>
      <c r="T80" s="36" t="s">
        <v>402</v>
      </c>
      <c r="Z80" s="38">
        <v>2</v>
      </c>
      <c r="AA80" s="38">
        <v>0</v>
      </c>
      <c r="AB80" s="38">
        <v>0</v>
      </c>
      <c r="AC80" s="38">
        <f>+AA80+AB80</f>
        <v>0</v>
      </c>
      <c r="AD80" s="38">
        <v>0</v>
      </c>
      <c r="AF80" s="38">
        <v>8.5</v>
      </c>
      <c r="AG80" s="36" t="s">
        <v>254</v>
      </c>
      <c r="AM80" s="38">
        <v>2</v>
      </c>
      <c r="AN80" s="38">
        <v>2</v>
      </c>
      <c r="AO80" s="38">
        <v>1</v>
      </c>
      <c r="AP80" s="38">
        <f t="shared" ref="AP80:AP81" si="27">+AN80+AO80</f>
        <v>3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65</v>
      </c>
      <c r="E81" s="42"/>
      <c r="F81" s="42"/>
      <c r="G81" s="42" t="s">
        <v>17</v>
      </c>
      <c r="H81" s="43"/>
      <c r="I81" s="50">
        <v>9</v>
      </c>
      <c r="J81" s="74">
        <v>13</v>
      </c>
      <c r="K81" s="74">
        <v>6</v>
      </c>
      <c r="L81" s="83">
        <f t="shared" si="26"/>
        <v>19</v>
      </c>
      <c r="M81" s="74">
        <v>0</v>
      </c>
      <c r="O81" s="16"/>
      <c r="P81" s="16"/>
      <c r="Q81" s="41"/>
      <c r="R81" s="41"/>
      <c r="S81" s="58">
        <v>7.5</v>
      </c>
      <c r="T81" s="36" t="s">
        <v>370</v>
      </c>
      <c r="Z81" s="38">
        <v>1</v>
      </c>
      <c r="AA81" s="38">
        <v>1</v>
      </c>
      <c r="AB81" s="38">
        <v>0</v>
      </c>
      <c r="AC81" s="38">
        <f t="shared" ref="AC81" si="28">+AA81+AB81</f>
        <v>1</v>
      </c>
      <c r="AD81" s="38">
        <v>0</v>
      </c>
      <c r="AF81" s="58">
        <v>7.5</v>
      </c>
      <c r="AG81" s="36" t="s">
        <v>430</v>
      </c>
      <c r="AM81" s="38">
        <v>1</v>
      </c>
      <c r="AN81" s="38">
        <v>0</v>
      </c>
      <c r="AO81" s="38">
        <v>0</v>
      </c>
      <c r="AP81" s="38">
        <f t="shared" si="27"/>
        <v>0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36" t="s">
        <v>126</v>
      </c>
      <c r="E82" s="36"/>
      <c r="F82" s="36"/>
      <c r="G82" s="42" t="s">
        <v>157</v>
      </c>
      <c r="H82" s="38"/>
      <c r="I82" s="50">
        <v>10</v>
      </c>
      <c r="J82" s="74">
        <v>14</v>
      </c>
      <c r="K82" s="74">
        <v>4</v>
      </c>
      <c r="L82" s="83">
        <f t="shared" si="26"/>
        <v>18</v>
      </c>
      <c r="M82" s="74">
        <v>2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</v>
      </c>
      <c r="AG82" s="36" t="s">
        <v>404</v>
      </c>
      <c r="AM82" s="38">
        <v>1</v>
      </c>
      <c r="AN82" s="38">
        <v>0</v>
      </c>
      <c r="AO82" s="38">
        <v>0</v>
      </c>
      <c r="AP82" s="38">
        <f>+AN82+AO82</f>
        <v>0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8</v>
      </c>
      <c r="J83" s="74">
        <v>7</v>
      </c>
      <c r="K83" s="74">
        <v>8</v>
      </c>
      <c r="L83" s="83">
        <f t="shared" si="26"/>
        <v>15</v>
      </c>
      <c r="M83" s="74">
        <v>4</v>
      </c>
      <c r="Q83" s="41"/>
      <c r="R83" s="41"/>
      <c r="S83" s="58">
        <v>6.5</v>
      </c>
      <c r="T83" s="36" t="s">
        <v>278</v>
      </c>
      <c r="Z83" s="38">
        <v>10</v>
      </c>
      <c r="AA83" s="38">
        <v>1</v>
      </c>
      <c r="AB83" s="38">
        <v>0</v>
      </c>
      <c r="AC83" s="38">
        <f>+AA83+AB83</f>
        <v>1</v>
      </c>
      <c r="AD83" s="38">
        <v>2</v>
      </c>
      <c r="AF83" s="58">
        <v>8.5</v>
      </c>
      <c r="AG83" s="36" t="s">
        <v>405</v>
      </c>
      <c r="AM83" s="38">
        <v>1</v>
      </c>
      <c r="AN83" s="38">
        <v>1</v>
      </c>
      <c r="AO83" s="38">
        <v>0</v>
      </c>
      <c r="AP83" s="38">
        <f>+AN83+AO83</f>
        <v>1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130</v>
      </c>
      <c r="E84" s="42"/>
      <c r="F84" s="42"/>
      <c r="G84" s="42" t="s">
        <v>160</v>
      </c>
      <c r="H84" s="43"/>
      <c r="I84" s="50">
        <v>9</v>
      </c>
      <c r="J84" s="74">
        <v>5</v>
      </c>
      <c r="K84" s="74">
        <v>9</v>
      </c>
      <c r="L84" s="83">
        <f t="shared" si="26"/>
        <v>14</v>
      </c>
      <c r="M84" s="74">
        <v>2</v>
      </c>
      <c r="Q84" s="41"/>
      <c r="R84" s="41"/>
      <c r="S84" s="58">
        <v>7.5</v>
      </c>
      <c r="T84" s="36" t="s">
        <v>390</v>
      </c>
      <c r="Z84" s="38">
        <v>2</v>
      </c>
      <c r="AA84" s="38">
        <v>2</v>
      </c>
      <c r="AB84" s="38">
        <v>0</v>
      </c>
      <c r="AC84" s="38">
        <f>+AA84+AB84</f>
        <v>2</v>
      </c>
      <c r="AD84" s="38">
        <v>0</v>
      </c>
      <c r="AF84" s="58">
        <v>9</v>
      </c>
      <c r="AG84" s="36" t="s">
        <v>344</v>
      </c>
      <c r="AM84" s="38">
        <v>1</v>
      </c>
      <c r="AN84" s="38">
        <v>1</v>
      </c>
      <c r="AO84" s="38">
        <v>0</v>
      </c>
      <c r="AP84" s="38">
        <f>+AN84+AO84</f>
        <v>1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39</v>
      </c>
      <c r="E85" s="42"/>
      <c r="F85" s="42"/>
      <c r="G85" s="42" t="s">
        <v>17</v>
      </c>
      <c r="H85" s="43"/>
      <c r="I85" s="50">
        <v>9</v>
      </c>
      <c r="J85" s="74">
        <v>3</v>
      </c>
      <c r="K85" s="74">
        <v>11</v>
      </c>
      <c r="L85" s="83">
        <f t="shared" si="26"/>
        <v>14</v>
      </c>
      <c r="M85" s="74">
        <v>6</v>
      </c>
      <c r="Q85" s="41"/>
      <c r="R85" s="41"/>
      <c r="S85" s="58">
        <v>7</v>
      </c>
      <c r="T85" s="36" t="s">
        <v>237</v>
      </c>
      <c r="Z85" s="38">
        <v>3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8</v>
      </c>
      <c r="AG85" s="36" t="s">
        <v>312</v>
      </c>
      <c r="AM85" s="38">
        <v>1</v>
      </c>
      <c r="AN85" s="38">
        <v>0</v>
      </c>
      <c r="AO85" s="38">
        <v>0</v>
      </c>
      <c r="AP85" s="38">
        <f>+AN85+AO85</f>
        <v>0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132</v>
      </c>
      <c r="E86" s="42"/>
      <c r="F86" s="42"/>
      <c r="G86" s="42" t="s">
        <v>159</v>
      </c>
      <c r="H86" s="43"/>
      <c r="I86" s="50">
        <v>8</v>
      </c>
      <c r="J86" s="74">
        <v>9</v>
      </c>
      <c r="K86" s="74">
        <v>4</v>
      </c>
      <c r="L86" s="83">
        <f t="shared" si="26"/>
        <v>13</v>
      </c>
      <c r="M86" s="74">
        <v>2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29">+AA86+AB86</f>
        <v>0</v>
      </c>
      <c r="AD86" s="38">
        <v>0</v>
      </c>
      <c r="AF86" s="58">
        <v>8.5</v>
      </c>
      <c r="AG86" s="36" t="s">
        <v>403</v>
      </c>
      <c r="AM86" s="38">
        <v>2</v>
      </c>
      <c r="AN86" s="38">
        <v>1</v>
      </c>
      <c r="AO86" s="38">
        <v>0</v>
      </c>
      <c r="AP86" s="38">
        <f>+AN86+AO86</f>
        <v>1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73</v>
      </c>
      <c r="E87" s="42"/>
      <c r="F87" s="42"/>
      <c r="G87" s="42" t="s">
        <v>160</v>
      </c>
      <c r="H87" s="43"/>
      <c r="I87" s="50">
        <v>9</v>
      </c>
      <c r="J87" s="74">
        <v>1</v>
      </c>
      <c r="K87" s="74">
        <v>12</v>
      </c>
      <c r="L87" s="83">
        <f t="shared" si="26"/>
        <v>13</v>
      </c>
      <c r="M87" s="74">
        <v>0</v>
      </c>
      <c r="Q87" s="46"/>
      <c r="R87" s="46"/>
      <c r="S87" s="58">
        <v>8</v>
      </c>
      <c r="T87" s="36" t="s">
        <v>169</v>
      </c>
      <c r="Z87" s="38">
        <v>8</v>
      </c>
      <c r="AA87" s="38">
        <v>1</v>
      </c>
      <c r="AB87" s="38">
        <v>1</v>
      </c>
      <c r="AC87" s="38">
        <f>+AA87+AB87</f>
        <v>2</v>
      </c>
      <c r="AD87" s="38">
        <v>0</v>
      </c>
      <c r="AF87" s="58">
        <v>8</v>
      </c>
      <c r="AG87" s="36" t="s">
        <v>424</v>
      </c>
      <c r="AM87" s="38">
        <v>1</v>
      </c>
      <c r="AN87" s="38">
        <v>0</v>
      </c>
      <c r="AO87" s="38">
        <v>1</v>
      </c>
      <c r="AP87" s="38">
        <f t="shared" ref="AP87" si="30">+AN87+AO87</f>
        <v>1</v>
      </c>
      <c r="AQ87" s="38">
        <v>0</v>
      </c>
      <c r="AR87" s="46"/>
    </row>
    <row r="88" spans="1:44" ht="15.75" customHeight="1" x14ac:dyDescent="0.25">
      <c r="A88" s="41"/>
      <c r="C88" s="16"/>
      <c r="D88" s="36" t="s">
        <v>111</v>
      </c>
      <c r="E88" s="36"/>
      <c r="F88" s="36"/>
      <c r="G88" s="42" t="s">
        <v>157</v>
      </c>
      <c r="H88" s="38"/>
      <c r="I88" s="50">
        <v>10</v>
      </c>
      <c r="J88" s="74">
        <v>4</v>
      </c>
      <c r="K88" s="74">
        <v>7</v>
      </c>
      <c r="L88" s="83">
        <f t="shared" si="26"/>
        <v>11</v>
      </c>
      <c r="M88" s="74">
        <v>2</v>
      </c>
      <c r="Q88" s="46"/>
      <c r="R88" s="46"/>
      <c r="S88" s="58">
        <v>7.5</v>
      </c>
      <c r="T88" s="36" t="s">
        <v>274</v>
      </c>
      <c r="Z88" s="38">
        <v>4</v>
      </c>
      <c r="AA88" s="38">
        <v>2</v>
      </c>
      <c r="AB88" s="38">
        <v>2</v>
      </c>
      <c r="AC88" s="38">
        <f>+AA88+AB88</f>
        <v>4</v>
      </c>
      <c r="AD88" s="38">
        <v>0</v>
      </c>
      <c r="AF88" s="58">
        <v>7</v>
      </c>
      <c r="AG88" s="36" t="s">
        <v>168</v>
      </c>
      <c r="AM88" s="38">
        <v>1</v>
      </c>
      <c r="AN88" s="38">
        <v>0</v>
      </c>
      <c r="AO88" s="38">
        <v>0</v>
      </c>
      <c r="AP88" s="38">
        <f>+AN88+AO88</f>
        <v>0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36</v>
      </c>
      <c r="E89" s="42"/>
      <c r="F89" s="42"/>
      <c r="G89" s="42" t="s">
        <v>158</v>
      </c>
      <c r="H89" s="43"/>
      <c r="I89" s="50">
        <v>9</v>
      </c>
      <c r="J89" s="74">
        <v>4</v>
      </c>
      <c r="K89" s="74">
        <v>7</v>
      </c>
      <c r="L89" s="83">
        <f t="shared" si="26"/>
        <v>11</v>
      </c>
      <c r="M89" s="74">
        <v>2</v>
      </c>
      <c r="Q89" s="47"/>
      <c r="R89" s="47"/>
      <c r="S89" s="58">
        <v>8</v>
      </c>
      <c r="T89" s="36" t="s">
        <v>343</v>
      </c>
      <c r="Z89" s="38">
        <v>3</v>
      </c>
      <c r="AA89" s="38">
        <v>1</v>
      </c>
      <c r="AB89" s="38">
        <v>1</v>
      </c>
      <c r="AC89" s="38">
        <f t="shared" ref="AC89" si="31">+AA89+AB89</f>
        <v>2</v>
      </c>
      <c r="AD89" s="38">
        <v>0</v>
      </c>
      <c r="AF89" s="58">
        <v>7</v>
      </c>
      <c r="AG89" s="36" t="s">
        <v>236</v>
      </c>
      <c r="AM89" s="38">
        <v>12</v>
      </c>
      <c r="AN89" s="38">
        <v>1</v>
      </c>
      <c r="AO89" s="38">
        <v>2</v>
      </c>
      <c r="AP89" s="38">
        <f>+AN89+AO89</f>
        <v>3</v>
      </c>
      <c r="AQ89" s="38">
        <v>2</v>
      </c>
      <c r="AR89" s="47"/>
    </row>
    <row r="90" spans="1:44" ht="15.75" customHeight="1" x14ac:dyDescent="0.25">
      <c r="A90" s="41"/>
      <c r="C90" s="16"/>
      <c r="D90" s="42" t="s">
        <v>86</v>
      </c>
      <c r="G90" s="42" t="s">
        <v>159</v>
      </c>
      <c r="H90" s="43"/>
      <c r="I90" s="50">
        <v>10</v>
      </c>
      <c r="J90" s="74">
        <v>3</v>
      </c>
      <c r="K90" s="74">
        <v>8</v>
      </c>
      <c r="L90" s="83">
        <f t="shared" si="26"/>
        <v>11</v>
      </c>
      <c r="M90" s="74">
        <v>0</v>
      </c>
      <c r="O90" s="16"/>
      <c r="Q90" s="47"/>
      <c r="R90" s="47"/>
      <c r="S90" s="58">
        <v>8.5</v>
      </c>
      <c r="T90" s="36" t="s">
        <v>173</v>
      </c>
      <c r="Z90" s="38">
        <v>1</v>
      </c>
      <c r="AA90" s="38">
        <v>1</v>
      </c>
      <c r="AB90" s="38">
        <v>0</v>
      </c>
      <c r="AC90" s="38">
        <f>+AA90+AB90</f>
        <v>1</v>
      </c>
      <c r="AD90" s="38">
        <v>0</v>
      </c>
      <c r="AF90" s="58">
        <v>8</v>
      </c>
      <c r="AG90" s="36" t="s">
        <v>383</v>
      </c>
      <c r="AM90" s="38">
        <v>2</v>
      </c>
      <c r="AN90" s="38">
        <v>0</v>
      </c>
      <c r="AO90" s="38">
        <v>1</v>
      </c>
      <c r="AP90" s="38">
        <f>+AN90+AO90</f>
        <v>1</v>
      </c>
      <c r="AQ90" s="38">
        <v>0</v>
      </c>
      <c r="AR90" s="47"/>
    </row>
    <row r="91" spans="1:44" ht="15.75" customHeight="1" x14ac:dyDescent="0.25">
      <c r="A91" s="41"/>
      <c r="C91" s="16"/>
      <c r="D91" s="42" t="s">
        <v>66</v>
      </c>
      <c r="E91" s="42"/>
      <c r="F91" s="42"/>
      <c r="G91" s="36" t="s">
        <v>21</v>
      </c>
      <c r="H91" s="43"/>
      <c r="I91" s="50">
        <v>8</v>
      </c>
      <c r="J91" s="74">
        <v>8</v>
      </c>
      <c r="K91" s="74">
        <v>2</v>
      </c>
      <c r="L91" s="83">
        <f t="shared" si="26"/>
        <v>10</v>
      </c>
      <c r="M91" s="74">
        <v>2</v>
      </c>
      <c r="O91" s="16"/>
      <c r="Q91" s="47"/>
      <c r="R91" s="47"/>
      <c r="S91" s="58">
        <v>7</v>
      </c>
      <c r="T91" s="36" t="s">
        <v>280</v>
      </c>
      <c r="Z91" s="38">
        <v>3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7</v>
      </c>
      <c r="AG91" s="36" t="s">
        <v>428</v>
      </c>
      <c r="AM91" s="38">
        <v>1</v>
      </c>
      <c r="AN91" s="38">
        <v>0</v>
      </c>
      <c r="AO91" s="38">
        <v>0</v>
      </c>
      <c r="AP91" s="38">
        <f t="shared" ref="AP91" si="32">+AN91+AO91</f>
        <v>0</v>
      </c>
      <c r="AQ91" s="38">
        <v>0</v>
      </c>
      <c r="AR91" s="47"/>
    </row>
    <row r="92" spans="1:44" ht="15.75" customHeight="1" x14ac:dyDescent="0.25">
      <c r="A92" s="41"/>
      <c r="C92" s="16"/>
      <c r="D92" s="42" t="s">
        <v>98</v>
      </c>
      <c r="E92" s="42"/>
      <c r="F92" s="42"/>
      <c r="G92" s="36" t="s">
        <v>21</v>
      </c>
      <c r="H92" s="43"/>
      <c r="I92" s="50">
        <v>7</v>
      </c>
      <c r="J92" s="74">
        <v>4</v>
      </c>
      <c r="K92" s="74">
        <v>6</v>
      </c>
      <c r="L92" s="83">
        <f t="shared" si="26"/>
        <v>10</v>
      </c>
      <c r="M92" s="74">
        <v>0</v>
      </c>
      <c r="O92" s="16"/>
      <c r="Q92" s="47"/>
      <c r="R92" s="47"/>
      <c r="S92" s="58">
        <v>7.5</v>
      </c>
      <c r="T92" s="36" t="s">
        <v>155</v>
      </c>
      <c r="Z92" s="38">
        <v>3</v>
      </c>
      <c r="AA92" s="38">
        <v>0</v>
      </c>
      <c r="AB92" s="38">
        <v>0</v>
      </c>
      <c r="AC92" s="38">
        <f t="shared" ref="AC92" si="33">+AA92+AB92</f>
        <v>0</v>
      </c>
      <c r="AD92" s="38">
        <v>2</v>
      </c>
      <c r="AF92" s="58">
        <v>7.5</v>
      </c>
      <c r="AG92" s="36" t="s">
        <v>426</v>
      </c>
      <c r="AM92" s="38">
        <v>1</v>
      </c>
      <c r="AN92" s="38">
        <v>0</v>
      </c>
      <c r="AO92" s="38">
        <v>0</v>
      </c>
      <c r="AP92" s="38">
        <f t="shared" ref="AP92" si="34">+AN92+AO92</f>
        <v>0</v>
      </c>
      <c r="AQ92" s="38">
        <v>0</v>
      </c>
      <c r="AR92" s="47"/>
    </row>
    <row r="93" spans="1:44" ht="15.75" customHeight="1" x14ac:dyDescent="0.25">
      <c r="A93" s="41"/>
      <c r="C93" s="16"/>
      <c r="D93" s="36" t="s">
        <v>154</v>
      </c>
      <c r="E93" s="36"/>
      <c r="F93" s="36"/>
      <c r="G93" s="36" t="s">
        <v>144</v>
      </c>
      <c r="H93" s="38"/>
      <c r="I93" s="50">
        <v>9</v>
      </c>
      <c r="J93" s="74">
        <v>4</v>
      </c>
      <c r="K93" s="74">
        <v>6</v>
      </c>
      <c r="L93" s="83">
        <f t="shared" si="26"/>
        <v>10</v>
      </c>
      <c r="M93" s="74">
        <v>0</v>
      </c>
      <c r="O93" s="16"/>
      <c r="Q93" s="47"/>
      <c r="R93" s="47"/>
      <c r="S93" s="58">
        <v>8.5</v>
      </c>
      <c r="T93" s="36" t="s">
        <v>235</v>
      </c>
      <c r="Z93" s="38">
        <v>4</v>
      </c>
      <c r="AA93" s="38">
        <v>6</v>
      </c>
      <c r="AB93" s="38">
        <v>3</v>
      </c>
      <c r="AC93" s="38">
        <f>+AA93+AB93</f>
        <v>9</v>
      </c>
      <c r="AD93" s="38">
        <v>2</v>
      </c>
      <c r="AF93" s="58">
        <v>9</v>
      </c>
      <c r="AG93" s="36" t="s">
        <v>342</v>
      </c>
      <c r="AM93" s="38">
        <v>3</v>
      </c>
      <c r="AN93" s="38">
        <v>1</v>
      </c>
      <c r="AO93" s="38">
        <v>3</v>
      </c>
      <c r="AP93" s="38">
        <f>+AN93+AO93</f>
        <v>4</v>
      </c>
      <c r="AQ93" s="38">
        <v>0</v>
      </c>
      <c r="AR93" s="47"/>
    </row>
    <row r="94" spans="1:44" ht="15.75" customHeight="1" thickBot="1" x14ac:dyDescent="0.3">
      <c r="A94" s="41"/>
      <c r="C94" s="16"/>
      <c r="D94" s="36" t="s">
        <v>113</v>
      </c>
      <c r="E94" s="36"/>
      <c r="F94" s="36"/>
      <c r="G94" s="42" t="s">
        <v>157</v>
      </c>
      <c r="H94" s="38"/>
      <c r="I94" s="50">
        <v>9</v>
      </c>
      <c r="J94" s="74">
        <v>2</v>
      </c>
      <c r="K94" s="74">
        <v>7</v>
      </c>
      <c r="L94" s="83">
        <f t="shared" si="26"/>
        <v>9</v>
      </c>
      <c r="M94" s="74">
        <v>0</v>
      </c>
      <c r="O94" s="16"/>
      <c r="Q94" s="47"/>
      <c r="R94" s="47"/>
      <c r="S94" s="58">
        <v>8</v>
      </c>
      <c r="T94" s="36" t="s">
        <v>429</v>
      </c>
      <c r="Z94" s="38">
        <v>1</v>
      </c>
      <c r="AA94" s="38">
        <v>0</v>
      </c>
      <c r="AB94" s="38">
        <v>1</v>
      </c>
      <c r="AC94" s="38">
        <f t="shared" ref="AC94" si="35">+AA94+AB94</f>
        <v>1</v>
      </c>
      <c r="AD94" s="38">
        <v>0</v>
      </c>
      <c r="AF94" s="58">
        <v>6</v>
      </c>
      <c r="AG94" s="36" t="s">
        <v>427</v>
      </c>
      <c r="AM94" s="38">
        <v>1</v>
      </c>
      <c r="AN94" s="38">
        <v>1</v>
      </c>
      <c r="AO94" s="38">
        <v>0</v>
      </c>
      <c r="AP94" s="38">
        <f>+AN94+AO94</f>
        <v>1</v>
      </c>
      <c r="AQ94" s="38">
        <v>0</v>
      </c>
      <c r="AR94" s="47"/>
    </row>
    <row r="95" spans="1:44" ht="15.75" customHeight="1" thickBot="1" x14ac:dyDescent="0.3">
      <c r="A95" s="41"/>
      <c r="C95" s="16"/>
      <c r="D95" s="42" t="s">
        <v>96</v>
      </c>
      <c r="E95" s="42"/>
      <c r="F95" s="42"/>
      <c r="G95" s="36" t="s">
        <v>21</v>
      </c>
      <c r="H95" s="43"/>
      <c r="I95" s="50">
        <v>10</v>
      </c>
      <c r="J95" s="74">
        <v>1</v>
      </c>
      <c r="K95" s="74">
        <v>7</v>
      </c>
      <c r="L95" s="83">
        <f t="shared" si="26"/>
        <v>8</v>
      </c>
      <c r="M95" s="74">
        <v>2</v>
      </c>
      <c r="O95" s="16"/>
      <c r="Q95" s="47"/>
      <c r="R95" s="47"/>
      <c r="S95" s="67"/>
      <c r="T95" s="68" t="s">
        <v>131</v>
      </c>
      <c r="U95" s="20"/>
      <c r="V95" s="20"/>
      <c r="W95" s="20"/>
      <c r="X95" s="20"/>
      <c r="Y95" s="20"/>
      <c r="Z95" s="60">
        <f>SUM(Z77:Z94)</f>
        <v>56</v>
      </c>
      <c r="AA95" s="60">
        <f t="shared" ref="AA95:AD95" si="36">SUM(AA77:AA94)</f>
        <v>16</v>
      </c>
      <c r="AB95" s="60">
        <f t="shared" si="36"/>
        <v>11</v>
      </c>
      <c r="AC95" s="60">
        <f t="shared" si="36"/>
        <v>27</v>
      </c>
      <c r="AD95" s="60">
        <f t="shared" si="36"/>
        <v>6</v>
      </c>
      <c r="AF95" s="58">
        <v>7</v>
      </c>
      <c r="AG95" s="36" t="s">
        <v>275</v>
      </c>
      <c r="AM95" s="38">
        <v>2</v>
      </c>
      <c r="AN95" s="38">
        <v>0</v>
      </c>
      <c r="AO95" s="38">
        <v>1</v>
      </c>
      <c r="AP95" s="38">
        <f>+AN95+AO95</f>
        <v>1</v>
      </c>
      <c r="AQ95" s="38">
        <v>2</v>
      </c>
      <c r="AR95" s="47"/>
    </row>
    <row r="96" spans="1:44" ht="15.75" customHeight="1" x14ac:dyDescent="0.25">
      <c r="A96" s="41"/>
      <c r="C96" s="16"/>
      <c r="D96" s="42" t="s">
        <v>67</v>
      </c>
      <c r="E96" s="42"/>
      <c r="F96" s="42"/>
      <c r="G96" s="42" t="s">
        <v>159</v>
      </c>
      <c r="H96" s="43"/>
      <c r="I96" s="50">
        <v>6</v>
      </c>
      <c r="J96" s="74">
        <v>6</v>
      </c>
      <c r="K96" s="74">
        <v>1</v>
      </c>
      <c r="L96" s="83">
        <f t="shared" si="26"/>
        <v>7</v>
      </c>
      <c r="M96" s="74">
        <v>0</v>
      </c>
      <c r="O96" s="16"/>
      <c r="Q96" s="47"/>
      <c r="R96" s="47"/>
      <c r="T96" s="65" t="s">
        <v>127</v>
      </c>
      <c r="Z96" s="50">
        <f>+Z95+AM96</f>
        <v>93</v>
      </c>
      <c r="AA96" s="50">
        <f>+AA95+AN96</f>
        <v>25</v>
      </c>
      <c r="AB96" s="50">
        <f>+AB95+AO96</f>
        <v>23</v>
      </c>
      <c r="AC96" s="50">
        <f>+AC95+AP96</f>
        <v>48</v>
      </c>
      <c r="AD96" s="50">
        <f>+AD95+AQ96</f>
        <v>10</v>
      </c>
      <c r="AF96" s="67"/>
      <c r="AG96" s="68" t="s">
        <v>131</v>
      </c>
      <c r="AH96" s="20"/>
      <c r="AI96" s="20"/>
      <c r="AJ96" s="20"/>
      <c r="AK96" s="20"/>
      <c r="AL96" s="20"/>
      <c r="AM96" s="60">
        <f>SUM(AM77:AM95)</f>
        <v>37</v>
      </c>
      <c r="AN96" s="60">
        <f>SUM(AN77:AN95)</f>
        <v>9</v>
      </c>
      <c r="AO96" s="60">
        <f>SUM(AO77:AO95)</f>
        <v>12</v>
      </c>
      <c r="AP96" s="60">
        <f>SUM(AP77:AP95)</f>
        <v>21</v>
      </c>
      <c r="AQ96" s="60">
        <f>SUM(AQ77:AQ95)</f>
        <v>4</v>
      </c>
      <c r="AR96" s="47"/>
    </row>
    <row r="97" spans="1:44" ht="15.75" customHeight="1" x14ac:dyDescent="0.25">
      <c r="A97" s="41"/>
      <c r="C97" s="16"/>
      <c r="D97" s="42" t="s">
        <v>184</v>
      </c>
      <c r="G97" s="42" t="s">
        <v>17</v>
      </c>
      <c r="H97" s="43"/>
      <c r="I97" s="50">
        <v>9</v>
      </c>
      <c r="J97" s="74">
        <v>5</v>
      </c>
      <c r="K97" s="74">
        <v>2</v>
      </c>
      <c r="L97" s="83">
        <f t="shared" si="26"/>
        <v>7</v>
      </c>
      <c r="M97" s="74">
        <v>2</v>
      </c>
      <c r="O97" s="16"/>
      <c r="Q97" s="47"/>
      <c r="R97" s="47"/>
      <c r="AR97" s="47"/>
    </row>
    <row r="98" spans="1:44" ht="15.75" customHeight="1" x14ac:dyDescent="0.25">
      <c r="A98" s="41"/>
      <c r="C98" s="16"/>
      <c r="D98" s="36" t="s">
        <v>148</v>
      </c>
      <c r="E98" s="36"/>
      <c r="F98" s="36"/>
      <c r="G98" s="36" t="s">
        <v>144</v>
      </c>
      <c r="H98" s="38"/>
      <c r="I98" s="50">
        <v>9</v>
      </c>
      <c r="J98" s="74">
        <v>4</v>
      </c>
      <c r="K98" s="74">
        <v>3</v>
      </c>
      <c r="L98" s="83">
        <f t="shared" si="26"/>
        <v>7</v>
      </c>
      <c r="M98" s="74">
        <v>4</v>
      </c>
      <c r="O98" s="16"/>
      <c r="Q98" s="47"/>
      <c r="R98" s="47"/>
      <c r="AR98" s="47"/>
    </row>
    <row r="99" spans="1:44" ht="15.75" customHeight="1" thickBot="1" x14ac:dyDescent="0.3">
      <c r="A99" s="41"/>
      <c r="C99" s="16"/>
      <c r="D99" s="36" t="s">
        <v>34</v>
      </c>
      <c r="E99" s="36"/>
      <c r="F99" s="36"/>
      <c r="G99" s="36" t="s">
        <v>144</v>
      </c>
      <c r="H99" s="38"/>
      <c r="I99" s="50">
        <v>8</v>
      </c>
      <c r="J99" s="74">
        <v>3</v>
      </c>
      <c r="K99" s="74">
        <v>4</v>
      </c>
      <c r="L99" s="83">
        <f t="shared" si="26"/>
        <v>7</v>
      </c>
      <c r="M99" s="74">
        <v>0</v>
      </c>
      <c r="O99" s="16"/>
      <c r="Q99" s="47"/>
      <c r="R99" s="47"/>
      <c r="S99" s="59" t="s">
        <v>161</v>
      </c>
      <c r="T99" s="59" t="s">
        <v>164</v>
      </c>
      <c r="U99" s="59"/>
      <c r="V99" s="88"/>
      <c r="W99" s="88"/>
      <c r="X99" s="88"/>
      <c r="Y99" s="88"/>
      <c r="Z99" s="88" t="s">
        <v>4</v>
      </c>
      <c r="AA99" s="88" t="s">
        <v>29</v>
      </c>
      <c r="AB99" s="88" t="s">
        <v>30</v>
      </c>
      <c r="AC99" s="88" t="s">
        <v>31</v>
      </c>
      <c r="AD99" s="88" t="s">
        <v>3</v>
      </c>
      <c r="AF99" s="59" t="s">
        <v>161</v>
      </c>
      <c r="AG99" s="59" t="s">
        <v>164</v>
      </c>
      <c r="AH99" s="59"/>
      <c r="AI99" s="88"/>
      <c r="AJ99" s="88"/>
      <c r="AK99" s="88"/>
      <c r="AL99" s="88"/>
      <c r="AM99" s="88" t="s">
        <v>4</v>
      </c>
      <c r="AN99" s="88" t="s">
        <v>29</v>
      </c>
      <c r="AO99" s="88" t="s">
        <v>30</v>
      </c>
      <c r="AP99" s="88" t="s">
        <v>31</v>
      </c>
      <c r="AQ99" s="88" t="s">
        <v>3</v>
      </c>
      <c r="AR99" s="47"/>
    </row>
    <row r="100" spans="1:44" ht="15.75" customHeight="1" x14ac:dyDescent="0.25">
      <c r="A100" s="41"/>
      <c r="C100" s="16"/>
      <c r="D100" s="42" t="s">
        <v>60</v>
      </c>
      <c r="E100" s="42"/>
      <c r="F100" s="42"/>
      <c r="G100" s="42" t="s">
        <v>158</v>
      </c>
      <c r="H100" s="43"/>
      <c r="I100" s="50">
        <v>10</v>
      </c>
      <c r="J100" s="74">
        <v>0</v>
      </c>
      <c r="K100" s="74">
        <v>7</v>
      </c>
      <c r="L100" s="83">
        <f t="shared" si="26"/>
        <v>7</v>
      </c>
      <c r="M100" s="74">
        <v>0</v>
      </c>
      <c r="Q100" s="47"/>
      <c r="R100" s="47"/>
      <c r="S100" s="58">
        <v>7</v>
      </c>
      <c r="T100" s="65" t="s">
        <v>99</v>
      </c>
      <c r="Z100" s="38">
        <v>1</v>
      </c>
      <c r="AA100" s="38">
        <v>0</v>
      </c>
      <c r="AB100" s="38">
        <v>0</v>
      </c>
      <c r="AC100" s="38">
        <f>+AA100+AB100</f>
        <v>0</v>
      </c>
      <c r="AD100" s="38">
        <v>0</v>
      </c>
      <c r="AF100" s="58">
        <v>6.5</v>
      </c>
      <c r="AG100" s="65" t="s">
        <v>75</v>
      </c>
      <c r="AM100" s="38">
        <v>1</v>
      </c>
      <c r="AN100" s="38">
        <v>0</v>
      </c>
      <c r="AO100" s="38">
        <v>1</v>
      </c>
      <c r="AP100" s="38">
        <f t="shared" ref="AP100:AP107" si="37">+AN100+AO100</f>
        <v>1</v>
      </c>
      <c r="AQ100" s="38">
        <v>0</v>
      </c>
      <c r="AR100" s="47"/>
    </row>
    <row r="101" spans="1:44" ht="15.75" customHeight="1" x14ac:dyDescent="0.25">
      <c r="A101" s="41"/>
      <c r="C101" s="16"/>
      <c r="D101" s="42"/>
      <c r="E101" s="42"/>
      <c r="F101" s="42"/>
      <c r="G101" s="42"/>
      <c r="H101" s="43"/>
      <c r="I101" s="50"/>
      <c r="J101" s="74"/>
      <c r="K101" s="74"/>
      <c r="M101" s="74"/>
      <c r="Q101" s="47"/>
      <c r="R101" s="47"/>
      <c r="S101" s="58">
        <v>6.5</v>
      </c>
      <c r="T101" s="65" t="s">
        <v>88</v>
      </c>
      <c r="Z101" s="38">
        <v>1</v>
      </c>
      <c r="AA101" s="38">
        <v>0</v>
      </c>
      <c r="AB101" s="38">
        <v>0</v>
      </c>
      <c r="AC101" s="38">
        <f>+AA101+AB101</f>
        <v>0</v>
      </c>
      <c r="AD101" s="38">
        <v>0</v>
      </c>
      <c r="AF101" s="58">
        <v>6</v>
      </c>
      <c r="AG101" s="65" t="s">
        <v>89</v>
      </c>
      <c r="AM101" s="38">
        <v>1</v>
      </c>
      <c r="AN101" s="38">
        <v>0</v>
      </c>
      <c r="AO101" s="38">
        <v>0</v>
      </c>
      <c r="AP101" s="38">
        <f t="shared" si="37"/>
        <v>0</v>
      </c>
      <c r="AQ101" s="38">
        <v>2</v>
      </c>
      <c r="AR101" s="47"/>
    </row>
    <row r="102" spans="1:44" ht="15.75" customHeight="1" x14ac:dyDescent="0.25">
      <c r="A102" s="41"/>
      <c r="C102" s="16"/>
      <c r="O102" s="16"/>
      <c r="Q102" s="47"/>
      <c r="R102" s="47"/>
      <c r="S102" s="58">
        <v>7.5</v>
      </c>
      <c r="T102" s="65" t="s">
        <v>165</v>
      </c>
      <c r="Z102" s="38">
        <v>1</v>
      </c>
      <c r="AA102" s="38">
        <v>0</v>
      </c>
      <c r="AB102" s="38">
        <v>1</v>
      </c>
      <c r="AC102" s="38">
        <f>+AA102+AB102</f>
        <v>1</v>
      </c>
      <c r="AD102" s="38">
        <v>0</v>
      </c>
      <c r="AF102" s="58">
        <v>9.5</v>
      </c>
      <c r="AG102" s="65" t="s">
        <v>133</v>
      </c>
      <c r="AM102" s="38">
        <v>1</v>
      </c>
      <c r="AN102" s="38">
        <v>1</v>
      </c>
      <c r="AO102" s="38">
        <v>0</v>
      </c>
      <c r="AP102" s="38">
        <f t="shared" si="37"/>
        <v>1</v>
      </c>
      <c r="AQ102" s="38">
        <v>0</v>
      </c>
      <c r="AR102" s="47"/>
    </row>
    <row r="103" spans="1:44" ht="15.75" customHeight="1" thickBot="1" x14ac:dyDescent="0.3">
      <c r="A103" s="41"/>
      <c r="C103" s="16"/>
      <c r="D103" s="13" t="s">
        <v>116</v>
      </c>
      <c r="E103" s="13"/>
      <c r="F103" s="13"/>
      <c r="G103" s="15" t="s">
        <v>2</v>
      </c>
      <c r="H103" s="15"/>
      <c r="I103" s="15" t="s">
        <v>4</v>
      </c>
      <c r="J103" s="15" t="s">
        <v>29</v>
      </c>
      <c r="K103" s="15" t="s">
        <v>30</v>
      </c>
      <c r="L103" s="15" t="s">
        <v>31</v>
      </c>
      <c r="M103" s="84" t="s">
        <v>3</v>
      </c>
      <c r="O103" s="16"/>
      <c r="Q103" s="47"/>
      <c r="R103" s="47"/>
      <c r="S103" s="58">
        <v>6.5</v>
      </c>
      <c r="T103" s="65" t="s">
        <v>152</v>
      </c>
      <c r="Z103" s="38">
        <v>1</v>
      </c>
      <c r="AA103" s="38">
        <v>0</v>
      </c>
      <c r="AB103" s="38">
        <v>2</v>
      </c>
      <c r="AC103" s="38">
        <f>+AA103+AB103</f>
        <v>2</v>
      </c>
      <c r="AD103" s="38">
        <v>0</v>
      </c>
      <c r="AF103" s="58">
        <v>7.5</v>
      </c>
      <c r="AG103" s="65" t="s">
        <v>125</v>
      </c>
      <c r="AM103" s="38">
        <v>2</v>
      </c>
      <c r="AN103" s="38">
        <v>0</v>
      </c>
      <c r="AO103" s="38">
        <v>1</v>
      </c>
      <c r="AP103" s="38">
        <f t="shared" si="37"/>
        <v>1</v>
      </c>
      <c r="AQ103" s="38">
        <v>0</v>
      </c>
      <c r="AR103" s="47"/>
    </row>
    <row r="104" spans="1:44" ht="15.75" customHeight="1" thickBot="1" x14ac:dyDescent="0.3">
      <c r="A104" s="41"/>
      <c r="C104" s="16"/>
      <c r="D104" s="42" t="s">
        <v>39</v>
      </c>
      <c r="E104" s="42"/>
      <c r="F104" s="42"/>
      <c r="G104" s="42" t="s">
        <v>17</v>
      </c>
      <c r="H104" s="43"/>
      <c r="I104" s="50">
        <v>9</v>
      </c>
      <c r="J104" s="74">
        <v>3</v>
      </c>
      <c r="K104" s="74">
        <v>11</v>
      </c>
      <c r="L104" s="50">
        <f t="shared" ref="L104:L111" si="38">+J104+K104</f>
        <v>14</v>
      </c>
      <c r="M104" s="83">
        <v>6</v>
      </c>
      <c r="O104" s="16"/>
      <c r="Q104" s="47"/>
      <c r="R104" s="47"/>
      <c r="S104" s="58">
        <v>6.5</v>
      </c>
      <c r="T104" s="65" t="s">
        <v>59</v>
      </c>
      <c r="Z104" s="38">
        <v>2</v>
      </c>
      <c r="AA104" s="38">
        <v>0</v>
      </c>
      <c r="AB104" s="38">
        <v>2</v>
      </c>
      <c r="AC104" s="38">
        <f>+AA104+AB104</f>
        <v>2</v>
      </c>
      <c r="AD104" s="38">
        <v>0</v>
      </c>
      <c r="AF104" s="58">
        <v>6.5</v>
      </c>
      <c r="AG104" s="36" t="s">
        <v>76</v>
      </c>
      <c r="AM104" s="38">
        <v>6</v>
      </c>
      <c r="AN104" s="38">
        <v>0</v>
      </c>
      <c r="AO104" s="38">
        <v>3</v>
      </c>
      <c r="AP104" s="38">
        <f t="shared" si="37"/>
        <v>3</v>
      </c>
      <c r="AQ104" s="38">
        <v>0</v>
      </c>
      <c r="AR104" s="47"/>
    </row>
    <row r="105" spans="1:44" ht="15.75" customHeight="1" x14ac:dyDescent="0.25">
      <c r="A105" s="41"/>
      <c r="C105" s="16"/>
      <c r="D105" s="36" t="s">
        <v>44</v>
      </c>
      <c r="E105" s="36"/>
      <c r="F105" s="36"/>
      <c r="G105" s="36" t="s">
        <v>144</v>
      </c>
      <c r="H105" s="38"/>
      <c r="I105" s="50">
        <v>9</v>
      </c>
      <c r="J105" s="74">
        <v>3</v>
      </c>
      <c r="K105" s="74">
        <v>1</v>
      </c>
      <c r="L105" s="50">
        <f t="shared" si="38"/>
        <v>4</v>
      </c>
      <c r="M105" s="83">
        <v>6</v>
      </c>
      <c r="O105" s="16"/>
      <c r="Q105" s="47"/>
      <c r="R105" s="47"/>
      <c r="S105" s="67"/>
      <c r="T105" s="68" t="s">
        <v>131</v>
      </c>
      <c r="U105" s="20"/>
      <c r="V105" s="20"/>
      <c r="W105" s="20"/>
      <c r="X105" s="20"/>
      <c r="Y105" s="20"/>
      <c r="Z105" s="60">
        <f>SUM(Z100:Z104)</f>
        <v>6</v>
      </c>
      <c r="AA105" s="60">
        <f>SUM(AA100:AA104)</f>
        <v>0</v>
      </c>
      <c r="AB105" s="60">
        <f>SUM(AB100:AB104)</f>
        <v>5</v>
      </c>
      <c r="AC105" s="60">
        <f>SUM(AC100:AC104)</f>
        <v>5</v>
      </c>
      <c r="AD105" s="60">
        <f>SUM(AD100:AD104)</f>
        <v>0</v>
      </c>
      <c r="AF105" s="58">
        <v>7.5</v>
      </c>
      <c r="AG105" s="65" t="s">
        <v>56</v>
      </c>
      <c r="AM105" s="38">
        <v>1</v>
      </c>
      <c r="AN105" s="38">
        <v>0</v>
      </c>
      <c r="AO105" s="38">
        <v>0</v>
      </c>
      <c r="AP105" s="38">
        <f t="shared" si="37"/>
        <v>0</v>
      </c>
      <c r="AQ105" s="38">
        <v>0</v>
      </c>
      <c r="AR105" s="47"/>
    </row>
    <row r="106" spans="1:44" ht="15.75" customHeight="1" x14ac:dyDescent="0.25">
      <c r="A106" s="41"/>
      <c r="C106" s="16"/>
      <c r="D106" s="42" t="s">
        <v>40</v>
      </c>
      <c r="E106" s="42"/>
      <c r="F106" s="42"/>
      <c r="G106" s="36" t="s">
        <v>21</v>
      </c>
      <c r="H106" s="43"/>
      <c r="I106" s="50">
        <v>10</v>
      </c>
      <c r="J106" s="74">
        <v>0</v>
      </c>
      <c r="K106" s="74">
        <v>5</v>
      </c>
      <c r="L106" s="50">
        <f t="shared" si="38"/>
        <v>5</v>
      </c>
      <c r="M106" s="83">
        <v>6</v>
      </c>
      <c r="O106" s="16"/>
      <c r="Q106" s="47"/>
      <c r="R106" s="47"/>
      <c r="T106" s="65" t="s">
        <v>128</v>
      </c>
      <c r="U106" s="71"/>
      <c r="V106" s="71"/>
      <c r="W106" s="71"/>
      <c r="X106" s="71"/>
      <c r="Y106" s="71"/>
      <c r="Z106" s="50">
        <f>+Z105+AM108</f>
        <v>22</v>
      </c>
      <c r="AA106" s="50">
        <f>+AA105+AN108</f>
        <v>1</v>
      </c>
      <c r="AB106" s="50">
        <f>+AB105+AO108</f>
        <v>10</v>
      </c>
      <c r="AC106" s="50">
        <f>+AC105+AP108</f>
        <v>11</v>
      </c>
      <c r="AD106" s="50">
        <f>+AD105+AQ108</f>
        <v>2</v>
      </c>
      <c r="AF106" s="58">
        <v>7</v>
      </c>
      <c r="AG106" s="65" t="s">
        <v>40</v>
      </c>
      <c r="AM106" s="38">
        <v>1</v>
      </c>
      <c r="AN106" s="38">
        <v>0</v>
      </c>
      <c r="AO106" s="38">
        <v>0</v>
      </c>
      <c r="AP106" s="38">
        <f t="shared" si="37"/>
        <v>0</v>
      </c>
      <c r="AQ106" s="38">
        <v>0</v>
      </c>
      <c r="AR106" s="47"/>
    </row>
    <row r="107" spans="1:44" ht="15.75" customHeight="1" thickBot="1" x14ac:dyDescent="0.3">
      <c r="A107" s="41"/>
      <c r="C107" s="16"/>
      <c r="D107" s="36" t="s">
        <v>112</v>
      </c>
      <c r="E107" s="36"/>
      <c r="F107" s="36"/>
      <c r="G107" s="36" t="s">
        <v>144</v>
      </c>
      <c r="H107" s="38"/>
      <c r="I107" s="50">
        <v>6</v>
      </c>
      <c r="J107" s="74">
        <v>0</v>
      </c>
      <c r="K107" s="74">
        <v>3</v>
      </c>
      <c r="L107" s="50">
        <f t="shared" si="38"/>
        <v>3</v>
      </c>
      <c r="M107" s="83">
        <v>4</v>
      </c>
      <c r="O107" s="16"/>
      <c r="Q107" s="47"/>
      <c r="R107" s="47"/>
      <c r="S107" s="58"/>
      <c r="T107" s="36"/>
      <c r="Z107" s="38"/>
      <c r="AA107" s="38"/>
      <c r="AB107" s="38"/>
      <c r="AC107" s="38"/>
      <c r="AD107" s="38"/>
      <c r="AF107" s="58">
        <v>6.5</v>
      </c>
      <c r="AG107" s="65" t="s">
        <v>138</v>
      </c>
      <c r="AM107" s="38">
        <v>3</v>
      </c>
      <c r="AN107" s="38">
        <v>0</v>
      </c>
      <c r="AO107" s="38">
        <v>0</v>
      </c>
      <c r="AP107" s="38">
        <f t="shared" si="37"/>
        <v>0</v>
      </c>
      <c r="AQ107" s="38">
        <v>0</v>
      </c>
      <c r="AR107" s="47"/>
    </row>
    <row r="108" spans="1:44" ht="15.75" customHeight="1" x14ac:dyDescent="0.25">
      <c r="A108" s="41"/>
      <c r="C108" s="16"/>
      <c r="D108" s="36" t="s">
        <v>119</v>
      </c>
      <c r="E108" s="36"/>
      <c r="F108" s="36"/>
      <c r="G108" s="36" t="s">
        <v>144</v>
      </c>
      <c r="H108" s="38"/>
      <c r="I108" s="50">
        <v>8</v>
      </c>
      <c r="J108" s="74">
        <v>7</v>
      </c>
      <c r="K108" s="74">
        <v>8</v>
      </c>
      <c r="L108" s="50">
        <f t="shared" si="38"/>
        <v>15</v>
      </c>
      <c r="M108" s="83">
        <v>4</v>
      </c>
      <c r="O108" s="16"/>
      <c r="Q108" s="47"/>
      <c r="R108" s="47"/>
      <c r="S108" s="58"/>
      <c r="T108" s="36" t="s">
        <v>127</v>
      </c>
      <c r="U108" s="16"/>
      <c r="V108" s="16"/>
      <c r="W108" s="16"/>
      <c r="X108" s="16"/>
      <c r="Y108" s="16"/>
      <c r="Z108" s="38">
        <f>+Z96+Z106+AC125</f>
        <v>129</v>
      </c>
      <c r="AA108" s="38">
        <f>+AA96+AA106</f>
        <v>26</v>
      </c>
      <c r="AB108" s="38">
        <f>+AB96+AB106</f>
        <v>33</v>
      </c>
      <c r="AC108" s="38">
        <f>AB108+AA108</f>
        <v>59</v>
      </c>
      <c r="AD108" s="38">
        <f>+AD96+AD106</f>
        <v>12</v>
      </c>
      <c r="AF108" s="67"/>
      <c r="AG108" s="68" t="s">
        <v>131</v>
      </c>
      <c r="AH108" s="20"/>
      <c r="AI108" s="20"/>
      <c r="AJ108" s="20"/>
      <c r="AK108" s="20"/>
      <c r="AL108" s="20"/>
      <c r="AM108" s="60">
        <f>SUM(AM100:AM107)</f>
        <v>16</v>
      </c>
      <c r="AN108" s="60">
        <f>SUM(AN100:AN107)</f>
        <v>1</v>
      </c>
      <c r="AO108" s="60">
        <f>SUM(AO100:AO107)</f>
        <v>5</v>
      </c>
      <c r="AP108" s="60">
        <f>SUM(AP100:AP107)</f>
        <v>6</v>
      </c>
      <c r="AQ108" s="60">
        <f>SUM(AQ100:AQ107)</f>
        <v>2</v>
      </c>
      <c r="AR108" s="47"/>
    </row>
    <row r="109" spans="1:44" ht="15.75" customHeight="1" x14ac:dyDescent="0.25">
      <c r="A109" s="41"/>
      <c r="C109" s="16"/>
      <c r="D109" s="42" t="s">
        <v>82</v>
      </c>
      <c r="E109" s="42"/>
      <c r="F109" s="42"/>
      <c r="G109" s="42" t="s">
        <v>160</v>
      </c>
      <c r="H109" s="43"/>
      <c r="I109" s="50">
        <v>9</v>
      </c>
      <c r="J109" s="74">
        <v>26</v>
      </c>
      <c r="K109" s="74">
        <v>5</v>
      </c>
      <c r="L109" s="50">
        <f t="shared" si="38"/>
        <v>31</v>
      </c>
      <c r="M109" s="83">
        <v>4</v>
      </c>
      <c r="O109" s="16"/>
      <c r="Q109" s="47"/>
      <c r="R109" s="47"/>
      <c r="S109" s="58"/>
      <c r="T109" s="36" t="s">
        <v>114</v>
      </c>
      <c r="U109" s="16"/>
      <c r="V109" s="16"/>
      <c r="W109" s="16"/>
      <c r="X109" s="16"/>
      <c r="Y109" s="16"/>
      <c r="Z109" s="38">
        <f>+Z15+Z28+Z41+Z54+AM15+AM28+AM41+AM54</f>
        <v>129</v>
      </c>
      <c r="AA109" s="38">
        <f>+AA15+AA28+AA41+AA54+AN15+AN28+AN41+AN54</f>
        <v>26</v>
      </c>
      <c r="AB109" s="38">
        <f>+AB15+AB28+AB41+AB54+AO15+AO28+AO41+AO54</f>
        <v>33</v>
      </c>
      <c r="AC109" s="38">
        <f>+AC15+AC28+AC41+AC54+AP15+AP28+AP41+AP54</f>
        <v>59</v>
      </c>
      <c r="AD109" s="38">
        <f>+AD15+AD28+AD41+AD54+AQ15+AQ28+AQ41+AQ54</f>
        <v>12</v>
      </c>
      <c r="AR109" s="47"/>
    </row>
    <row r="110" spans="1:44" ht="15.75" customHeight="1" x14ac:dyDescent="0.25">
      <c r="A110" s="41"/>
      <c r="C110" s="16"/>
      <c r="D110" s="36" t="s">
        <v>148</v>
      </c>
      <c r="E110" s="36"/>
      <c r="F110" s="36"/>
      <c r="G110" s="36" t="s">
        <v>144</v>
      </c>
      <c r="H110" s="38"/>
      <c r="I110" s="50">
        <v>9</v>
      </c>
      <c r="J110" s="74">
        <v>4</v>
      </c>
      <c r="K110" s="74">
        <v>3</v>
      </c>
      <c r="L110" s="50">
        <f t="shared" si="38"/>
        <v>7</v>
      </c>
      <c r="M110" s="83">
        <v>4</v>
      </c>
      <c r="O110" s="16"/>
      <c r="Q110" s="47"/>
      <c r="R110" s="47"/>
      <c r="AR110" s="47"/>
    </row>
    <row r="111" spans="1:44" ht="15.75" customHeight="1" x14ac:dyDescent="0.25">
      <c r="A111" s="41"/>
      <c r="C111" s="16"/>
      <c r="D111" s="42" t="s">
        <v>138</v>
      </c>
      <c r="G111" s="42" t="s">
        <v>160</v>
      </c>
      <c r="H111" s="43"/>
      <c r="I111" s="50">
        <v>10</v>
      </c>
      <c r="J111" s="74">
        <v>0</v>
      </c>
      <c r="K111" s="74">
        <v>4</v>
      </c>
      <c r="L111" s="50">
        <f t="shared" si="38"/>
        <v>4</v>
      </c>
      <c r="M111" s="83">
        <v>4</v>
      </c>
      <c r="Q111" s="47"/>
      <c r="R111" s="47"/>
      <c r="AR111" s="47"/>
    </row>
    <row r="112" spans="1:44" ht="15.75" customHeight="1" x14ac:dyDescent="0.25">
      <c r="A112" s="41"/>
      <c r="Q112" s="47"/>
      <c r="R112" s="47"/>
      <c r="S112" s="58"/>
      <c r="T112" s="36"/>
      <c r="AP112" s="38"/>
      <c r="AQ112" s="38"/>
      <c r="AR112" s="47"/>
    </row>
    <row r="113" spans="1:44" ht="15.75" customHeight="1" x14ac:dyDescent="0.25">
      <c r="A113" s="41"/>
      <c r="N113" s="16"/>
      <c r="Q113" s="47"/>
      <c r="R113" s="47"/>
      <c r="AR113" s="47"/>
    </row>
    <row r="114" spans="1:44" ht="15.75" customHeight="1" thickBot="1" x14ac:dyDescent="0.3">
      <c r="A114" s="41"/>
      <c r="D114" s="36"/>
      <c r="E114" s="36"/>
      <c r="F114" s="36"/>
      <c r="G114" s="36"/>
      <c r="H114" s="38"/>
      <c r="I114" s="50"/>
      <c r="J114" s="50"/>
      <c r="K114" s="50"/>
      <c r="L114" s="50"/>
      <c r="M114" s="50"/>
      <c r="N114" s="16"/>
      <c r="Q114" s="47"/>
      <c r="R114" s="47"/>
      <c r="U114" s="128" t="s">
        <v>161</v>
      </c>
      <c r="V114" s="22" t="s">
        <v>194</v>
      </c>
      <c r="W114" s="22"/>
      <c r="X114" s="22"/>
      <c r="Y114" s="22"/>
      <c r="Z114" s="22"/>
      <c r="AA114" s="22"/>
      <c r="AB114" s="22"/>
      <c r="AC114" s="128" t="s">
        <v>4</v>
      </c>
      <c r="AD114" s="128" t="s">
        <v>8</v>
      </c>
      <c r="AE114" s="128" t="s">
        <v>9</v>
      </c>
      <c r="AF114" s="128" t="s">
        <v>10</v>
      </c>
      <c r="AG114" s="128" t="s">
        <v>107</v>
      </c>
      <c r="AH114" s="128"/>
      <c r="AI114" s="128" t="s">
        <v>5</v>
      </c>
      <c r="AJ114" s="128" t="s">
        <v>7</v>
      </c>
      <c r="AK114" s="128" t="s">
        <v>6</v>
      </c>
      <c r="AL114" s="128" t="s">
        <v>108</v>
      </c>
      <c r="AR114" s="47"/>
    </row>
    <row r="115" spans="1:44" ht="15.75" customHeight="1" x14ac:dyDescent="0.25">
      <c r="A115" s="41"/>
      <c r="D115" s="36"/>
      <c r="E115" s="36"/>
      <c r="F115" s="36"/>
      <c r="G115" s="36"/>
      <c r="H115" s="38"/>
      <c r="I115" s="50"/>
      <c r="J115" s="50"/>
      <c r="K115" s="50"/>
      <c r="L115" s="50"/>
      <c r="M115" s="50"/>
      <c r="N115" s="16"/>
      <c r="Q115" s="47"/>
      <c r="R115" s="47"/>
      <c r="U115" s="79">
        <v>8</v>
      </c>
      <c r="V115" s="65" t="s">
        <v>18</v>
      </c>
      <c r="W115" s="65"/>
      <c r="X115" s="65"/>
      <c r="Y115" s="65"/>
      <c r="Z115" s="50"/>
      <c r="AC115" s="50">
        <v>1</v>
      </c>
      <c r="AD115" s="50">
        <v>0</v>
      </c>
      <c r="AE115" s="50">
        <v>0</v>
      </c>
      <c r="AF115" s="50">
        <v>1</v>
      </c>
      <c r="AG115" s="264">
        <f t="shared" ref="AG115:AG125" si="39">(2*AD115+AF115)/(2*AC115)</f>
        <v>0.5</v>
      </c>
      <c r="AH115" s="264"/>
      <c r="AI115" s="50">
        <v>1</v>
      </c>
      <c r="AJ115" s="50">
        <v>0</v>
      </c>
      <c r="AK115" s="50">
        <v>0</v>
      </c>
      <c r="AL115" s="81">
        <f t="shared" ref="AL115:AL125" si="40">+AI115/AC115</f>
        <v>1</v>
      </c>
      <c r="AR115" s="47"/>
    </row>
    <row r="116" spans="1:44" ht="15.75" customHeight="1" x14ac:dyDescent="0.25">
      <c r="A116" s="41"/>
      <c r="D116" s="36"/>
      <c r="E116" s="36"/>
      <c r="F116" s="36"/>
      <c r="G116" s="36"/>
      <c r="H116" s="38"/>
      <c r="I116" s="50"/>
      <c r="J116" s="50"/>
      <c r="K116" s="50"/>
      <c r="L116" s="50"/>
      <c r="M116" s="50"/>
      <c r="N116" s="16"/>
      <c r="Q116" s="47"/>
      <c r="R116" s="47"/>
      <c r="U116" s="79">
        <v>7</v>
      </c>
      <c r="V116" s="65" t="s">
        <v>22</v>
      </c>
      <c r="W116" s="65"/>
      <c r="X116" s="65"/>
      <c r="Y116" s="65"/>
      <c r="Z116" s="50"/>
      <c r="AC116" s="50">
        <v>1</v>
      </c>
      <c r="AD116" s="50">
        <v>1</v>
      </c>
      <c r="AE116" s="50">
        <v>0</v>
      </c>
      <c r="AF116" s="50">
        <v>0</v>
      </c>
      <c r="AG116" s="264">
        <f t="shared" si="39"/>
        <v>1</v>
      </c>
      <c r="AH116" s="264"/>
      <c r="AI116" s="50">
        <v>0</v>
      </c>
      <c r="AJ116" s="50">
        <v>0</v>
      </c>
      <c r="AK116" s="50">
        <v>1</v>
      </c>
      <c r="AL116" s="81">
        <f t="shared" si="40"/>
        <v>0</v>
      </c>
      <c r="AR116" s="47"/>
    </row>
    <row r="117" spans="1:44" ht="15.75" customHeight="1" x14ac:dyDescent="0.25">
      <c r="A117" s="41"/>
      <c r="D117" s="36"/>
      <c r="E117" s="36"/>
      <c r="F117" s="36"/>
      <c r="G117" s="36"/>
      <c r="H117" s="38"/>
      <c r="I117" s="50"/>
      <c r="J117" s="50"/>
      <c r="K117" s="50"/>
      <c r="L117" s="50"/>
      <c r="M117" s="50"/>
      <c r="N117" s="16"/>
      <c r="Q117" s="47"/>
      <c r="R117" s="47"/>
      <c r="U117" s="79">
        <v>7.5</v>
      </c>
      <c r="V117" s="65" t="s">
        <v>272</v>
      </c>
      <c r="W117" s="65"/>
      <c r="X117" s="65"/>
      <c r="Y117" s="65"/>
      <c r="Z117" s="50"/>
      <c r="AC117" s="50">
        <v>4.3</v>
      </c>
      <c r="AD117" s="50">
        <v>4</v>
      </c>
      <c r="AE117" s="50">
        <v>0</v>
      </c>
      <c r="AF117" s="50">
        <v>1</v>
      </c>
      <c r="AG117" s="264">
        <f t="shared" si="39"/>
        <v>1.0465116279069768</v>
      </c>
      <c r="AH117" s="264"/>
      <c r="AI117" s="50">
        <v>5</v>
      </c>
      <c r="AJ117" s="50">
        <v>0</v>
      </c>
      <c r="AK117" s="50">
        <v>1</v>
      </c>
      <c r="AL117" s="81">
        <f t="shared" si="40"/>
        <v>1.1627906976744187</v>
      </c>
      <c r="AR117" s="47"/>
    </row>
    <row r="118" spans="1:44" ht="15.75" customHeight="1" x14ac:dyDescent="0.25">
      <c r="A118" s="41"/>
      <c r="D118" s="36"/>
      <c r="E118" s="36"/>
      <c r="F118" s="36"/>
      <c r="G118" s="36"/>
      <c r="H118" s="38"/>
      <c r="I118" s="50"/>
      <c r="J118" s="50"/>
      <c r="K118" s="50"/>
      <c r="L118" s="50"/>
      <c r="M118" s="50"/>
      <c r="N118" s="16"/>
      <c r="Q118" s="47"/>
      <c r="R118" s="47"/>
      <c r="U118" s="79">
        <v>7.5</v>
      </c>
      <c r="V118" s="65" t="s">
        <v>16</v>
      </c>
      <c r="W118" s="65"/>
      <c r="X118" s="65"/>
      <c r="Y118" s="65"/>
      <c r="Z118" s="50"/>
      <c r="AC118" s="50">
        <v>2</v>
      </c>
      <c r="AD118" s="50">
        <v>1</v>
      </c>
      <c r="AE118" s="50">
        <v>0</v>
      </c>
      <c r="AF118" s="50">
        <v>1</v>
      </c>
      <c r="AG118" s="264">
        <f t="shared" si="39"/>
        <v>0.75</v>
      </c>
      <c r="AH118" s="264"/>
      <c r="AI118" s="50">
        <v>4</v>
      </c>
      <c r="AJ118" s="50">
        <v>0</v>
      </c>
      <c r="AK118" s="50">
        <v>0</v>
      </c>
      <c r="AL118" s="81">
        <f t="shared" si="40"/>
        <v>2</v>
      </c>
      <c r="AR118" s="47"/>
    </row>
    <row r="119" spans="1:44" ht="15.75" customHeight="1" x14ac:dyDescent="0.25">
      <c r="A119" s="41"/>
      <c r="N119" s="16"/>
      <c r="Q119" s="47"/>
      <c r="R119" s="47"/>
      <c r="U119" s="79">
        <v>7.5</v>
      </c>
      <c r="V119" s="65" t="s">
        <v>118</v>
      </c>
      <c r="W119" s="65"/>
      <c r="X119" s="65"/>
      <c r="Y119" s="65"/>
      <c r="Z119" s="50"/>
      <c r="AC119" s="50">
        <v>1</v>
      </c>
      <c r="AD119" s="50">
        <v>1</v>
      </c>
      <c r="AE119" s="50">
        <v>0</v>
      </c>
      <c r="AF119" s="50">
        <v>0</v>
      </c>
      <c r="AG119" s="264">
        <f t="shared" si="39"/>
        <v>1</v>
      </c>
      <c r="AH119" s="264"/>
      <c r="AI119" s="50">
        <v>0</v>
      </c>
      <c r="AJ119" s="50">
        <v>0</v>
      </c>
      <c r="AK119" s="50">
        <v>1</v>
      </c>
      <c r="AL119" s="81">
        <f t="shared" si="40"/>
        <v>0</v>
      </c>
      <c r="AR119" s="47"/>
    </row>
    <row r="120" spans="1:44" ht="15.75" customHeight="1" x14ac:dyDescent="0.25">
      <c r="A120" s="41"/>
      <c r="N120" s="16"/>
      <c r="Q120" s="47"/>
      <c r="R120" s="47"/>
      <c r="U120" s="75">
        <v>8</v>
      </c>
      <c r="V120" s="65" t="s">
        <v>147</v>
      </c>
      <c r="AC120" s="50">
        <v>1</v>
      </c>
      <c r="AD120" s="50">
        <v>1</v>
      </c>
      <c r="AE120" s="50">
        <v>0</v>
      </c>
      <c r="AF120" s="50">
        <v>0</v>
      </c>
      <c r="AG120" s="264">
        <f t="shared" si="39"/>
        <v>1</v>
      </c>
      <c r="AH120" s="264"/>
      <c r="AI120" s="50">
        <v>2</v>
      </c>
      <c r="AJ120" s="50">
        <v>0</v>
      </c>
      <c r="AK120" s="50">
        <v>0</v>
      </c>
      <c r="AL120" s="81">
        <f t="shared" si="40"/>
        <v>2</v>
      </c>
      <c r="AR120" s="47"/>
    </row>
    <row r="121" spans="1:44" ht="15.75" customHeight="1" x14ac:dyDescent="0.25">
      <c r="A121" s="41"/>
      <c r="N121" s="16"/>
      <c r="Q121" s="47"/>
      <c r="R121" s="47"/>
      <c r="S121" s="79"/>
      <c r="T121" s="65"/>
      <c r="U121" s="79"/>
      <c r="V121" s="65" t="s">
        <v>41</v>
      </c>
      <c r="W121" s="65"/>
      <c r="X121" s="65"/>
      <c r="Y121" s="65"/>
      <c r="Z121" s="50"/>
      <c r="AC121" s="50">
        <v>0.2</v>
      </c>
      <c r="AD121" s="50">
        <v>0</v>
      </c>
      <c r="AE121" s="50">
        <v>0</v>
      </c>
      <c r="AF121" s="50">
        <v>0</v>
      </c>
      <c r="AG121" s="264">
        <f t="shared" si="39"/>
        <v>0</v>
      </c>
      <c r="AH121" s="264"/>
      <c r="AI121" s="50">
        <v>0</v>
      </c>
      <c r="AJ121" s="50">
        <v>0</v>
      </c>
      <c r="AK121" s="50">
        <v>0</v>
      </c>
      <c r="AL121" s="81">
        <f t="shared" si="40"/>
        <v>0</v>
      </c>
      <c r="AR121" s="47"/>
    </row>
    <row r="122" spans="1:44" ht="15.75" customHeight="1" x14ac:dyDescent="0.25">
      <c r="A122" s="41"/>
      <c r="N122" s="16"/>
      <c r="Q122" s="47"/>
      <c r="R122" s="47"/>
      <c r="S122" s="79"/>
      <c r="T122" s="65"/>
      <c r="U122" s="79"/>
      <c r="V122" s="65" t="s">
        <v>273</v>
      </c>
      <c r="W122" s="65"/>
      <c r="X122" s="65"/>
      <c r="Y122" s="65"/>
      <c r="Z122" s="50"/>
      <c r="AC122" s="50">
        <v>0.5</v>
      </c>
      <c r="AD122" s="50">
        <v>0</v>
      </c>
      <c r="AE122" s="50">
        <v>0</v>
      </c>
      <c r="AF122" s="50">
        <v>0</v>
      </c>
      <c r="AG122" s="264">
        <f t="shared" si="39"/>
        <v>0</v>
      </c>
      <c r="AH122" s="264"/>
      <c r="AI122" s="50">
        <v>2</v>
      </c>
      <c r="AJ122" s="50">
        <v>1</v>
      </c>
      <c r="AK122" s="50">
        <v>0</v>
      </c>
      <c r="AL122" s="81">
        <f t="shared" si="40"/>
        <v>4</v>
      </c>
      <c r="AR122" s="47"/>
    </row>
    <row r="123" spans="1:44" ht="15.75" customHeight="1" x14ac:dyDescent="0.25">
      <c r="A123" s="41"/>
      <c r="N123" s="16"/>
      <c r="Q123" s="47"/>
      <c r="R123" s="47"/>
      <c r="S123" s="79"/>
      <c r="T123" s="65"/>
      <c r="U123" s="79">
        <v>8</v>
      </c>
      <c r="V123" s="65" t="s">
        <v>104</v>
      </c>
      <c r="W123" s="65"/>
      <c r="X123" s="65"/>
      <c r="Y123" s="65"/>
      <c r="Z123" s="50"/>
      <c r="AC123" s="50">
        <v>2</v>
      </c>
      <c r="AD123" s="50">
        <v>0</v>
      </c>
      <c r="AE123" s="50">
        <v>2</v>
      </c>
      <c r="AF123" s="50">
        <v>0</v>
      </c>
      <c r="AG123" s="264">
        <f t="shared" si="39"/>
        <v>0</v>
      </c>
      <c r="AH123" s="264"/>
      <c r="AI123" s="50">
        <v>7</v>
      </c>
      <c r="AJ123" s="50">
        <v>0</v>
      </c>
      <c r="AK123" s="50">
        <v>0</v>
      </c>
      <c r="AL123" s="81">
        <f t="shared" si="40"/>
        <v>3.5</v>
      </c>
      <c r="AR123" s="47"/>
    </row>
    <row r="124" spans="1:44" ht="15.75" customHeight="1" thickBot="1" x14ac:dyDescent="0.3">
      <c r="A124" s="41"/>
      <c r="N124" s="16"/>
      <c r="Q124" s="47"/>
      <c r="R124" s="47"/>
      <c r="S124" s="79"/>
      <c r="T124" s="65"/>
      <c r="U124" s="79">
        <v>8</v>
      </c>
      <c r="V124" s="65" t="s">
        <v>381</v>
      </c>
      <c r="W124" s="65"/>
      <c r="X124" s="65"/>
      <c r="Y124" s="65"/>
      <c r="Z124" s="50"/>
      <c r="AC124" s="50">
        <v>1</v>
      </c>
      <c r="AD124" s="50">
        <v>0</v>
      </c>
      <c r="AE124" s="50">
        <v>1</v>
      </c>
      <c r="AF124" s="50">
        <v>0</v>
      </c>
      <c r="AG124" s="264">
        <f t="shared" si="39"/>
        <v>0</v>
      </c>
      <c r="AH124" s="264"/>
      <c r="AI124" s="50">
        <v>2</v>
      </c>
      <c r="AJ124" s="50">
        <v>0</v>
      </c>
      <c r="AK124" s="50">
        <v>0</v>
      </c>
      <c r="AL124" s="81">
        <f t="shared" si="40"/>
        <v>2</v>
      </c>
      <c r="AR124" s="47"/>
    </row>
    <row r="125" spans="1:44" ht="15.75" customHeight="1" x14ac:dyDescent="0.25">
      <c r="A125" s="41"/>
      <c r="N125" s="16"/>
      <c r="Q125" s="47"/>
      <c r="R125" s="47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SUM(AC115:AC124)</f>
        <v>14</v>
      </c>
      <c r="AD125" s="60">
        <f>SUM(AD115:AD124)</f>
        <v>8</v>
      </c>
      <c r="AE125" s="60">
        <f>SUM(AE115:AE124)</f>
        <v>3</v>
      </c>
      <c r="AF125" s="60">
        <f>SUM(AF115:AF124)</f>
        <v>3</v>
      </c>
      <c r="AG125" s="265">
        <f t="shared" si="39"/>
        <v>0.6785714285714286</v>
      </c>
      <c r="AH125" s="265"/>
      <c r="AI125" s="60">
        <f>SUM(AI115:AI124)</f>
        <v>23</v>
      </c>
      <c r="AJ125" s="60">
        <f>SUM(AJ115:AJ124)</f>
        <v>1</v>
      </c>
      <c r="AK125" s="60">
        <f>SUM(AK115:AK124)</f>
        <v>3</v>
      </c>
      <c r="AL125" s="70">
        <f t="shared" si="40"/>
        <v>1.6428571428571428</v>
      </c>
      <c r="AR125" s="47"/>
    </row>
    <row r="126" spans="1:44" ht="15.75" customHeight="1" x14ac:dyDescent="0.25">
      <c r="A126" s="41"/>
      <c r="N126" s="16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127"/>
      <c r="AF126" s="127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N127" s="16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29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7:AH117"/>
    <mergeCell ref="AG115:AH115"/>
    <mergeCell ref="AG116:AH116"/>
    <mergeCell ref="AG11:AH11"/>
    <mergeCell ref="E14:F14"/>
    <mergeCell ref="B73:P73"/>
    <mergeCell ref="S73:AQ73"/>
    <mergeCell ref="G74:M74"/>
    <mergeCell ref="S74:AQ74"/>
    <mergeCell ref="AG124:AH124"/>
    <mergeCell ref="AG125:AH125"/>
    <mergeCell ref="AG118:AH118"/>
    <mergeCell ref="AG119:AH119"/>
    <mergeCell ref="AG120:AH120"/>
    <mergeCell ref="AG121:AH121"/>
    <mergeCell ref="AG122:AH122"/>
    <mergeCell ref="AG123:AH123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A4CB5-2860-48EB-96FA-BD424A366869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9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26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26" t="s">
        <v>4</v>
      </c>
      <c r="AD2" s="126" t="s">
        <v>8</v>
      </c>
      <c r="AE2" s="126" t="s">
        <v>9</v>
      </c>
      <c r="AF2" s="126" t="s">
        <v>10</v>
      </c>
      <c r="AG2" s="263" t="s">
        <v>107</v>
      </c>
      <c r="AH2" s="263"/>
      <c r="AI2" s="126" t="s">
        <v>5</v>
      </c>
      <c r="AJ2" s="126" t="s">
        <v>7</v>
      </c>
      <c r="AK2" s="126" t="s">
        <v>6</v>
      </c>
      <c r="AL2" s="126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8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9</v>
      </c>
      <c r="AD3" s="50">
        <v>6</v>
      </c>
      <c r="AE3" s="50">
        <v>2</v>
      </c>
      <c r="AF3" s="50">
        <v>1</v>
      </c>
      <c r="AG3" s="265">
        <f t="shared" ref="AG3:AG5" si="0">+(AD3*2+AF3)/(2*AC3)</f>
        <v>0.72222222222222221</v>
      </c>
      <c r="AH3" s="265"/>
      <c r="AI3" s="50">
        <v>13</v>
      </c>
      <c r="AJ3" s="50">
        <v>0</v>
      </c>
      <c r="AK3" s="50">
        <v>2</v>
      </c>
      <c r="AL3" s="66">
        <f t="shared" ref="AL3:AL5" si="1">+AI3/AC3</f>
        <v>1.4444444444444444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7</v>
      </c>
      <c r="H4" s="90">
        <v>2</v>
      </c>
      <c r="I4" s="90">
        <v>0</v>
      </c>
      <c r="J4" s="90">
        <f t="shared" ref="J4:J11" si="2">2*G4+I4</f>
        <v>14</v>
      </c>
      <c r="K4" s="73">
        <f t="shared" ref="K4:K11" si="3">+J4/((G4+H4+I4)*2)</f>
        <v>0.77777777777777779</v>
      </c>
      <c r="L4" s="90">
        <f>+$AN$40</f>
        <v>37</v>
      </c>
      <c r="M4" s="90">
        <v>22</v>
      </c>
      <c r="N4" s="90">
        <f>+$AO$40</f>
        <v>54</v>
      </c>
      <c r="O4" s="90">
        <f>+$AQ$40</f>
        <v>16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B4" s="50"/>
      <c r="AC4" s="50">
        <v>9</v>
      </c>
      <c r="AD4" s="50">
        <v>4</v>
      </c>
      <c r="AE4" s="50">
        <v>4</v>
      </c>
      <c r="AF4" s="50">
        <v>1</v>
      </c>
      <c r="AG4" s="264">
        <f t="shared" si="0"/>
        <v>0.5</v>
      </c>
      <c r="AH4" s="264"/>
      <c r="AI4" s="50">
        <v>20</v>
      </c>
      <c r="AJ4" s="50">
        <v>2</v>
      </c>
      <c r="AK4" s="50">
        <v>0</v>
      </c>
      <c r="AL4" s="66">
        <f t="shared" si="1"/>
        <v>2.2222222222222223</v>
      </c>
      <c r="AM4" s="16"/>
      <c r="AN4" s="16"/>
      <c r="AQ4" s="38"/>
      <c r="AR4" s="40"/>
    </row>
    <row r="5" spans="1:44" ht="18" x14ac:dyDescent="0.25">
      <c r="A5" s="41"/>
      <c r="B5" s="90">
        <v>1</v>
      </c>
      <c r="C5" s="18" t="s">
        <v>176</v>
      </c>
      <c r="D5" s="37"/>
      <c r="E5" s="37"/>
      <c r="F5" s="37"/>
      <c r="G5" s="90">
        <v>6</v>
      </c>
      <c r="H5" s="90">
        <v>2</v>
      </c>
      <c r="I5" s="90">
        <v>1</v>
      </c>
      <c r="J5" s="90">
        <f t="shared" si="2"/>
        <v>13</v>
      </c>
      <c r="K5" s="73">
        <f t="shared" si="3"/>
        <v>0.72222222222222221</v>
      </c>
      <c r="L5" s="90">
        <f>+$AA$27</f>
        <v>20</v>
      </c>
      <c r="M5" s="90">
        <v>13</v>
      </c>
      <c r="N5" s="90">
        <f>+$AB$27</f>
        <v>34</v>
      </c>
      <c r="O5" s="90">
        <f>+$AD$27</f>
        <v>6</v>
      </c>
      <c r="P5" s="90">
        <v>2</v>
      </c>
      <c r="Q5" s="46"/>
      <c r="R5" s="41"/>
      <c r="U5" s="75">
        <v>8</v>
      </c>
      <c r="V5" s="77" t="s">
        <v>104</v>
      </c>
      <c r="W5" s="78"/>
      <c r="X5" s="77"/>
      <c r="Y5" s="77"/>
      <c r="Z5" s="77" t="s">
        <v>144</v>
      </c>
      <c r="AB5" s="50"/>
      <c r="AC5" s="50">
        <v>6</v>
      </c>
      <c r="AD5" s="50">
        <v>3</v>
      </c>
      <c r="AE5" s="50">
        <v>3</v>
      </c>
      <c r="AF5" s="50">
        <v>0</v>
      </c>
      <c r="AG5" s="264">
        <f t="shared" si="0"/>
        <v>0.5</v>
      </c>
      <c r="AH5" s="264"/>
      <c r="AI5" s="50">
        <v>14</v>
      </c>
      <c r="AJ5" s="50">
        <v>0</v>
      </c>
      <c r="AK5" s="50">
        <v>0</v>
      </c>
      <c r="AL5" s="66">
        <f t="shared" si="1"/>
        <v>2.3333333333333335</v>
      </c>
      <c r="AM5" s="16"/>
      <c r="AN5" s="16"/>
      <c r="AQ5" s="38"/>
      <c r="AR5" s="40"/>
    </row>
    <row r="6" spans="1:44" ht="18" x14ac:dyDescent="0.25">
      <c r="A6" s="41"/>
      <c r="B6" s="90">
        <v>5</v>
      </c>
      <c r="C6" s="18" t="s">
        <v>139</v>
      </c>
      <c r="D6" s="37"/>
      <c r="E6" s="18"/>
      <c r="F6" s="37"/>
      <c r="G6" s="90">
        <v>5</v>
      </c>
      <c r="H6" s="90">
        <v>3</v>
      </c>
      <c r="I6" s="90">
        <v>1</v>
      </c>
      <c r="J6" s="90">
        <f t="shared" si="2"/>
        <v>11</v>
      </c>
      <c r="K6" s="73">
        <f t="shared" si="3"/>
        <v>0.61111111111111116</v>
      </c>
      <c r="L6" s="90">
        <f>+$AN$27</f>
        <v>21</v>
      </c>
      <c r="M6" s="90">
        <v>17</v>
      </c>
      <c r="N6" s="90">
        <f>+$AO$27</f>
        <v>35</v>
      </c>
      <c r="O6" s="90">
        <f>+$AQ$27</f>
        <v>20</v>
      </c>
      <c r="P6" s="90">
        <v>2</v>
      </c>
      <c r="Q6" s="46"/>
      <c r="R6" s="41"/>
      <c r="U6" s="75">
        <v>8</v>
      </c>
      <c r="V6" s="77" t="s">
        <v>147</v>
      </c>
      <c r="W6" s="78"/>
      <c r="X6" s="77"/>
      <c r="Y6" s="77"/>
      <c r="Z6" s="77" t="s">
        <v>140</v>
      </c>
      <c r="AB6" s="50"/>
      <c r="AC6" s="50">
        <v>6</v>
      </c>
      <c r="AD6" s="50">
        <v>0</v>
      </c>
      <c r="AE6" s="50">
        <v>3</v>
      </c>
      <c r="AF6" s="50">
        <v>3</v>
      </c>
      <c r="AG6" s="264">
        <f>+(AD6*2+AF6)/(2*AC6)</f>
        <v>0.25</v>
      </c>
      <c r="AH6" s="264"/>
      <c r="AI6" s="50">
        <v>16</v>
      </c>
      <c r="AJ6" s="50">
        <v>1</v>
      </c>
      <c r="AK6" s="50">
        <v>0</v>
      </c>
      <c r="AL6" s="66">
        <f>+AI6/AC6</f>
        <v>2.6666666666666665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4</v>
      </c>
      <c r="H7" s="90">
        <v>4</v>
      </c>
      <c r="I7" s="90">
        <v>1</v>
      </c>
      <c r="J7" s="90">
        <f t="shared" si="2"/>
        <v>9</v>
      </c>
      <c r="K7" s="73">
        <f t="shared" si="3"/>
        <v>0.5</v>
      </c>
      <c r="L7" s="90">
        <f>+$AA$53</f>
        <v>19</v>
      </c>
      <c r="M7" s="90">
        <v>22</v>
      </c>
      <c r="N7" s="90">
        <f>+$AB$53</f>
        <v>34</v>
      </c>
      <c r="O7" s="90">
        <f>+$AD$53</f>
        <v>12</v>
      </c>
      <c r="P7" s="90">
        <v>4</v>
      </c>
      <c r="Q7" s="46"/>
      <c r="R7" s="41"/>
      <c r="U7" s="75">
        <v>7.5</v>
      </c>
      <c r="V7" s="77" t="s">
        <v>16</v>
      </c>
      <c r="W7" s="78"/>
      <c r="X7" s="77"/>
      <c r="Y7" s="77"/>
      <c r="Z7" s="77" t="s">
        <v>17</v>
      </c>
      <c r="AB7" s="50"/>
      <c r="AC7" s="50">
        <v>8</v>
      </c>
      <c r="AD7" s="50">
        <v>2</v>
      </c>
      <c r="AE7" s="50">
        <v>5</v>
      </c>
      <c r="AF7" s="50">
        <v>1</v>
      </c>
      <c r="AG7" s="264">
        <f>+(AD7*2+AF7)/(2*AC7)</f>
        <v>0.3125</v>
      </c>
      <c r="AH7" s="264"/>
      <c r="AI7" s="50">
        <v>23</v>
      </c>
      <c r="AJ7" s="50">
        <v>0</v>
      </c>
      <c r="AK7" s="50">
        <v>0</v>
      </c>
      <c r="AL7" s="66">
        <f>+AI7/AC7</f>
        <v>2.875</v>
      </c>
      <c r="AM7" s="16"/>
      <c r="AN7" s="16"/>
      <c r="AQ7" s="38"/>
      <c r="AR7" s="40"/>
    </row>
    <row r="8" spans="1:44" ht="18" x14ac:dyDescent="0.25">
      <c r="A8" s="41"/>
      <c r="B8" s="90">
        <v>8</v>
      </c>
      <c r="C8" s="18" t="s">
        <v>50</v>
      </c>
      <c r="D8" s="37"/>
      <c r="E8" s="37"/>
      <c r="F8" s="37"/>
      <c r="G8" s="90">
        <v>3</v>
      </c>
      <c r="H8" s="90">
        <v>4</v>
      </c>
      <c r="I8" s="90">
        <v>2</v>
      </c>
      <c r="J8" s="90">
        <f t="shared" si="2"/>
        <v>8</v>
      </c>
      <c r="K8" s="73">
        <f t="shared" si="3"/>
        <v>0.44444444444444442</v>
      </c>
      <c r="L8" s="90">
        <f>+$AN$66</f>
        <v>20</v>
      </c>
      <c r="M8" s="90">
        <v>25</v>
      </c>
      <c r="N8" s="90">
        <f>+$AO$66</f>
        <v>33</v>
      </c>
      <c r="O8" s="90">
        <f>+$AQ$66</f>
        <v>8</v>
      </c>
      <c r="P8" s="90">
        <v>6</v>
      </c>
      <c r="Q8" s="46"/>
      <c r="R8" s="41"/>
      <c r="U8" s="75">
        <v>7</v>
      </c>
      <c r="V8" s="77" t="s">
        <v>24</v>
      </c>
      <c r="W8" s="78"/>
      <c r="X8" s="77"/>
      <c r="Y8" s="77"/>
      <c r="Z8" s="77" t="s">
        <v>25</v>
      </c>
      <c r="AB8" s="50"/>
      <c r="AC8" s="50">
        <v>8</v>
      </c>
      <c r="AD8" s="50">
        <v>2</v>
      </c>
      <c r="AE8" s="50">
        <v>4</v>
      </c>
      <c r="AF8" s="50">
        <v>2</v>
      </c>
      <c r="AG8" s="264">
        <f>+(AD8*2+AF8)/(2*AC8)</f>
        <v>0.375</v>
      </c>
      <c r="AH8" s="264"/>
      <c r="AI8" s="50">
        <v>25</v>
      </c>
      <c r="AJ8" s="50">
        <v>0</v>
      </c>
      <c r="AK8" s="50">
        <v>1</v>
      </c>
      <c r="AL8" s="66">
        <f>+AI8/AC8</f>
        <v>3.125</v>
      </c>
      <c r="AM8" s="16"/>
      <c r="AN8" s="16"/>
      <c r="AQ8" s="38"/>
      <c r="AR8" s="40"/>
    </row>
    <row r="9" spans="1:44" ht="18" x14ac:dyDescent="0.25">
      <c r="A9" s="41"/>
      <c r="B9" s="90">
        <v>7</v>
      </c>
      <c r="C9" s="18" t="s">
        <v>178</v>
      </c>
      <c r="D9" s="37"/>
      <c r="E9" s="18"/>
      <c r="F9" s="37"/>
      <c r="G9" s="90">
        <v>3</v>
      </c>
      <c r="H9" s="90">
        <v>5</v>
      </c>
      <c r="I9" s="90">
        <v>1</v>
      </c>
      <c r="J9" s="90">
        <f t="shared" si="2"/>
        <v>7</v>
      </c>
      <c r="K9" s="73">
        <f t="shared" si="3"/>
        <v>0.3888888888888889</v>
      </c>
      <c r="L9" s="90">
        <f>+$AN$53</f>
        <v>28</v>
      </c>
      <c r="M9" s="90">
        <v>31</v>
      </c>
      <c r="N9" s="90">
        <f>+$AO$53</f>
        <v>35</v>
      </c>
      <c r="O9" s="90">
        <f>+$AQ$53</f>
        <v>6</v>
      </c>
      <c r="P9" s="90">
        <v>5</v>
      </c>
      <c r="Q9" s="46"/>
      <c r="R9" s="41"/>
      <c r="U9" s="75">
        <v>7.5</v>
      </c>
      <c r="V9" s="77" t="s">
        <v>118</v>
      </c>
      <c r="W9" s="78"/>
      <c r="X9" s="77"/>
      <c r="Y9" s="77"/>
      <c r="Z9" s="77" t="s">
        <v>23</v>
      </c>
      <c r="AB9" s="50"/>
      <c r="AC9" s="50">
        <v>6</v>
      </c>
      <c r="AD9" s="50">
        <v>4</v>
      </c>
      <c r="AE9" s="50">
        <v>2</v>
      </c>
      <c r="AF9" s="50">
        <v>0</v>
      </c>
      <c r="AG9" s="264">
        <f>+(AD9*2+AF9)/(2*AC9)</f>
        <v>0.66666666666666663</v>
      </c>
      <c r="AH9" s="264"/>
      <c r="AI9" s="50">
        <v>19</v>
      </c>
      <c r="AJ9" s="50">
        <v>0</v>
      </c>
      <c r="AK9" s="50">
        <v>0</v>
      </c>
      <c r="AL9" s="66">
        <f>+AI9/AC9</f>
        <v>3.1666666666666665</v>
      </c>
      <c r="AM9" s="16"/>
      <c r="AN9" s="16"/>
      <c r="AQ9" s="38"/>
      <c r="AR9" s="40"/>
    </row>
    <row r="10" spans="1:44" ht="18" x14ac:dyDescent="0.25">
      <c r="A10" s="46"/>
      <c r="B10" s="90">
        <v>4</v>
      </c>
      <c r="C10" s="18" t="s">
        <v>177</v>
      </c>
      <c r="D10" s="37"/>
      <c r="E10" s="18"/>
      <c r="F10" s="37"/>
      <c r="G10" s="90">
        <v>3</v>
      </c>
      <c r="H10" s="90">
        <v>5</v>
      </c>
      <c r="I10" s="90">
        <v>1</v>
      </c>
      <c r="J10" s="90">
        <f t="shared" si="2"/>
        <v>7</v>
      </c>
      <c r="K10" s="73">
        <f t="shared" si="3"/>
        <v>0.3888888888888889</v>
      </c>
      <c r="L10" s="90">
        <f>+$AA$66</f>
        <v>23</v>
      </c>
      <c r="M10" s="90">
        <v>23</v>
      </c>
      <c r="N10" s="90">
        <f>+$AB$66</f>
        <v>35</v>
      </c>
      <c r="O10" s="90">
        <f>+$AD$66</f>
        <v>10</v>
      </c>
      <c r="P10" s="90">
        <v>7</v>
      </c>
      <c r="Q10" s="46"/>
      <c r="R10" s="46"/>
      <c r="U10" s="75">
        <v>7</v>
      </c>
      <c r="V10" s="77" t="s">
        <v>22</v>
      </c>
      <c r="W10" s="78"/>
      <c r="X10" s="77"/>
      <c r="Y10" s="77"/>
      <c r="Z10" s="77" t="s">
        <v>15</v>
      </c>
      <c r="AB10" s="50"/>
      <c r="AC10" s="50">
        <v>8</v>
      </c>
      <c r="AD10" s="50">
        <v>3</v>
      </c>
      <c r="AE10" s="50">
        <v>5</v>
      </c>
      <c r="AF10" s="50">
        <v>0</v>
      </c>
      <c r="AG10" s="264">
        <f>+(AD10*2+AF10)/(2*AC10)</f>
        <v>0.375</v>
      </c>
      <c r="AH10" s="264"/>
      <c r="AI10" s="50">
        <v>27</v>
      </c>
      <c r="AJ10" s="50">
        <v>1</v>
      </c>
      <c r="AK10" s="50">
        <v>0</v>
      </c>
      <c r="AL10" s="66">
        <f>+AI10/AC10</f>
        <v>3.375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6</v>
      </c>
      <c r="I11" s="90">
        <v>3</v>
      </c>
      <c r="J11" s="90">
        <f t="shared" si="2"/>
        <v>3</v>
      </c>
      <c r="K11" s="73">
        <f t="shared" si="3"/>
        <v>0.16666666666666666</v>
      </c>
      <c r="L11" s="90">
        <f>+$AA$40</f>
        <v>11</v>
      </c>
      <c r="M11" s="90">
        <v>26</v>
      </c>
      <c r="N11" s="90">
        <f>+$AB$40</f>
        <v>18</v>
      </c>
      <c r="O11" s="90">
        <f>+$AD$40</f>
        <v>6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+AC117</f>
        <v>12</v>
      </c>
      <c r="AD11" s="38">
        <f>+AD117</f>
        <v>7</v>
      </c>
      <c r="AE11" s="38">
        <f>+AE117</f>
        <v>3</v>
      </c>
      <c r="AF11" s="38">
        <f>+AF117</f>
        <v>2</v>
      </c>
      <c r="AG11" s="281">
        <f>+AG117</f>
        <v>0.66666666666666663</v>
      </c>
      <c r="AH11" s="281"/>
      <c r="AI11" s="38">
        <f>+AI117</f>
        <v>17</v>
      </c>
      <c r="AJ11" s="38">
        <f>+AJ117</f>
        <v>1</v>
      </c>
      <c r="AK11" s="38">
        <f>+AK117</f>
        <v>3</v>
      </c>
      <c r="AL11" s="49">
        <f>+AL117</f>
        <v>1.4166666666666667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31</v>
      </c>
      <c r="H12" s="21">
        <f>SUM(H4:H11)</f>
        <v>31</v>
      </c>
      <c r="I12" s="21">
        <f>SUM(I4:I11)</f>
        <v>10</v>
      </c>
      <c r="J12" s="21"/>
      <c r="K12" s="21"/>
      <c r="L12" s="21">
        <f>SUM(L4:L11)</f>
        <v>179</v>
      </c>
      <c r="M12" s="21">
        <f>SUM(M4:M11)</f>
        <v>179</v>
      </c>
      <c r="N12" s="21">
        <f>SUM(N4:N11)</f>
        <v>278</v>
      </c>
      <c r="O12" s="21">
        <f>SUM(O4:O11)</f>
        <v>84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72</v>
      </c>
      <c r="AD12" s="60">
        <f t="shared" si="4"/>
        <v>31</v>
      </c>
      <c r="AE12" s="60">
        <f t="shared" si="4"/>
        <v>31</v>
      </c>
      <c r="AF12" s="60">
        <f t="shared" si="4"/>
        <v>10</v>
      </c>
      <c r="AG12" s="60"/>
      <c r="AH12" s="60"/>
      <c r="AI12" s="60">
        <f t="shared" ref="AI12:AK12" si="5">SUM(AI3:AI11)</f>
        <v>174</v>
      </c>
      <c r="AJ12" s="60">
        <f t="shared" si="5"/>
        <v>5</v>
      </c>
      <c r="AK12" s="60">
        <f t="shared" si="5"/>
        <v>6</v>
      </c>
      <c r="AL12" s="70">
        <f>+AI12/AC12</f>
        <v>2.4166666666666665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9 Summary:</v>
      </c>
      <c r="C14" s="2"/>
      <c r="D14" s="2"/>
      <c r="E14" s="277">
        <v>44508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190</v>
      </c>
      <c r="D15" s="37"/>
      <c r="E15" s="36"/>
      <c r="F15" s="36"/>
      <c r="G15" s="90">
        <v>0</v>
      </c>
      <c r="H15" s="38"/>
      <c r="I15" s="36"/>
      <c r="J15" s="36"/>
      <c r="K15" s="36"/>
      <c r="L15" s="36"/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6</v>
      </c>
      <c r="AA15" s="28">
        <v>0</v>
      </c>
      <c r="AB15" s="28">
        <v>1</v>
      </c>
      <c r="AC15" s="60">
        <f t="shared" ref="AC15:AC26" si="6">+AA15+AB15</f>
        <v>1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14</v>
      </c>
      <c r="AN15" s="74">
        <v>1</v>
      </c>
      <c r="AO15" s="74">
        <v>3</v>
      </c>
      <c r="AP15" s="50">
        <f t="shared" ref="AP15:AP26" si="7">+AN15+AO15</f>
        <v>4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 t="s">
        <v>248</v>
      </c>
      <c r="D16" s="57"/>
      <c r="E16" s="36"/>
      <c r="F16" s="36"/>
      <c r="G16" s="90"/>
      <c r="H16" s="38"/>
      <c r="J16" s="36"/>
      <c r="K16" s="36"/>
      <c r="L16" s="36"/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9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6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9</v>
      </c>
      <c r="AA17" s="74">
        <v>12</v>
      </c>
      <c r="AB17" s="74">
        <v>3</v>
      </c>
      <c r="AC17" s="50">
        <f t="shared" si="6"/>
        <v>15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7</v>
      </c>
      <c r="AN17" s="74">
        <v>7</v>
      </c>
      <c r="AO17" s="74">
        <v>6</v>
      </c>
      <c r="AP17" s="50">
        <f t="shared" si="7"/>
        <v>13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196</v>
      </c>
      <c r="D18" s="37"/>
      <c r="E18" s="36"/>
      <c r="F18" s="36"/>
      <c r="G18" s="90">
        <v>1</v>
      </c>
      <c r="H18" s="38">
        <v>2</v>
      </c>
      <c r="I18" s="36" t="s">
        <v>133</v>
      </c>
      <c r="J18" s="36"/>
      <c r="K18" s="36"/>
      <c r="L18" s="36" t="s">
        <v>399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8</v>
      </c>
      <c r="AA18" s="74">
        <v>2</v>
      </c>
      <c r="AB18" s="74">
        <v>6</v>
      </c>
      <c r="AC18" s="50">
        <f t="shared" si="6"/>
        <v>8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8</v>
      </c>
      <c r="AN18" s="74">
        <v>3</v>
      </c>
      <c r="AO18" s="74">
        <v>4</v>
      </c>
      <c r="AP18" s="50">
        <f t="shared" si="7"/>
        <v>7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 t="s">
        <v>386</v>
      </c>
      <c r="D19" s="36"/>
      <c r="E19" s="36"/>
      <c r="F19" s="36"/>
      <c r="G19" s="90"/>
      <c r="H19" s="38"/>
      <c r="I19" s="36"/>
      <c r="J19" s="36"/>
      <c r="K19" s="36"/>
      <c r="L19" s="36"/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9</v>
      </c>
      <c r="AA19" s="74">
        <v>3</v>
      </c>
      <c r="AB19" s="74">
        <v>6</v>
      </c>
      <c r="AC19" s="50">
        <f t="shared" si="6"/>
        <v>9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9</v>
      </c>
      <c r="AN19" s="74">
        <v>0</v>
      </c>
      <c r="AO19" s="74">
        <v>3</v>
      </c>
      <c r="AP19" s="50">
        <f t="shared" si="7"/>
        <v>3</v>
      </c>
      <c r="AQ19" s="74">
        <v>0</v>
      </c>
      <c r="AR19" s="40"/>
    </row>
    <row r="20" spans="1:44" ht="15.95" customHeight="1" x14ac:dyDescent="0.25">
      <c r="A20" s="47"/>
      <c r="B20" s="4"/>
      <c r="C20" s="4"/>
      <c r="D20" s="4"/>
      <c r="E20" s="4"/>
      <c r="F20" s="4"/>
      <c r="G20" s="4"/>
      <c r="H20" s="4"/>
      <c r="I20" s="6"/>
      <c r="J20" s="6"/>
      <c r="K20" s="6"/>
      <c r="L20" s="6"/>
      <c r="M20" s="6"/>
      <c r="N20" s="6"/>
      <c r="O20" s="6"/>
      <c r="P20" s="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8</v>
      </c>
      <c r="AA20" s="74">
        <v>0</v>
      </c>
      <c r="AB20" s="74">
        <v>1</v>
      </c>
      <c r="AC20" s="50">
        <f t="shared" si="6"/>
        <v>1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9</v>
      </c>
      <c r="AN20" s="74">
        <v>3</v>
      </c>
      <c r="AO20" s="74">
        <v>1</v>
      </c>
      <c r="AP20" s="50">
        <f t="shared" si="7"/>
        <v>4</v>
      </c>
      <c r="AQ20" s="74">
        <v>6</v>
      </c>
      <c r="AR20" s="40"/>
    </row>
    <row r="21" spans="1:44" ht="15.95" customHeight="1" x14ac:dyDescent="0.25">
      <c r="A21" s="47"/>
      <c r="B21" s="45" t="s">
        <v>62</v>
      </c>
      <c r="C21" s="18" t="s">
        <v>189</v>
      </c>
      <c r="D21" s="16"/>
      <c r="E21" s="36"/>
      <c r="F21" s="36"/>
      <c r="G21" s="90">
        <v>4</v>
      </c>
      <c r="H21" s="38">
        <v>1</v>
      </c>
      <c r="I21" s="36" t="s">
        <v>88</v>
      </c>
      <c r="J21" s="36"/>
      <c r="K21" s="36"/>
      <c r="L21" s="36" t="s">
        <v>393</v>
      </c>
      <c r="M21" s="38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8</v>
      </c>
      <c r="AA21" s="74">
        <v>0</v>
      </c>
      <c r="AB21" s="74">
        <v>3</v>
      </c>
      <c r="AC21" s="50">
        <f t="shared" si="6"/>
        <v>3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8</v>
      </c>
      <c r="AN21" s="74">
        <v>4</v>
      </c>
      <c r="AO21" s="74">
        <v>5</v>
      </c>
      <c r="AP21" s="50">
        <f t="shared" si="7"/>
        <v>9</v>
      </c>
      <c r="AQ21" s="74">
        <v>0</v>
      </c>
      <c r="AR21" s="40"/>
    </row>
    <row r="22" spans="1:44" ht="15.95" customHeight="1" x14ac:dyDescent="0.25">
      <c r="A22" s="47"/>
      <c r="B22" s="43" t="s">
        <v>35</v>
      </c>
      <c r="C22" s="57" t="s">
        <v>387</v>
      </c>
      <c r="D22" s="57"/>
      <c r="E22" s="16"/>
      <c r="F22" s="16"/>
      <c r="G22" s="16"/>
      <c r="H22" s="38">
        <v>1</v>
      </c>
      <c r="I22" s="36" t="s">
        <v>230</v>
      </c>
      <c r="J22" s="36"/>
      <c r="K22" s="36"/>
      <c r="L22" s="36" t="s">
        <v>392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8</v>
      </c>
      <c r="AA22" s="74">
        <v>0</v>
      </c>
      <c r="AB22" s="74">
        <v>2</v>
      </c>
      <c r="AC22" s="50">
        <f t="shared" si="6"/>
        <v>2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8</v>
      </c>
      <c r="AN22" s="74">
        <v>0</v>
      </c>
      <c r="AO22" s="74">
        <v>0</v>
      </c>
      <c r="AP22" s="50">
        <f t="shared" si="7"/>
        <v>0</v>
      </c>
      <c r="AQ22" s="74">
        <v>2</v>
      </c>
      <c r="AR22" s="40"/>
    </row>
    <row r="23" spans="1:44" ht="15.95" customHeight="1" x14ac:dyDescent="0.25">
      <c r="A23" s="47"/>
      <c r="C23" s="36" t="s">
        <v>388</v>
      </c>
      <c r="D23" s="36"/>
      <c r="E23" s="36"/>
      <c r="F23" s="16"/>
      <c r="G23" s="16"/>
      <c r="H23" s="38">
        <v>1</v>
      </c>
      <c r="I23" s="36" t="s">
        <v>391</v>
      </c>
      <c r="L23" s="36" t="s">
        <v>88</v>
      </c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9</v>
      </c>
      <c r="AA23" s="74">
        <v>2</v>
      </c>
      <c r="AB23" s="74">
        <v>3</v>
      </c>
      <c r="AC23" s="50">
        <f t="shared" si="6"/>
        <v>5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8</v>
      </c>
      <c r="AN23" s="74">
        <v>3</v>
      </c>
      <c r="AO23" s="74">
        <v>2</v>
      </c>
      <c r="AP23" s="50">
        <f t="shared" si="7"/>
        <v>5</v>
      </c>
      <c r="AQ23" s="74">
        <v>4</v>
      </c>
      <c r="AR23" s="5"/>
    </row>
    <row r="24" spans="1:44" ht="15.95" customHeight="1" x14ac:dyDescent="0.25">
      <c r="A24" s="47"/>
      <c r="C24" s="36"/>
      <c r="D24" s="36"/>
      <c r="E24" s="36"/>
      <c r="F24" s="16"/>
      <c r="G24" s="16"/>
      <c r="H24" s="38">
        <v>2</v>
      </c>
      <c r="I24" s="36" t="s">
        <v>391</v>
      </c>
      <c r="M24" s="38" t="s">
        <v>229</v>
      </c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9</v>
      </c>
      <c r="AA24" s="74">
        <v>1</v>
      </c>
      <c r="AB24" s="74">
        <v>2</v>
      </c>
      <c r="AC24" s="50">
        <f t="shared" si="6"/>
        <v>3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9</v>
      </c>
      <c r="AN24" s="74">
        <v>0</v>
      </c>
      <c r="AO24" s="74">
        <v>4</v>
      </c>
      <c r="AP24" s="50">
        <f t="shared" si="7"/>
        <v>4</v>
      </c>
      <c r="AQ24" s="74">
        <v>0</v>
      </c>
      <c r="AR24" s="41"/>
    </row>
    <row r="25" spans="1:44" ht="15.95" customHeight="1" x14ac:dyDescent="0.25">
      <c r="A25" s="47"/>
      <c r="C25" s="16"/>
      <c r="D25" s="16"/>
      <c r="E25" s="16"/>
      <c r="F25" s="16"/>
      <c r="G25" s="1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7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6</v>
      </c>
      <c r="AN25" s="74">
        <v>0</v>
      </c>
      <c r="AO25" s="74">
        <v>3</v>
      </c>
      <c r="AP25" s="50">
        <f t="shared" si="7"/>
        <v>3</v>
      </c>
      <c r="AQ25" s="74">
        <v>4</v>
      </c>
      <c r="AR25" s="41"/>
    </row>
    <row r="26" spans="1:44" ht="15.95" customHeight="1" x14ac:dyDescent="0.25">
      <c r="A26" s="47"/>
      <c r="B26" s="16"/>
      <c r="C26" s="18" t="s">
        <v>195</v>
      </c>
      <c r="D26" s="16"/>
      <c r="E26" s="36"/>
      <c r="F26" s="36"/>
      <c r="G26" s="90">
        <v>1</v>
      </c>
      <c r="H26" s="38">
        <v>1</v>
      </c>
      <c r="I26" s="36" t="s">
        <v>389</v>
      </c>
      <c r="J26" s="36"/>
      <c r="K26" s="36"/>
      <c r="L26" s="36" t="s">
        <v>398</v>
      </c>
      <c r="M26" s="38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9</v>
      </c>
      <c r="AA26" s="74">
        <v>0</v>
      </c>
      <c r="AB26" s="74">
        <v>2</v>
      </c>
      <c r="AC26" s="50">
        <f t="shared" si="6"/>
        <v>2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7</v>
      </c>
      <c r="AN26" s="74">
        <v>0</v>
      </c>
      <c r="AO26" s="74">
        <v>4</v>
      </c>
      <c r="AP26" s="50">
        <f t="shared" si="7"/>
        <v>4</v>
      </c>
      <c r="AQ26" s="74">
        <v>0</v>
      </c>
      <c r="AR26" s="41"/>
    </row>
    <row r="27" spans="1:44" ht="15.95" customHeight="1" thickBot="1" x14ac:dyDescent="0.3">
      <c r="A27" s="47"/>
      <c r="B27" s="38" t="s">
        <v>35</v>
      </c>
      <c r="C27" s="57"/>
      <c r="D27" s="57" t="s">
        <v>149</v>
      </c>
      <c r="E27" s="16"/>
      <c r="F27" s="16"/>
      <c r="G27" s="16"/>
      <c r="H27" s="38"/>
      <c r="I27" s="36"/>
      <c r="J27" s="36"/>
      <c r="K27" s="36"/>
      <c r="L27" s="36"/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99</v>
      </c>
      <c r="AA27" s="48">
        <f t="shared" ref="AA27" si="8">SUM(AA15:AA26)</f>
        <v>20</v>
      </c>
      <c r="AB27" s="48">
        <f>SUM(AB15:AB26)</f>
        <v>34</v>
      </c>
      <c r="AC27" s="48">
        <f>+AB27+AA27</f>
        <v>54</v>
      </c>
      <c r="AD27" s="48">
        <f>SUM(AD15:AD26)</f>
        <v>6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99</v>
      </c>
      <c r="AN27" s="48">
        <f t="shared" ref="AN27" si="9">SUM(AN15:AN26)</f>
        <v>21</v>
      </c>
      <c r="AO27" s="48">
        <f>SUM(AO15:AO26)</f>
        <v>35</v>
      </c>
      <c r="AP27" s="48">
        <f>+AO27+AN27</f>
        <v>56</v>
      </c>
      <c r="AQ27" s="48">
        <f>SUM(AQ15:AQ26)</f>
        <v>20</v>
      </c>
      <c r="AR27" s="41"/>
    </row>
    <row r="28" spans="1:44" ht="15.95" customHeight="1" x14ac:dyDescent="0.25">
      <c r="A28" s="47"/>
      <c r="B28" s="4"/>
      <c r="C28" s="4"/>
      <c r="D28" s="4"/>
      <c r="E28" s="4"/>
      <c r="F28" s="4"/>
      <c r="G28" s="4"/>
      <c r="H28" s="4"/>
      <c r="I28" s="6"/>
      <c r="J28" s="6"/>
      <c r="K28" s="6"/>
      <c r="L28" s="6"/>
      <c r="M28" s="6"/>
      <c r="N28" s="6"/>
      <c r="O28" s="6"/>
      <c r="P28" s="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13</v>
      </c>
      <c r="AA28" s="28">
        <v>1</v>
      </c>
      <c r="AB28" s="28">
        <v>2</v>
      </c>
      <c r="AC28" s="60">
        <f t="shared" ref="AC28:AC39" si="10">+AA28+AB28</f>
        <v>3</v>
      </c>
      <c r="AD28" s="28">
        <v>2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13</v>
      </c>
      <c r="AN28" s="28">
        <v>6</v>
      </c>
      <c r="AO28" s="28">
        <v>2</v>
      </c>
      <c r="AP28" s="60">
        <f t="shared" ref="AP28:AP39" si="11">+AN28+AO28</f>
        <v>8</v>
      </c>
      <c r="AQ28" s="28">
        <v>2</v>
      </c>
      <c r="AR28" s="41"/>
    </row>
    <row r="29" spans="1:44" ht="15.95" customHeight="1" x14ac:dyDescent="0.25">
      <c r="A29" s="47"/>
      <c r="B29" s="45" t="s">
        <v>71</v>
      </c>
      <c r="C29" s="18" t="s">
        <v>203</v>
      </c>
      <c r="D29" s="16"/>
      <c r="E29" s="16"/>
      <c r="F29" s="53"/>
      <c r="G29" s="90">
        <v>2</v>
      </c>
      <c r="H29" s="38">
        <v>1</v>
      </c>
      <c r="I29" s="36" t="s">
        <v>394</v>
      </c>
      <c r="J29" s="36"/>
      <c r="K29" s="36"/>
      <c r="L29" s="36" t="s">
        <v>245</v>
      </c>
      <c r="M29" s="38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6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6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B30" s="43" t="s">
        <v>35</v>
      </c>
      <c r="C30" s="36"/>
      <c r="D30" s="36" t="s">
        <v>149</v>
      </c>
      <c r="E30" s="36"/>
      <c r="F30" s="16"/>
      <c r="G30" s="16"/>
      <c r="H30" s="38">
        <v>2</v>
      </c>
      <c r="I30" s="36" t="s">
        <v>39</v>
      </c>
      <c r="J30" s="16"/>
      <c r="K30" s="16"/>
      <c r="L30" s="36"/>
      <c r="M30" s="38" t="s">
        <v>229</v>
      </c>
      <c r="N30" s="36"/>
      <c r="O30" s="36"/>
      <c r="P30" s="36" t="s">
        <v>314</v>
      </c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8</v>
      </c>
      <c r="AA30" s="74">
        <v>1</v>
      </c>
      <c r="AB30" s="74">
        <v>4</v>
      </c>
      <c r="AC30" s="50">
        <f t="shared" si="10"/>
        <v>5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8</v>
      </c>
      <c r="AN30" s="74">
        <v>22</v>
      </c>
      <c r="AO30" s="74">
        <v>5</v>
      </c>
      <c r="AP30" s="50">
        <f t="shared" si="11"/>
        <v>27</v>
      </c>
      <c r="AQ30" s="74">
        <v>4</v>
      </c>
      <c r="AR30" s="41"/>
    </row>
    <row r="31" spans="1:44" ht="15.95" customHeight="1" x14ac:dyDescent="0.25">
      <c r="A31" s="47"/>
      <c r="D31" s="16"/>
      <c r="E31" s="16"/>
      <c r="F31" s="16"/>
      <c r="G31" s="16"/>
      <c r="H31" s="38"/>
      <c r="I31" s="36"/>
      <c r="J31" s="16"/>
      <c r="K31" s="16"/>
      <c r="L31" s="36"/>
      <c r="M31" s="38"/>
      <c r="N31" s="36"/>
      <c r="O31" s="1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8</v>
      </c>
      <c r="AA31" s="74">
        <v>4</v>
      </c>
      <c r="AB31" s="74">
        <v>0</v>
      </c>
      <c r="AC31" s="50">
        <f t="shared" si="10"/>
        <v>4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7</v>
      </c>
      <c r="AN31" s="74">
        <v>0</v>
      </c>
      <c r="AO31" s="74">
        <v>4</v>
      </c>
      <c r="AP31" s="50">
        <f t="shared" si="11"/>
        <v>4</v>
      </c>
      <c r="AQ31" s="74">
        <v>0</v>
      </c>
      <c r="AR31" s="41"/>
    </row>
    <row r="32" spans="1:44" ht="15.95" customHeight="1" x14ac:dyDescent="0.25">
      <c r="A32" s="47"/>
      <c r="B32" s="16"/>
      <c r="C32" s="18" t="s">
        <v>199</v>
      </c>
      <c r="D32" s="76"/>
      <c r="E32" s="36"/>
      <c r="F32" s="36"/>
      <c r="G32" s="90">
        <v>0</v>
      </c>
      <c r="H32" s="38"/>
      <c r="I32" s="36"/>
      <c r="J32" s="16"/>
      <c r="K32" s="16"/>
      <c r="L32" s="36"/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9</v>
      </c>
      <c r="AA32" s="74">
        <v>1</v>
      </c>
      <c r="AB32" s="74">
        <v>3</v>
      </c>
      <c r="AC32" s="50">
        <f t="shared" si="10"/>
        <v>4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9</v>
      </c>
      <c r="AN32" s="74">
        <v>5</v>
      </c>
      <c r="AO32" s="74">
        <v>9</v>
      </c>
      <c r="AP32" s="50">
        <f t="shared" si="11"/>
        <v>14</v>
      </c>
      <c r="AQ32" s="74">
        <v>2</v>
      </c>
      <c r="AR32" s="41"/>
    </row>
    <row r="33" spans="1:44" ht="15.95" customHeight="1" x14ac:dyDescent="0.25">
      <c r="A33" s="47"/>
      <c r="B33" s="38" t="s">
        <v>35</v>
      </c>
      <c r="C33" s="57"/>
      <c r="D33" s="57" t="s">
        <v>149</v>
      </c>
      <c r="E33" s="16"/>
      <c r="F33" s="16"/>
      <c r="G33" s="16"/>
      <c r="H33" s="38"/>
      <c r="I33" s="36"/>
      <c r="J33" s="16"/>
      <c r="K33" s="16"/>
      <c r="L33" s="36"/>
      <c r="M33" s="38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8</v>
      </c>
      <c r="AA33" s="74">
        <v>1</v>
      </c>
      <c r="AB33" s="74">
        <v>2</v>
      </c>
      <c r="AC33" s="50">
        <f t="shared" si="10"/>
        <v>3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7</v>
      </c>
      <c r="AN33" s="74">
        <v>1</v>
      </c>
      <c r="AO33" s="74">
        <v>4</v>
      </c>
      <c r="AP33" s="50">
        <f t="shared" si="11"/>
        <v>5</v>
      </c>
      <c r="AQ33" s="74">
        <v>0</v>
      </c>
      <c r="AR33" s="41"/>
    </row>
    <row r="34" spans="1:44" ht="15.95" customHeight="1" x14ac:dyDescent="0.25">
      <c r="A34" s="47"/>
      <c r="B34" s="7"/>
      <c r="C34" s="4"/>
      <c r="D34" s="4"/>
      <c r="E34" s="4"/>
      <c r="F34" s="4"/>
      <c r="G34" s="4"/>
      <c r="H34" s="4"/>
      <c r="I34" s="4"/>
      <c r="J34" s="6"/>
      <c r="K34" s="6"/>
      <c r="L34" s="6"/>
      <c r="M34" s="6"/>
      <c r="N34" s="6"/>
      <c r="O34" s="6"/>
      <c r="P34" s="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8</v>
      </c>
      <c r="AA34" s="74">
        <v>2</v>
      </c>
      <c r="AB34" s="74">
        <v>1</v>
      </c>
      <c r="AC34" s="50">
        <f t="shared" si="10"/>
        <v>3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8</v>
      </c>
      <c r="AN34" s="74">
        <v>0</v>
      </c>
      <c r="AO34" s="74">
        <v>6</v>
      </c>
      <c r="AP34" s="50">
        <f t="shared" si="11"/>
        <v>6</v>
      </c>
      <c r="AQ34" s="74">
        <v>0</v>
      </c>
      <c r="AR34" s="41"/>
    </row>
    <row r="35" spans="1:44" ht="15.95" customHeight="1" x14ac:dyDescent="0.25">
      <c r="A35" s="47" t="s">
        <v>68</v>
      </c>
      <c r="B35" s="45" t="s">
        <v>84</v>
      </c>
      <c r="C35" s="18" t="s">
        <v>198</v>
      </c>
      <c r="D35" s="16"/>
      <c r="E35" s="37"/>
      <c r="F35" s="37"/>
      <c r="G35" s="90">
        <v>3</v>
      </c>
      <c r="H35" s="38">
        <v>1</v>
      </c>
      <c r="I35" s="36" t="s">
        <v>111</v>
      </c>
      <c r="J35" s="16"/>
      <c r="K35" s="16"/>
      <c r="L35" s="36" t="s">
        <v>397</v>
      </c>
      <c r="M35" s="38"/>
      <c r="N35" s="36"/>
      <c r="O35" s="36"/>
      <c r="P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9</v>
      </c>
      <c r="AA35" s="74">
        <v>0</v>
      </c>
      <c r="AB35" s="74">
        <v>2</v>
      </c>
      <c r="AC35" s="50">
        <f t="shared" si="10"/>
        <v>2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9</v>
      </c>
      <c r="AN35" s="74">
        <v>0</v>
      </c>
      <c r="AO35" s="74">
        <v>2</v>
      </c>
      <c r="AP35" s="50">
        <f t="shared" si="11"/>
        <v>2</v>
      </c>
      <c r="AQ35" s="74">
        <v>0</v>
      </c>
      <c r="AR35" s="41"/>
    </row>
    <row r="36" spans="1:44" ht="15.95" customHeight="1" x14ac:dyDescent="0.25">
      <c r="A36" s="47"/>
      <c r="B36" s="43" t="s">
        <v>35</v>
      </c>
      <c r="C36" s="57"/>
      <c r="D36" s="57" t="s">
        <v>149</v>
      </c>
      <c r="E36" s="57"/>
      <c r="F36" s="16"/>
      <c r="G36" s="16"/>
      <c r="H36" s="38">
        <v>1</v>
      </c>
      <c r="I36" s="36" t="s">
        <v>126</v>
      </c>
      <c r="J36" s="16"/>
      <c r="K36" s="16"/>
      <c r="L36" s="36" t="s">
        <v>111</v>
      </c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5</v>
      </c>
      <c r="AA36" s="74">
        <v>1</v>
      </c>
      <c r="AB36" s="74">
        <v>2</v>
      </c>
      <c r="AC36" s="50">
        <f t="shared" si="10"/>
        <v>3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8</v>
      </c>
      <c r="AN36" s="74">
        <v>1</v>
      </c>
      <c r="AO36" s="74">
        <v>11</v>
      </c>
      <c r="AP36" s="50">
        <f t="shared" si="11"/>
        <v>12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G37" s="16"/>
      <c r="H37" s="38">
        <v>2</v>
      </c>
      <c r="I37" s="36" t="s">
        <v>111</v>
      </c>
      <c r="J37" s="36"/>
      <c r="K37" s="36"/>
      <c r="L37" s="36" t="s">
        <v>396</v>
      </c>
      <c r="M37" s="36"/>
      <c r="N37" s="36"/>
      <c r="O37" s="36"/>
      <c r="P37" s="36" t="s">
        <v>314</v>
      </c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9</v>
      </c>
      <c r="AA37" s="74">
        <v>0</v>
      </c>
      <c r="AB37" s="74">
        <v>1</v>
      </c>
      <c r="AC37" s="50">
        <f t="shared" si="10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8</v>
      </c>
      <c r="AN37" s="74">
        <v>2</v>
      </c>
      <c r="AO37" s="74">
        <v>4</v>
      </c>
      <c r="AP37" s="50">
        <f t="shared" si="11"/>
        <v>6</v>
      </c>
      <c r="AQ37" s="74">
        <v>0</v>
      </c>
      <c r="AR37" s="41"/>
    </row>
    <row r="38" spans="1:44" ht="15.95" customHeight="1" x14ac:dyDescent="0.25">
      <c r="A38" s="47"/>
      <c r="C38" s="16"/>
      <c r="D38" s="16"/>
      <c r="E38" s="16"/>
      <c r="F38" s="16"/>
      <c r="G38" s="16"/>
      <c r="H38" s="38"/>
      <c r="I38" s="36"/>
      <c r="J38" s="16"/>
      <c r="K38" s="16"/>
      <c r="L38" s="36"/>
      <c r="M38" s="38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6</v>
      </c>
      <c r="AA38" s="74">
        <v>0</v>
      </c>
      <c r="AB38" s="74">
        <v>1</v>
      </c>
      <c r="AC38" s="50">
        <f t="shared" si="10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9</v>
      </c>
      <c r="AN38" s="74">
        <v>0</v>
      </c>
      <c r="AO38" s="74">
        <v>3</v>
      </c>
      <c r="AP38" s="50">
        <f t="shared" si="11"/>
        <v>3</v>
      </c>
      <c r="AQ38" s="74">
        <v>4</v>
      </c>
      <c r="AR38" s="41"/>
    </row>
    <row r="39" spans="1:44" ht="15.95" customHeight="1" x14ac:dyDescent="0.25">
      <c r="A39" s="47"/>
      <c r="B39" s="23"/>
      <c r="C39" s="18" t="s">
        <v>202</v>
      </c>
      <c r="D39" s="57"/>
      <c r="E39" s="16"/>
      <c r="F39" s="37"/>
      <c r="G39" s="90">
        <v>0</v>
      </c>
      <c r="H39" s="38"/>
      <c r="I39" s="36"/>
      <c r="J39" s="16"/>
      <c r="K39" s="16"/>
      <c r="L39" s="36"/>
      <c r="M39" s="38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9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7</v>
      </c>
      <c r="AN39" s="74">
        <v>0</v>
      </c>
      <c r="AO39" s="74">
        <v>3</v>
      </c>
      <c r="AP39" s="50">
        <f t="shared" si="11"/>
        <v>3</v>
      </c>
      <c r="AQ39" s="74">
        <v>2</v>
      </c>
      <c r="AR39" s="41"/>
    </row>
    <row r="40" spans="1:44" ht="15.95" customHeight="1" thickBot="1" x14ac:dyDescent="0.3">
      <c r="A40" s="47"/>
      <c r="B40" s="43" t="s">
        <v>35</v>
      </c>
      <c r="C40" s="36" t="s">
        <v>395</v>
      </c>
      <c r="D40" s="57"/>
      <c r="E40" s="36"/>
      <c r="F40" s="36"/>
      <c r="G40" s="90"/>
      <c r="H40" s="38"/>
      <c r="I40" s="36"/>
      <c r="J40" s="16"/>
      <c r="K40" s="16"/>
      <c r="L40" s="36"/>
      <c r="M40" s="38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98</v>
      </c>
      <c r="AA40" s="48">
        <f t="shared" ref="AA40" si="12">SUM(AA28:AA39)</f>
        <v>11</v>
      </c>
      <c r="AB40" s="48">
        <f>SUM(AB28:AB39)</f>
        <v>18</v>
      </c>
      <c r="AC40" s="48">
        <f>+AB40+AA40</f>
        <v>29</v>
      </c>
      <c r="AD40" s="48">
        <f>SUM(AD28:AD39)</f>
        <v>6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99</v>
      </c>
      <c r="AN40" s="48">
        <f t="shared" ref="AN40" si="13">SUM(AN28:AN39)</f>
        <v>37</v>
      </c>
      <c r="AO40" s="48">
        <f>SUM(AO28:AO39)</f>
        <v>54</v>
      </c>
      <c r="AP40" s="48">
        <f>+AO40+AN40</f>
        <v>91</v>
      </c>
      <c r="AQ40" s="48">
        <f>SUM(AQ28:AQ39)</f>
        <v>16</v>
      </c>
      <c r="AR40" s="41"/>
    </row>
    <row r="41" spans="1:44" ht="15.95" customHeight="1" x14ac:dyDescent="0.25">
      <c r="A41" s="47"/>
      <c r="B41" s="8"/>
      <c r="C41" s="9"/>
      <c r="D41" s="9"/>
      <c r="E41" s="9"/>
      <c r="F41" s="9"/>
      <c r="G41" s="10"/>
      <c r="H41" s="11"/>
      <c r="I41" s="9"/>
      <c r="J41" s="9"/>
      <c r="K41" s="11"/>
      <c r="L41" s="11"/>
      <c r="M41" s="11"/>
      <c r="N41" s="11"/>
      <c r="O41" s="11"/>
      <c r="P41" s="11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13</v>
      </c>
      <c r="AA41" s="28">
        <v>4</v>
      </c>
      <c r="AB41" s="28">
        <v>4</v>
      </c>
      <c r="AC41" s="60">
        <f t="shared" ref="AC41:AC52" si="14">+AA41+AB41</f>
        <v>8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26</v>
      </c>
      <c r="AN41" s="28">
        <v>9</v>
      </c>
      <c r="AO41" s="28">
        <v>8</v>
      </c>
      <c r="AP41" s="60">
        <f t="shared" ref="AP41:AP52" si="15">+AN41+AO41</f>
        <v>17</v>
      </c>
      <c r="AQ41" s="28">
        <v>2</v>
      </c>
      <c r="AR41" s="41"/>
    </row>
    <row r="42" spans="1:44" ht="15.95" customHeight="1" x14ac:dyDescent="0.25">
      <c r="A42" s="47"/>
      <c r="B42" s="23"/>
      <c r="C42" s="23"/>
      <c r="D42" s="23"/>
      <c r="E42" s="42" t="s">
        <v>151</v>
      </c>
      <c r="F42" s="42"/>
      <c r="G42" s="44">
        <f>SUM(G14:G41)</f>
        <v>11</v>
      </c>
      <c r="H42" s="44"/>
      <c r="I42" s="33"/>
      <c r="J42" s="42" t="s">
        <v>90</v>
      </c>
      <c r="K42" s="33"/>
      <c r="L42" s="44">
        <f>COUNTA(C14:C41)-8</f>
        <v>5</v>
      </c>
      <c r="N42" s="42" t="s">
        <v>109</v>
      </c>
      <c r="O42" s="44">
        <v>10</v>
      </c>
      <c r="P42" s="23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9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8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E43" s="42" t="s">
        <v>150</v>
      </c>
      <c r="F43" s="42"/>
      <c r="G43" s="44">
        <f>COUNTA(L15:L41)+COUNTIF(L15:L41,"*&amp;*")</f>
        <v>16</v>
      </c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6</v>
      </c>
      <c r="AA43" s="74">
        <v>2</v>
      </c>
      <c r="AB43" s="74">
        <v>6</v>
      </c>
      <c r="AC43" s="50">
        <f t="shared" si="14"/>
        <v>8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7</v>
      </c>
      <c r="AN43" s="74">
        <v>9</v>
      </c>
      <c r="AO43" s="74">
        <v>4</v>
      </c>
      <c r="AP43" s="50">
        <f t="shared" si="15"/>
        <v>13</v>
      </c>
      <c r="AQ43" s="74">
        <v>0</v>
      </c>
      <c r="AR43" s="41"/>
    </row>
    <row r="44" spans="1:44" ht="15.95" customHeight="1" x14ac:dyDescent="0.25">
      <c r="A44" s="47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8</v>
      </c>
      <c r="AA44" s="74">
        <v>8</v>
      </c>
      <c r="AB44" s="74">
        <v>2</v>
      </c>
      <c r="AC44" s="50">
        <f t="shared" si="14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5</v>
      </c>
      <c r="AN44" s="74">
        <v>4</v>
      </c>
      <c r="AO44" s="74">
        <v>1</v>
      </c>
      <c r="AP44" s="50">
        <f t="shared" si="15"/>
        <v>5</v>
      </c>
      <c r="AQ44" s="74">
        <v>0</v>
      </c>
      <c r="AR44" s="41"/>
    </row>
    <row r="45" spans="1:44" ht="15.95" customHeight="1" x14ac:dyDescent="0.25">
      <c r="A45" s="47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9</v>
      </c>
      <c r="AA45" s="74">
        <v>2</v>
      </c>
      <c r="AB45" s="74">
        <v>3</v>
      </c>
      <c r="AC45" s="50">
        <f t="shared" si="14"/>
        <v>5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18" t="s">
        <v>124</v>
      </c>
      <c r="C46" s="18"/>
      <c r="N46" s="18"/>
      <c r="O46" s="18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7</v>
      </c>
      <c r="AA46" s="74">
        <v>0</v>
      </c>
      <c r="AB46" s="74">
        <v>1</v>
      </c>
      <c r="AC46" s="50">
        <f t="shared" si="14"/>
        <v>1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9</v>
      </c>
      <c r="AN46" s="74">
        <v>2</v>
      </c>
      <c r="AO46" s="74">
        <v>6</v>
      </c>
      <c r="AP46" s="50">
        <f t="shared" si="15"/>
        <v>8</v>
      </c>
      <c r="AQ46" s="74">
        <v>0</v>
      </c>
      <c r="AR46" s="41"/>
    </row>
    <row r="47" spans="1:44" ht="15.95" customHeight="1" x14ac:dyDescent="0.25">
      <c r="A47" s="47"/>
      <c r="B47" s="1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9</v>
      </c>
      <c r="AA47" s="74">
        <v>1</v>
      </c>
      <c r="AB47" s="74">
        <v>4</v>
      </c>
      <c r="AC47" s="50">
        <f t="shared" si="14"/>
        <v>5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9</v>
      </c>
      <c r="AN47" s="74">
        <v>0</v>
      </c>
      <c r="AO47" s="74">
        <v>4</v>
      </c>
      <c r="AP47" s="50">
        <f t="shared" si="15"/>
        <v>4</v>
      </c>
      <c r="AQ47" s="74">
        <v>2</v>
      </c>
      <c r="AR47" s="41"/>
    </row>
    <row r="48" spans="1:44" ht="15.95" customHeight="1" x14ac:dyDescent="0.25">
      <c r="A48" s="47"/>
      <c r="B48" s="18" t="s">
        <v>92</v>
      </c>
      <c r="H48" s="18" t="s">
        <v>100</v>
      </c>
      <c r="M48" s="18" t="s">
        <v>101</v>
      </c>
      <c r="O48" s="1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7</v>
      </c>
      <c r="AA48" s="74">
        <v>0</v>
      </c>
      <c r="AB48" s="74">
        <v>1</v>
      </c>
      <c r="AC48" s="50">
        <f t="shared" si="14"/>
        <v>1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8</v>
      </c>
      <c r="AN48" s="74">
        <v>1</v>
      </c>
      <c r="AO48" s="74">
        <v>5</v>
      </c>
      <c r="AP48" s="50">
        <f t="shared" si="15"/>
        <v>6</v>
      </c>
      <c r="AQ48" s="74">
        <v>0</v>
      </c>
      <c r="AR48" s="41"/>
    </row>
    <row r="49" spans="1:44" ht="15.95" customHeight="1" x14ac:dyDescent="0.25">
      <c r="A49" s="47"/>
      <c r="B49" s="36" t="s">
        <v>400</v>
      </c>
      <c r="F49" s="36"/>
      <c r="H49" s="36" t="s">
        <v>149</v>
      </c>
      <c r="I49" s="36"/>
      <c r="J49" s="36"/>
      <c r="K49" s="36"/>
      <c r="L49" s="36"/>
      <c r="M49" s="36" t="s">
        <v>149</v>
      </c>
      <c r="O49" s="36"/>
      <c r="P49" s="3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9</v>
      </c>
      <c r="AA49" s="74">
        <v>0</v>
      </c>
      <c r="AB49" s="74">
        <v>5</v>
      </c>
      <c r="AC49" s="50">
        <f t="shared" si="14"/>
        <v>5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36" t="s">
        <v>401</v>
      </c>
      <c r="C50" s="36"/>
      <c r="F50" s="36"/>
      <c r="G50" s="16"/>
      <c r="H50" s="36"/>
      <c r="I50" s="36"/>
      <c r="J50" s="36"/>
      <c r="K50" s="36"/>
      <c r="L50" s="36"/>
      <c r="M50" s="36"/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8</v>
      </c>
      <c r="AA50" s="74">
        <v>0</v>
      </c>
      <c r="AB50" s="74">
        <v>2</v>
      </c>
      <c r="AC50" s="50">
        <f t="shared" si="14"/>
        <v>2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9</v>
      </c>
      <c r="AN50" s="74">
        <v>2</v>
      </c>
      <c r="AO50" s="74">
        <v>3</v>
      </c>
      <c r="AP50" s="50">
        <f t="shared" si="15"/>
        <v>5</v>
      </c>
      <c r="AQ50" s="74">
        <v>0</v>
      </c>
      <c r="AR50" s="41"/>
    </row>
    <row r="51" spans="1:44" ht="15.95" customHeight="1" x14ac:dyDescent="0.25">
      <c r="A51" s="47"/>
      <c r="B51" s="36" t="s">
        <v>340</v>
      </c>
      <c r="H51" s="36"/>
      <c r="M51" s="3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3</v>
      </c>
      <c r="AA51" s="74">
        <v>0</v>
      </c>
      <c r="AB51" s="74">
        <v>2</v>
      </c>
      <c r="AC51" s="50">
        <f t="shared" si="14"/>
        <v>2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5</v>
      </c>
      <c r="AN51" s="74">
        <v>0</v>
      </c>
      <c r="AO51" s="74">
        <v>1</v>
      </c>
      <c r="AP51" s="50">
        <f t="shared" si="15"/>
        <v>1</v>
      </c>
      <c r="AQ51" s="74">
        <v>0</v>
      </c>
      <c r="AR51" s="41"/>
    </row>
    <row r="52" spans="1:44" ht="15.95" customHeight="1" x14ac:dyDescent="0.25">
      <c r="A52" s="47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8</v>
      </c>
      <c r="AA52" s="74">
        <v>2</v>
      </c>
      <c r="AB52" s="74">
        <v>4</v>
      </c>
      <c r="AC52" s="50">
        <f t="shared" si="14"/>
        <v>6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9</v>
      </c>
      <c r="AN52" s="74">
        <v>1</v>
      </c>
      <c r="AO52" s="74">
        <v>3</v>
      </c>
      <c r="AP52" s="50">
        <f t="shared" si="15"/>
        <v>4</v>
      </c>
      <c r="AQ52" s="74">
        <v>2</v>
      </c>
      <c r="AR52" s="41"/>
    </row>
    <row r="53" spans="1:44" ht="15.95" customHeight="1" thickBot="1" x14ac:dyDescent="0.3">
      <c r="A53" s="47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96</v>
      </c>
      <c r="AA53" s="48">
        <f t="shared" ref="AA53" si="16">SUM(AA41:AA52)</f>
        <v>19</v>
      </c>
      <c r="AB53" s="48">
        <f>SUM(AB41:AB52)</f>
        <v>34</v>
      </c>
      <c r="AC53" s="48">
        <f>+AB53+AA53</f>
        <v>53</v>
      </c>
      <c r="AD53" s="48">
        <f>SUM(AD41:AD52)</f>
        <v>12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97</v>
      </c>
      <c r="AN53" s="48">
        <f t="shared" ref="AN53" si="17">SUM(AN41:AN52)</f>
        <v>28</v>
      </c>
      <c r="AO53" s="48">
        <f>SUM(AO41:AO52)</f>
        <v>35</v>
      </c>
      <c r="AP53" s="48">
        <f>+AO53+AN53</f>
        <v>63</v>
      </c>
      <c r="AQ53" s="48">
        <f>SUM(AQ41:AQ52)</f>
        <v>6</v>
      </c>
      <c r="AR53" s="41"/>
    </row>
    <row r="54" spans="1:44" ht="15.95" customHeight="1" x14ac:dyDescent="0.25">
      <c r="A54" s="47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6</v>
      </c>
      <c r="AA54" s="28">
        <v>1</v>
      </c>
      <c r="AB54" s="28">
        <v>0</v>
      </c>
      <c r="AC54" s="60">
        <f t="shared" ref="AC54:AC65" si="18">+AA54+AB54</f>
        <v>1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15</v>
      </c>
      <c r="AN54" s="28">
        <v>1</v>
      </c>
      <c r="AO54" s="28">
        <v>6</v>
      </c>
      <c r="AP54" s="60">
        <f t="shared" ref="AP54:AP65" si="19">+AN54+AO54</f>
        <v>7</v>
      </c>
      <c r="AQ54" s="28">
        <v>0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8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8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8</v>
      </c>
      <c r="AA56" s="74">
        <v>12</v>
      </c>
      <c r="AB56" s="74">
        <v>5</v>
      </c>
      <c r="AC56" s="50">
        <f t="shared" si="18"/>
        <v>17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8</v>
      </c>
      <c r="AN56" s="74">
        <v>14</v>
      </c>
      <c r="AO56" s="74">
        <v>2</v>
      </c>
      <c r="AP56" s="50">
        <f t="shared" si="19"/>
        <v>16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8</v>
      </c>
      <c r="AA57" s="74">
        <v>3</v>
      </c>
      <c r="AB57" s="74">
        <v>11</v>
      </c>
      <c r="AC57" s="50">
        <f t="shared" si="18"/>
        <v>14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8</v>
      </c>
      <c r="AN57" s="74">
        <v>1</v>
      </c>
      <c r="AO57" s="74">
        <v>3</v>
      </c>
      <c r="AP57" s="50">
        <f t="shared" si="19"/>
        <v>4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8</v>
      </c>
      <c r="AA58" s="74">
        <v>4</v>
      </c>
      <c r="AB58" s="74">
        <v>1</v>
      </c>
      <c r="AC58" s="50">
        <f t="shared" si="18"/>
        <v>5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9</v>
      </c>
      <c r="AN58" s="74">
        <v>4</v>
      </c>
      <c r="AO58" s="74">
        <v>7</v>
      </c>
      <c r="AP58" s="50">
        <f t="shared" si="19"/>
        <v>11</v>
      </c>
      <c r="AQ58" s="74">
        <v>2</v>
      </c>
      <c r="AR58" s="41"/>
    </row>
    <row r="59" spans="1:44" ht="15.95" customHeight="1" x14ac:dyDescent="0.25">
      <c r="A59" s="47"/>
      <c r="G59" s="16"/>
      <c r="H59" s="16"/>
      <c r="I59" s="16"/>
      <c r="J59" s="16"/>
      <c r="K59" s="16"/>
      <c r="L59" s="16"/>
      <c r="M59" s="1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9</v>
      </c>
      <c r="AA59" s="74">
        <v>1</v>
      </c>
      <c r="AB59" s="74">
        <v>2</v>
      </c>
      <c r="AC59" s="50">
        <f t="shared" si="18"/>
        <v>3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9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7</v>
      </c>
      <c r="AA60" s="74">
        <v>0</v>
      </c>
      <c r="AB60" s="74">
        <v>5</v>
      </c>
      <c r="AC60" s="50">
        <f t="shared" si="18"/>
        <v>5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9</v>
      </c>
      <c r="AN60" s="74">
        <v>0</v>
      </c>
      <c r="AO60" s="74">
        <v>1</v>
      </c>
      <c r="AP60" s="50">
        <f t="shared" si="19"/>
        <v>1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9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7</v>
      </c>
      <c r="AN61" s="74">
        <v>0</v>
      </c>
      <c r="AO61" s="74">
        <v>3</v>
      </c>
      <c r="AP61" s="50">
        <f t="shared" si="19"/>
        <v>3</v>
      </c>
      <c r="AQ61" s="74">
        <v>0</v>
      </c>
      <c r="AR61" s="41"/>
    </row>
    <row r="62" spans="1:44" ht="15.95" customHeight="1" x14ac:dyDescent="0.25">
      <c r="A62" s="47"/>
      <c r="G62" s="16"/>
      <c r="H62" s="16"/>
      <c r="I62" s="16"/>
      <c r="J62" s="16"/>
      <c r="K62" s="16"/>
      <c r="L62" s="16"/>
      <c r="M62" s="1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9</v>
      </c>
      <c r="AA62" s="74">
        <v>0</v>
      </c>
      <c r="AB62" s="74">
        <v>2</v>
      </c>
      <c r="AC62" s="50">
        <f t="shared" si="18"/>
        <v>2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9</v>
      </c>
      <c r="AN62" s="74">
        <v>0</v>
      </c>
      <c r="AO62" s="74">
        <v>2</v>
      </c>
      <c r="AP62" s="50">
        <f t="shared" si="19"/>
        <v>2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9</v>
      </c>
      <c r="AA63" s="74">
        <v>0</v>
      </c>
      <c r="AB63" s="74">
        <v>5</v>
      </c>
      <c r="AC63" s="50">
        <f t="shared" si="18"/>
        <v>5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8</v>
      </c>
      <c r="AN63" s="74">
        <v>0</v>
      </c>
      <c r="AO63" s="74">
        <v>2</v>
      </c>
      <c r="AP63" s="50">
        <f t="shared" si="19"/>
        <v>2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9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9</v>
      </c>
      <c r="AN64" s="74">
        <v>0</v>
      </c>
      <c r="AO64" s="74">
        <v>6</v>
      </c>
      <c r="AP64" s="50">
        <f t="shared" si="19"/>
        <v>6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9</v>
      </c>
      <c r="AA65" s="74">
        <v>2</v>
      </c>
      <c r="AB65" s="74">
        <v>4</v>
      </c>
      <c r="AC65" s="50">
        <f t="shared" si="18"/>
        <v>6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99</v>
      </c>
      <c r="AA66" s="48">
        <f t="shared" ref="AA66" si="20">SUM(AA54:AA65)</f>
        <v>23</v>
      </c>
      <c r="AB66" s="48">
        <f>SUM(AB54:AB65)</f>
        <v>35</v>
      </c>
      <c r="AC66" s="48">
        <f>+AB66+AA66</f>
        <v>58</v>
      </c>
      <c r="AD66" s="48">
        <f>SUM(AD54:AD65)</f>
        <v>10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99</v>
      </c>
      <c r="AN66" s="48">
        <f t="shared" ref="AN66" si="21">SUM(AN54:AN65)</f>
        <v>20</v>
      </c>
      <c r="AO66" s="48">
        <f>SUM(AO54:AO65)</f>
        <v>33</v>
      </c>
      <c r="AP66" s="48">
        <f>+AO66+AN66</f>
        <v>53</v>
      </c>
      <c r="AQ66" s="48">
        <f>SUM(AQ54:AQ65)</f>
        <v>8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392</v>
      </c>
      <c r="AA67" s="82">
        <f t="shared" ref="AA67:AD67" si="22">+AA66+AA53+AA40+AA27</f>
        <v>73</v>
      </c>
      <c r="AB67" s="82">
        <f t="shared" si="22"/>
        <v>121</v>
      </c>
      <c r="AC67" s="82">
        <f t="shared" si="22"/>
        <v>194</v>
      </c>
      <c r="AD67" s="82">
        <f t="shared" si="22"/>
        <v>34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394</v>
      </c>
      <c r="AN67" s="82">
        <f t="shared" ref="AN67:AQ67" si="23">+AN66+AN53+AN40+AN27</f>
        <v>106</v>
      </c>
      <c r="AO67" s="82">
        <f t="shared" si="23"/>
        <v>157</v>
      </c>
      <c r="AP67" s="82">
        <f t="shared" si="23"/>
        <v>263</v>
      </c>
      <c r="AQ67" s="82">
        <f t="shared" si="23"/>
        <v>50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786</v>
      </c>
      <c r="AN68" s="43">
        <f>AA67+AN67</f>
        <v>179</v>
      </c>
      <c r="AO68" s="43">
        <f>AB67+AO67</f>
        <v>278</v>
      </c>
      <c r="AP68" s="72">
        <f>AC67+AP67</f>
        <v>457</v>
      </c>
      <c r="AQ68" s="43">
        <f>AD67+AQ67</f>
        <v>84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9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7.5</v>
      </c>
      <c r="AG77" s="36" t="s">
        <v>155</v>
      </c>
      <c r="AM77" s="38">
        <v>3</v>
      </c>
      <c r="AN77" s="38">
        <v>0</v>
      </c>
      <c r="AO77" s="38">
        <v>0</v>
      </c>
      <c r="AP77" s="38">
        <f t="shared" ref="AP77" si="25">+AN77+AO77</f>
        <v>0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4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8.5</v>
      </c>
      <c r="AG78" s="36" t="s">
        <v>235</v>
      </c>
      <c r="AM78" s="38">
        <v>4</v>
      </c>
      <c r="AN78" s="38">
        <v>6</v>
      </c>
      <c r="AO78" s="38">
        <v>3</v>
      </c>
      <c r="AP78" s="38">
        <f>+AN78+AO78</f>
        <v>9</v>
      </c>
      <c r="AQ78" s="38">
        <v>2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8</v>
      </c>
      <c r="J79" s="74">
        <v>22</v>
      </c>
      <c r="K79" s="74">
        <v>5</v>
      </c>
      <c r="L79" s="83">
        <f t="shared" ref="L79:L101" si="26">+J79+K79</f>
        <v>27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9.5</v>
      </c>
      <c r="AG79" s="36" t="s">
        <v>277</v>
      </c>
      <c r="AM79" s="38">
        <v>1</v>
      </c>
      <c r="AN79" s="38">
        <v>1</v>
      </c>
      <c r="AO79" s="38">
        <v>1</v>
      </c>
      <c r="AP79" s="38">
        <f>+AN79+AO79</f>
        <v>2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8</v>
      </c>
      <c r="J80" s="74">
        <v>12</v>
      </c>
      <c r="K80" s="74">
        <v>5</v>
      </c>
      <c r="L80" s="83">
        <f t="shared" si="26"/>
        <v>17</v>
      </c>
      <c r="M80" s="74">
        <v>0</v>
      </c>
      <c r="O80" s="16"/>
      <c r="P80" s="16"/>
      <c r="Q80" s="41"/>
      <c r="R80" s="41"/>
      <c r="S80" s="58">
        <v>8</v>
      </c>
      <c r="T80" s="36" t="s">
        <v>402</v>
      </c>
      <c r="Z80" s="38">
        <v>2</v>
      </c>
      <c r="AA80" s="38">
        <v>0</v>
      </c>
      <c r="AB80" s="38">
        <v>0</v>
      </c>
      <c r="AC80" s="38">
        <f>+AA80+AB80</f>
        <v>0</v>
      </c>
      <c r="AD80" s="38">
        <v>0</v>
      </c>
      <c r="AF80" s="58">
        <v>9</v>
      </c>
      <c r="AG80" s="36" t="s">
        <v>238</v>
      </c>
      <c r="AM80" s="38">
        <v>2</v>
      </c>
      <c r="AN80" s="38">
        <v>0</v>
      </c>
      <c r="AO80" s="38">
        <v>1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133</v>
      </c>
      <c r="E81" s="42"/>
      <c r="F81" s="42"/>
      <c r="G81" s="42" t="s">
        <v>158</v>
      </c>
      <c r="H81" s="43"/>
      <c r="I81" s="50">
        <v>8</v>
      </c>
      <c r="J81" s="74">
        <v>14</v>
      </c>
      <c r="K81" s="74">
        <v>2</v>
      </c>
      <c r="L81" s="83">
        <f t="shared" si="26"/>
        <v>16</v>
      </c>
      <c r="M81" s="74">
        <v>0</v>
      </c>
      <c r="O81" s="16"/>
      <c r="P81" s="16"/>
      <c r="Q81" s="41"/>
      <c r="R81" s="41"/>
      <c r="S81" s="58">
        <v>7.5</v>
      </c>
      <c r="T81" s="36" t="s">
        <v>370</v>
      </c>
      <c r="Z81" s="38">
        <v>1</v>
      </c>
      <c r="AA81" s="38">
        <v>1</v>
      </c>
      <c r="AB81" s="38">
        <v>0</v>
      </c>
      <c r="AC81" s="38">
        <f t="shared" ref="AC81" si="27">+AA81+AB81</f>
        <v>1</v>
      </c>
      <c r="AD81" s="38">
        <v>0</v>
      </c>
      <c r="AF81" s="38">
        <v>8.5</v>
      </c>
      <c r="AG81" s="36" t="s">
        <v>254</v>
      </c>
      <c r="AM81" s="38">
        <v>2</v>
      </c>
      <c r="AN81" s="38">
        <v>2</v>
      </c>
      <c r="AO81" s="38">
        <v>1</v>
      </c>
      <c r="AP81" s="38">
        <f t="shared" ref="AP81" si="28">+AN81+AO81</f>
        <v>3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36" t="s">
        <v>126</v>
      </c>
      <c r="E82" s="36"/>
      <c r="F82" s="36"/>
      <c r="G82" s="42" t="s">
        <v>157</v>
      </c>
      <c r="H82" s="38"/>
      <c r="I82" s="50">
        <v>9</v>
      </c>
      <c r="J82" s="74">
        <v>12</v>
      </c>
      <c r="K82" s="74">
        <v>3</v>
      </c>
      <c r="L82" s="83">
        <f t="shared" si="26"/>
        <v>15</v>
      </c>
      <c r="M82" s="74">
        <v>0</v>
      </c>
      <c r="O82" s="16"/>
      <c r="P82" s="16"/>
      <c r="Q82" s="41"/>
      <c r="R82" s="41"/>
      <c r="S82" s="58">
        <v>6</v>
      </c>
      <c r="T82" s="36" t="s">
        <v>345</v>
      </c>
      <c r="Z82" s="38">
        <v>1</v>
      </c>
      <c r="AA82" s="38">
        <v>0</v>
      </c>
      <c r="AB82" s="38">
        <v>0</v>
      </c>
      <c r="AC82" s="38">
        <f>+AA82+AB82</f>
        <v>0</v>
      </c>
      <c r="AD82" s="38">
        <v>0</v>
      </c>
      <c r="AF82" s="58">
        <v>7</v>
      </c>
      <c r="AG82" s="36" t="s">
        <v>404</v>
      </c>
      <c r="AM82" s="38">
        <v>1</v>
      </c>
      <c r="AN82" s="38">
        <v>0</v>
      </c>
      <c r="AO82" s="38">
        <v>0</v>
      </c>
      <c r="AP82" s="38">
        <f t="shared" ref="AP82:AP91" si="29">+AN82+AO82</f>
        <v>0</v>
      </c>
      <c r="AQ82" s="38">
        <v>0</v>
      </c>
      <c r="AR82" s="41"/>
    </row>
    <row r="83" spans="1:44" ht="15.75" customHeight="1" x14ac:dyDescent="0.25">
      <c r="A83" s="41"/>
      <c r="C83" s="16"/>
      <c r="D83" s="42" t="s">
        <v>130</v>
      </c>
      <c r="E83" s="42"/>
      <c r="F83" s="42"/>
      <c r="G83" s="42" t="s">
        <v>160</v>
      </c>
      <c r="H83" s="43"/>
      <c r="I83" s="50">
        <v>9</v>
      </c>
      <c r="J83" s="74">
        <v>5</v>
      </c>
      <c r="K83" s="74">
        <v>9</v>
      </c>
      <c r="L83" s="83">
        <f t="shared" si="26"/>
        <v>14</v>
      </c>
      <c r="M83" s="74">
        <v>2</v>
      </c>
      <c r="Q83" s="41"/>
      <c r="R83" s="41"/>
      <c r="S83" s="58">
        <v>6.5</v>
      </c>
      <c r="T83" s="36" t="s">
        <v>278</v>
      </c>
      <c r="Z83" s="38">
        <v>8</v>
      </c>
      <c r="AA83" s="38">
        <v>0</v>
      </c>
      <c r="AB83" s="38">
        <v>0</v>
      </c>
      <c r="AC83" s="38">
        <f>+AA83+AB83</f>
        <v>0</v>
      </c>
      <c r="AD83" s="38">
        <v>2</v>
      </c>
      <c r="AF83" s="58">
        <v>8.5</v>
      </c>
      <c r="AG83" s="36" t="s">
        <v>405</v>
      </c>
      <c r="AM83" s="38">
        <v>1</v>
      </c>
      <c r="AN83" s="38">
        <v>1</v>
      </c>
      <c r="AO83" s="38">
        <v>0</v>
      </c>
      <c r="AP83" s="38">
        <f t="shared" si="29"/>
        <v>1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39</v>
      </c>
      <c r="E84" s="42"/>
      <c r="F84" s="42"/>
      <c r="G84" s="42" t="s">
        <v>17</v>
      </c>
      <c r="H84" s="43"/>
      <c r="I84" s="50">
        <v>8</v>
      </c>
      <c r="J84" s="74">
        <v>3</v>
      </c>
      <c r="K84" s="74">
        <v>11</v>
      </c>
      <c r="L84" s="83">
        <f t="shared" si="26"/>
        <v>14</v>
      </c>
      <c r="M84" s="74">
        <v>6</v>
      </c>
      <c r="Q84" s="41"/>
      <c r="R84" s="41"/>
      <c r="S84" s="58">
        <v>7.5</v>
      </c>
      <c r="T84" s="36" t="s">
        <v>390</v>
      </c>
      <c r="Z84" s="38">
        <v>1</v>
      </c>
      <c r="AA84" s="38">
        <v>2</v>
      </c>
      <c r="AB84" s="38">
        <v>0</v>
      </c>
      <c r="AC84" s="38">
        <f>+AA84+AB84</f>
        <v>2</v>
      </c>
      <c r="AD84" s="38">
        <v>0</v>
      </c>
      <c r="AF84" s="58">
        <v>9</v>
      </c>
      <c r="AG84" s="36" t="s">
        <v>344</v>
      </c>
      <c r="AM84" s="38">
        <v>1</v>
      </c>
      <c r="AN84" s="38">
        <v>1</v>
      </c>
      <c r="AO84" s="38">
        <v>0</v>
      </c>
      <c r="AP84" s="38">
        <f t="shared" si="29"/>
        <v>1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132</v>
      </c>
      <c r="E85" s="42"/>
      <c r="F85" s="42"/>
      <c r="G85" s="42" t="s">
        <v>159</v>
      </c>
      <c r="H85" s="43"/>
      <c r="I85" s="50">
        <v>7</v>
      </c>
      <c r="J85" s="74">
        <v>9</v>
      </c>
      <c r="K85" s="74">
        <v>4</v>
      </c>
      <c r="L85" s="83">
        <f t="shared" si="26"/>
        <v>13</v>
      </c>
      <c r="M85" s="74">
        <v>0</v>
      </c>
      <c r="Q85" s="41"/>
      <c r="R85" s="41"/>
      <c r="S85" s="58">
        <v>7</v>
      </c>
      <c r="T85" s="36" t="s">
        <v>237</v>
      </c>
      <c r="Z85" s="38">
        <v>3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8</v>
      </c>
      <c r="AG85" s="36" t="s">
        <v>312</v>
      </c>
      <c r="AM85" s="38">
        <v>1</v>
      </c>
      <c r="AN85" s="38">
        <v>0</v>
      </c>
      <c r="AO85" s="38">
        <v>0</v>
      </c>
      <c r="AP85" s="38">
        <f t="shared" si="29"/>
        <v>0</v>
      </c>
      <c r="AQ85" s="38">
        <v>0</v>
      </c>
      <c r="AR85" s="41"/>
    </row>
    <row r="86" spans="1:44" ht="15.75" customHeight="1" x14ac:dyDescent="0.25">
      <c r="A86" s="41"/>
      <c r="C86" s="16"/>
      <c r="D86" s="36" t="s">
        <v>119</v>
      </c>
      <c r="E86" s="36"/>
      <c r="F86" s="36"/>
      <c r="G86" s="36" t="s">
        <v>144</v>
      </c>
      <c r="H86" s="38"/>
      <c r="I86" s="50">
        <v>7</v>
      </c>
      <c r="J86" s="74">
        <v>7</v>
      </c>
      <c r="K86" s="74">
        <v>6</v>
      </c>
      <c r="L86" s="83">
        <f t="shared" si="26"/>
        <v>13</v>
      </c>
      <c r="M86" s="74">
        <v>4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30">+AA86+AB86</f>
        <v>0</v>
      </c>
      <c r="AD86" s="38">
        <v>0</v>
      </c>
      <c r="AF86" s="58">
        <v>8.5</v>
      </c>
      <c r="AG86" s="36" t="s">
        <v>403</v>
      </c>
      <c r="AM86" s="38">
        <v>1</v>
      </c>
      <c r="AN86" s="38">
        <v>0</v>
      </c>
      <c r="AO86" s="38">
        <v>0</v>
      </c>
      <c r="AP86" s="38">
        <f t="shared" si="29"/>
        <v>0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73</v>
      </c>
      <c r="E87" s="42"/>
      <c r="F87" s="42"/>
      <c r="G87" s="42" t="s">
        <v>160</v>
      </c>
      <c r="H87" s="43"/>
      <c r="I87" s="50">
        <v>8</v>
      </c>
      <c r="J87" s="74">
        <v>1</v>
      </c>
      <c r="K87" s="74">
        <v>11</v>
      </c>
      <c r="L87" s="83">
        <f t="shared" si="26"/>
        <v>12</v>
      </c>
      <c r="M87" s="74">
        <v>0</v>
      </c>
      <c r="Q87" s="46"/>
      <c r="R87" s="46"/>
      <c r="S87" s="58">
        <v>8</v>
      </c>
      <c r="T87" s="36" t="s">
        <v>169</v>
      </c>
      <c r="Z87" s="38">
        <v>8</v>
      </c>
      <c r="AA87" s="38">
        <v>1</v>
      </c>
      <c r="AB87" s="38">
        <v>1</v>
      </c>
      <c r="AC87" s="38">
        <f>+AA87+AB87</f>
        <v>2</v>
      </c>
      <c r="AD87" s="38">
        <v>0</v>
      </c>
      <c r="AF87" s="58">
        <v>7</v>
      </c>
      <c r="AG87" s="36" t="s">
        <v>168</v>
      </c>
      <c r="AM87" s="38">
        <v>1</v>
      </c>
      <c r="AN87" s="38">
        <v>0</v>
      </c>
      <c r="AO87" s="38">
        <v>0</v>
      </c>
      <c r="AP87" s="38">
        <f t="shared" si="29"/>
        <v>0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H88" s="43"/>
      <c r="I88" s="50">
        <v>9</v>
      </c>
      <c r="J88" s="74">
        <v>4</v>
      </c>
      <c r="K88" s="74">
        <v>7</v>
      </c>
      <c r="L88" s="83">
        <f t="shared" si="26"/>
        <v>11</v>
      </c>
      <c r="M88" s="74">
        <v>2</v>
      </c>
      <c r="Q88" s="46"/>
      <c r="R88" s="46"/>
      <c r="S88" s="58">
        <v>7.5</v>
      </c>
      <c r="T88" s="36" t="s">
        <v>274</v>
      </c>
      <c r="Z88" s="38">
        <v>4</v>
      </c>
      <c r="AA88" s="38">
        <v>2</v>
      </c>
      <c r="AB88" s="38">
        <v>2</v>
      </c>
      <c r="AC88" s="38">
        <f>+AA88+AB88</f>
        <v>4</v>
      </c>
      <c r="AD88" s="38">
        <v>0</v>
      </c>
      <c r="AF88" s="58">
        <v>7</v>
      </c>
      <c r="AG88" s="36" t="s">
        <v>236</v>
      </c>
      <c r="AM88" s="38">
        <v>10</v>
      </c>
      <c r="AN88" s="38">
        <v>1</v>
      </c>
      <c r="AO88" s="38">
        <v>2</v>
      </c>
      <c r="AP88" s="38">
        <f t="shared" si="29"/>
        <v>3</v>
      </c>
      <c r="AQ88" s="38">
        <v>2</v>
      </c>
      <c r="AR88" s="46"/>
    </row>
    <row r="89" spans="1:44" ht="15.75" customHeight="1" x14ac:dyDescent="0.25">
      <c r="A89" s="41"/>
      <c r="C89" s="16"/>
      <c r="D89" s="42" t="s">
        <v>66</v>
      </c>
      <c r="E89" s="42"/>
      <c r="F89" s="42"/>
      <c r="G89" s="36" t="s">
        <v>21</v>
      </c>
      <c r="H89" s="43"/>
      <c r="I89" s="50">
        <v>8</v>
      </c>
      <c r="J89" s="74">
        <v>8</v>
      </c>
      <c r="K89" s="74">
        <v>2</v>
      </c>
      <c r="L89" s="83">
        <f t="shared" si="26"/>
        <v>10</v>
      </c>
      <c r="M89" s="74">
        <v>2</v>
      </c>
      <c r="Q89" s="47"/>
      <c r="R89" s="47"/>
      <c r="S89" s="58">
        <v>8</v>
      </c>
      <c r="T89" s="36" t="s">
        <v>343</v>
      </c>
      <c r="Z89" s="38">
        <v>3</v>
      </c>
      <c r="AA89" s="38">
        <v>1</v>
      </c>
      <c r="AB89" s="38">
        <v>1</v>
      </c>
      <c r="AC89" s="38">
        <f t="shared" ref="AC89" si="31">+AA89+AB89</f>
        <v>2</v>
      </c>
      <c r="AD89" s="38">
        <v>0</v>
      </c>
      <c r="AF89" s="58">
        <v>8</v>
      </c>
      <c r="AG89" s="36" t="s">
        <v>383</v>
      </c>
      <c r="AM89" s="38">
        <v>1</v>
      </c>
      <c r="AN89" s="38">
        <v>0</v>
      </c>
      <c r="AO89" s="38">
        <v>0</v>
      </c>
      <c r="AP89" s="38">
        <f t="shared" si="29"/>
        <v>0</v>
      </c>
      <c r="AQ89" s="38">
        <v>0</v>
      </c>
      <c r="AR89" s="47"/>
    </row>
    <row r="90" spans="1:44" ht="15.75" customHeight="1" x14ac:dyDescent="0.25">
      <c r="A90" s="41"/>
      <c r="C90" s="16"/>
      <c r="D90" s="36" t="s">
        <v>154</v>
      </c>
      <c r="E90" s="36"/>
      <c r="F90" s="36"/>
      <c r="G90" s="36" t="s">
        <v>144</v>
      </c>
      <c r="H90" s="38"/>
      <c r="I90" s="50">
        <v>8</v>
      </c>
      <c r="J90" s="74">
        <v>4</v>
      </c>
      <c r="K90" s="74">
        <v>5</v>
      </c>
      <c r="L90" s="83">
        <f t="shared" si="26"/>
        <v>9</v>
      </c>
      <c r="M90" s="74">
        <v>0</v>
      </c>
      <c r="O90" s="16"/>
      <c r="Q90" s="47"/>
      <c r="R90" s="47"/>
      <c r="S90" s="58">
        <v>8.5</v>
      </c>
      <c r="T90" s="36" t="s">
        <v>173</v>
      </c>
      <c r="Z90" s="38">
        <v>1</v>
      </c>
      <c r="AA90" s="38">
        <v>1</v>
      </c>
      <c r="AB90" s="38">
        <v>0</v>
      </c>
      <c r="AC90" s="38">
        <f>+AA90+AB90</f>
        <v>1</v>
      </c>
      <c r="AD90" s="38">
        <v>0</v>
      </c>
      <c r="AF90" s="58">
        <v>9</v>
      </c>
      <c r="AG90" s="36" t="s">
        <v>342</v>
      </c>
      <c r="AM90" s="38">
        <v>3</v>
      </c>
      <c r="AN90" s="38">
        <v>1</v>
      </c>
      <c r="AO90" s="38">
        <v>3</v>
      </c>
      <c r="AP90" s="38">
        <f t="shared" si="29"/>
        <v>4</v>
      </c>
      <c r="AQ90" s="38">
        <v>0</v>
      </c>
      <c r="AR90" s="47"/>
    </row>
    <row r="91" spans="1:44" ht="15.75" customHeight="1" thickBot="1" x14ac:dyDescent="0.3">
      <c r="A91" s="41"/>
      <c r="C91" s="16"/>
      <c r="D91" s="36" t="s">
        <v>111</v>
      </c>
      <c r="E91" s="36"/>
      <c r="F91" s="36"/>
      <c r="G91" s="42" t="s">
        <v>157</v>
      </c>
      <c r="H91" s="38"/>
      <c r="I91" s="50">
        <v>9</v>
      </c>
      <c r="J91" s="74">
        <v>3</v>
      </c>
      <c r="K91" s="74">
        <v>6</v>
      </c>
      <c r="L91" s="83">
        <f t="shared" si="26"/>
        <v>9</v>
      </c>
      <c r="M91" s="74">
        <v>2</v>
      </c>
      <c r="O91" s="16"/>
      <c r="Q91" s="47"/>
      <c r="R91" s="47"/>
      <c r="S91" s="58">
        <v>7</v>
      </c>
      <c r="T91" s="36" t="s">
        <v>280</v>
      </c>
      <c r="Z91" s="38">
        <v>3</v>
      </c>
      <c r="AA91" s="38">
        <v>0</v>
      </c>
      <c r="AB91" s="38">
        <v>0</v>
      </c>
      <c r="AC91" s="38">
        <f>+AA91+AB91</f>
        <v>0</v>
      </c>
      <c r="AD91" s="38">
        <v>0</v>
      </c>
      <c r="AF91" s="58">
        <v>7</v>
      </c>
      <c r="AG91" s="36" t="s">
        <v>275</v>
      </c>
      <c r="AM91" s="38">
        <v>2</v>
      </c>
      <c r="AN91" s="38">
        <v>0</v>
      </c>
      <c r="AO91" s="38">
        <v>1</v>
      </c>
      <c r="AP91" s="38">
        <f t="shared" si="29"/>
        <v>1</v>
      </c>
      <c r="AQ91" s="38">
        <v>2</v>
      </c>
      <c r="AR91" s="47"/>
    </row>
    <row r="92" spans="1:44" ht="15.75" customHeight="1" x14ac:dyDescent="0.25">
      <c r="A92" s="41"/>
      <c r="C92" s="16"/>
      <c r="D92" s="36" t="s">
        <v>113</v>
      </c>
      <c r="E92" s="36"/>
      <c r="F92" s="36"/>
      <c r="G92" s="42" t="s">
        <v>157</v>
      </c>
      <c r="H92" s="38"/>
      <c r="I92" s="50">
        <v>8</v>
      </c>
      <c r="J92" s="74">
        <v>2</v>
      </c>
      <c r="K92" s="74">
        <v>6</v>
      </c>
      <c r="L92" s="83">
        <f t="shared" si="26"/>
        <v>8</v>
      </c>
      <c r="M92" s="74">
        <v>0</v>
      </c>
      <c r="O92" s="16"/>
      <c r="Q92" s="47"/>
      <c r="R92" s="47"/>
      <c r="S92" s="67"/>
      <c r="T92" s="68" t="s">
        <v>131</v>
      </c>
      <c r="U92" s="20"/>
      <c r="V92" s="20"/>
      <c r="W92" s="20"/>
      <c r="X92" s="20"/>
      <c r="Y92" s="20"/>
      <c r="Z92" s="60">
        <f>SUM(Z77:Z91)</f>
        <v>44</v>
      </c>
      <c r="AA92" s="60">
        <f>SUM(AA77:AA91)</f>
        <v>9</v>
      </c>
      <c r="AB92" s="60">
        <f>SUM(AB77:AB91)</f>
        <v>7</v>
      </c>
      <c r="AC92" s="60">
        <f>SUM(AC77:AC91)</f>
        <v>16</v>
      </c>
      <c r="AD92" s="60">
        <f>SUM(AD77:AD91)</f>
        <v>2</v>
      </c>
      <c r="AF92" s="67"/>
      <c r="AG92" s="68" t="s">
        <v>131</v>
      </c>
      <c r="AH92" s="20"/>
      <c r="AI92" s="20"/>
      <c r="AJ92" s="20"/>
      <c r="AK92" s="20"/>
      <c r="AL92" s="20"/>
      <c r="AM92" s="60">
        <f>SUM(AM77:AM91)</f>
        <v>34</v>
      </c>
      <c r="AN92" s="60">
        <f>SUM(AN77:AN91)</f>
        <v>13</v>
      </c>
      <c r="AO92" s="60">
        <f>SUM(AO77:AO91)</f>
        <v>12</v>
      </c>
      <c r="AP92" s="60">
        <f>SUM(AP77:AP91)</f>
        <v>25</v>
      </c>
      <c r="AQ92" s="60">
        <f>SUM(AQ77:AQ91)</f>
        <v>8</v>
      </c>
      <c r="AR92" s="47"/>
    </row>
    <row r="93" spans="1:44" ht="15.75" customHeight="1" x14ac:dyDescent="0.25">
      <c r="A93" s="41"/>
      <c r="C93" s="16"/>
      <c r="D93" s="42" t="s">
        <v>98</v>
      </c>
      <c r="E93" s="42"/>
      <c r="F93" s="42"/>
      <c r="G93" s="36" t="s">
        <v>21</v>
      </c>
      <c r="H93" s="43"/>
      <c r="I93" s="50">
        <v>6</v>
      </c>
      <c r="J93" s="74">
        <v>2</v>
      </c>
      <c r="K93" s="74">
        <v>6</v>
      </c>
      <c r="L93" s="83">
        <f t="shared" si="26"/>
        <v>8</v>
      </c>
      <c r="M93" s="74">
        <v>0</v>
      </c>
      <c r="O93" s="16"/>
      <c r="Q93" s="47"/>
      <c r="R93" s="47"/>
      <c r="T93" s="65" t="s">
        <v>127</v>
      </c>
      <c r="Z93" s="50">
        <f>+Z92+AM92</f>
        <v>78</v>
      </c>
      <c r="AA93" s="50">
        <f>+AA92+AN92</f>
        <v>22</v>
      </c>
      <c r="AB93" s="50">
        <f>+AB92+AO92</f>
        <v>19</v>
      </c>
      <c r="AC93" s="50">
        <f>+AC92+AP92</f>
        <v>41</v>
      </c>
      <c r="AD93" s="50">
        <f>+AD92+AQ92</f>
        <v>10</v>
      </c>
      <c r="AR93" s="47"/>
    </row>
    <row r="94" spans="1:44" ht="15.75" customHeight="1" x14ac:dyDescent="0.25">
      <c r="A94" s="41"/>
      <c r="C94" s="16"/>
      <c r="D94" s="42" t="s">
        <v>86</v>
      </c>
      <c r="G94" s="42" t="s">
        <v>159</v>
      </c>
      <c r="H94" s="43"/>
      <c r="I94" s="50">
        <v>9</v>
      </c>
      <c r="J94" s="74">
        <v>2</v>
      </c>
      <c r="K94" s="74">
        <v>6</v>
      </c>
      <c r="L94" s="83">
        <f t="shared" si="26"/>
        <v>8</v>
      </c>
      <c r="M94" s="74">
        <v>0</v>
      </c>
      <c r="O94" s="16"/>
      <c r="Q94" s="47"/>
      <c r="R94" s="47"/>
      <c r="AR94" s="47"/>
    </row>
    <row r="95" spans="1:44" ht="15.75" customHeight="1" thickBot="1" x14ac:dyDescent="0.3">
      <c r="A95" s="41"/>
      <c r="C95" s="16"/>
      <c r="D95" s="36" t="s">
        <v>34</v>
      </c>
      <c r="E95" s="36"/>
      <c r="F95" s="36"/>
      <c r="G95" s="36" t="s">
        <v>144</v>
      </c>
      <c r="H95" s="38"/>
      <c r="I95" s="50">
        <v>8</v>
      </c>
      <c r="J95" s="74">
        <v>3</v>
      </c>
      <c r="K95" s="74">
        <v>4</v>
      </c>
      <c r="L95" s="83">
        <f t="shared" si="26"/>
        <v>7</v>
      </c>
      <c r="M95" s="74">
        <v>0</v>
      </c>
      <c r="O95" s="16"/>
      <c r="Q95" s="47"/>
      <c r="R95" s="47"/>
      <c r="S95" s="59" t="s">
        <v>161</v>
      </c>
      <c r="T95" s="59" t="s">
        <v>164</v>
      </c>
      <c r="U95" s="59"/>
      <c r="V95" s="88"/>
      <c r="W95" s="88"/>
      <c r="X95" s="88"/>
      <c r="Y95" s="88"/>
      <c r="Z95" s="88" t="s">
        <v>4</v>
      </c>
      <c r="AA95" s="88" t="s">
        <v>29</v>
      </c>
      <c r="AB95" s="88" t="s">
        <v>30</v>
      </c>
      <c r="AC95" s="88" t="s">
        <v>31</v>
      </c>
      <c r="AD95" s="88" t="s">
        <v>3</v>
      </c>
      <c r="AF95" s="59" t="s">
        <v>161</v>
      </c>
      <c r="AG95" s="59" t="s">
        <v>164</v>
      </c>
      <c r="AH95" s="59"/>
      <c r="AI95" s="88"/>
      <c r="AJ95" s="88"/>
      <c r="AK95" s="88"/>
      <c r="AL95" s="88"/>
      <c r="AM95" s="88" t="s">
        <v>4</v>
      </c>
      <c r="AN95" s="88" t="s">
        <v>29</v>
      </c>
      <c r="AO95" s="88" t="s">
        <v>30</v>
      </c>
      <c r="AP95" s="88" t="s">
        <v>31</v>
      </c>
      <c r="AQ95" s="88" t="s">
        <v>3</v>
      </c>
      <c r="AR95" s="47"/>
    </row>
    <row r="96" spans="1:44" ht="15.75" customHeight="1" x14ac:dyDescent="0.25">
      <c r="A96" s="41"/>
      <c r="C96" s="16"/>
      <c r="D96" s="42" t="s">
        <v>166</v>
      </c>
      <c r="E96" s="42"/>
      <c r="F96" s="42"/>
      <c r="G96" s="36" t="s">
        <v>21</v>
      </c>
      <c r="H96" s="43"/>
      <c r="I96" s="50">
        <v>8</v>
      </c>
      <c r="J96" s="74">
        <v>2</v>
      </c>
      <c r="K96" s="74">
        <v>4</v>
      </c>
      <c r="L96" s="83">
        <f t="shared" si="26"/>
        <v>6</v>
      </c>
      <c r="M96" s="74">
        <v>0</v>
      </c>
      <c r="O96" s="16"/>
      <c r="Q96" s="47"/>
      <c r="R96" s="47"/>
      <c r="S96" s="58">
        <v>7</v>
      </c>
      <c r="T96" s="65" t="s">
        <v>99</v>
      </c>
      <c r="Z96" s="38">
        <v>1</v>
      </c>
      <c r="AA96" s="38">
        <v>0</v>
      </c>
      <c r="AB96" s="38">
        <v>0</v>
      </c>
      <c r="AC96" s="38">
        <f>+AA96+AB96</f>
        <v>0</v>
      </c>
      <c r="AD96" s="38">
        <v>0</v>
      </c>
      <c r="AF96" s="58">
        <v>6.5</v>
      </c>
      <c r="AG96" s="65" t="s">
        <v>75</v>
      </c>
      <c r="AM96" s="38">
        <v>1</v>
      </c>
      <c r="AN96" s="38">
        <v>0</v>
      </c>
      <c r="AO96" s="38">
        <v>1</v>
      </c>
      <c r="AP96" s="38">
        <f>+AN96+AO96</f>
        <v>1</v>
      </c>
      <c r="AQ96" s="38">
        <v>0</v>
      </c>
      <c r="AR96" s="47"/>
    </row>
    <row r="97" spans="1:44" ht="15.75" customHeight="1" x14ac:dyDescent="0.25">
      <c r="A97" s="41"/>
      <c r="C97" s="16"/>
      <c r="D97" s="42" t="s">
        <v>59</v>
      </c>
      <c r="E97" s="42"/>
      <c r="F97" s="42"/>
      <c r="G97" s="42" t="s">
        <v>17</v>
      </c>
      <c r="H97" s="43"/>
      <c r="I97" s="50">
        <v>9</v>
      </c>
      <c r="J97" s="74">
        <v>2</v>
      </c>
      <c r="K97" s="74">
        <v>4</v>
      </c>
      <c r="L97" s="83">
        <f t="shared" si="26"/>
        <v>6</v>
      </c>
      <c r="M97" s="74">
        <v>0</v>
      </c>
      <c r="O97" s="16"/>
      <c r="Q97" s="47"/>
      <c r="R97" s="47"/>
      <c r="S97" s="58">
        <v>6.5</v>
      </c>
      <c r="T97" s="65" t="s">
        <v>88</v>
      </c>
      <c r="Z97" s="38">
        <v>1</v>
      </c>
      <c r="AA97" s="38">
        <v>0</v>
      </c>
      <c r="AB97" s="38">
        <v>0</v>
      </c>
      <c r="AC97" s="38">
        <f>+AA97+AB97</f>
        <v>0</v>
      </c>
      <c r="AD97" s="38">
        <v>0</v>
      </c>
      <c r="AF97" s="58">
        <v>9.5</v>
      </c>
      <c r="AG97" s="65" t="s">
        <v>133</v>
      </c>
      <c r="AM97" s="38">
        <v>1</v>
      </c>
      <c r="AN97" s="38">
        <v>1</v>
      </c>
      <c r="AO97" s="38">
        <v>0</v>
      </c>
      <c r="AP97" s="38">
        <f>+AN97+AO97</f>
        <v>1</v>
      </c>
      <c r="AQ97" s="38">
        <v>0</v>
      </c>
      <c r="AR97" s="47"/>
    </row>
    <row r="98" spans="1:44" ht="15.75" customHeight="1" x14ac:dyDescent="0.25">
      <c r="A98" s="41"/>
      <c r="C98" s="16"/>
      <c r="D98" s="42" t="s">
        <v>88</v>
      </c>
      <c r="G98" s="42" t="s">
        <v>160</v>
      </c>
      <c r="H98" s="43"/>
      <c r="I98" s="50">
        <v>8</v>
      </c>
      <c r="J98" s="74">
        <v>2</v>
      </c>
      <c r="K98" s="74">
        <v>4</v>
      </c>
      <c r="L98" s="83">
        <f t="shared" si="26"/>
        <v>6</v>
      </c>
      <c r="M98" s="74">
        <v>0</v>
      </c>
      <c r="O98" s="16"/>
      <c r="Q98" s="47"/>
      <c r="R98" s="47"/>
      <c r="S98" s="58">
        <v>6.5</v>
      </c>
      <c r="T98" s="65" t="s">
        <v>152</v>
      </c>
      <c r="Z98" s="38">
        <v>1</v>
      </c>
      <c r="AA98" s="38">
        <v>0</v>
      </c>
      <c r="AB98" s="38">
        <v>2</v>
      </c>
      <c r="AC98" s="38">
        <f>+AA98+AB98</f>
        <v>2</v>
      </c>
      <c r="AD98" s="38">
        <v>0</v>
      </c>
      <c r="AF98" s="58">
        <v>7.5</v>
      </c>
      <c r="AG98" s="65" t="s">
        <v>125</v>
      </c>
      <c r="AM98" s="38">
        <v>1</v>
      </c>
      <c r="AN98" s="38">
        <v>0</v>
      </c>
      <c r="AO98" s="38">
        <v>0</v>
      </c>
      <c r="AP98" s="38">
        <f>+AN98+AO98</f>
        <v>0</v>
      </c>
      <c r="AQ98" s="38">
        <v>0</v>
      </c>
      <c r="AR98" s="47"/>
    </row>
    <row r="99" spans="1:44" ht="15.75" customHeight="1" thickBot="1" x14ac:dyDescent="0.3">
      <c r="A99" s="41"/>
      <c r="C99" s="16"/>
      <c r="D99" s="42" t="s">
        <v>58</v>
      </c>
      <c r="G99" s="42" t="s">
        <v>159</v>
      </c>
      <c r="H99" s="43"/>
      <c r="I99" s="50">
        <v>8</v>
      </c>
      <c r="J99" s="74">
        <v>1</v>
      </c>
      <c r="K99" s="74">
        <v>5</v>
      </c>
      <c r="L99" s="83">
        <f t="shared" si="26"/>
        <v>6</v>
      </c>
      <c r="M99" s="74">
        <v>0</v>
      </c>
      <c r="O99" s="16"/>
      <c r="Q99" s="47"/>
      <c r="R99" s="47"/>
      <c r="S99" s="58">
        <v>6.5</v>
      </c>
      <c r="T99" s="65" t="s">
        <v>59</v>
      </c>
      <c r="Z99" s="38">
        <v>2</v>
      </c>
      <c r="AA99" s="38">
        <v>0</v>
      </c>
      <c r="AB99" s="38">
        <v>2</v>
      </c>
      <c r="AC99" s="38">
        <f>+AA99+AB99</f>
        <v>2</v>
      </c>
      <c r="AD99" s="38">
        <v>0</v>
      </c>
      <c r="AF99" s="58">
        <v>6.5</v>
      </c>
      <c r="AG99" s="36" t="s">
        <v>76</v>
      </c>
      <c r="AM99" s="38">
        <v>5</v>
      </c>
      <c r="AN99" s="38">
        <v>0</v>
      </c>
      <c r="AO99" s="38">
        <v>2</v>
      </c>
      <c r="AP99" s="38">
        <f>+AN99+AO99</f>
        <v>2</v>
      </c>
      <c r="AQ99" s="38">
        <v>0</v>
      </c>
      <c r="AR99" s="47"/>
    </row>
    <row r="100" spans="1:44" ht="15.75" customHeight="1" thickBot="1" x14ac:dyDescent="0.3">
      <c r="A100" s="41"/>
      <c r="C100" s="16"/>
      <c r="D100" s="42" t="s">
        <v>125</v>
      </c>
      <c r="E100" s="42"/>
      <c r="F100" s="42"/>
      <c r="G100" s="42" t="s">
        <v>160</v>
      </c>
      <c r="H100" s="43"/>
      <c r="I100" s="50">
        <v>8</v>
      </c>
      <c r="J100" s="74">
        <v>0</v>
      </c>
      <c r="K100" s="74">
        <v>6</v>
      </c>
      <c r="L100" s="83">
        <f t="shared" si="26"/>
        <v>6</v>
      </c>
      <c r="M100" s="74">
        <v>0</v>
      </c>
      <c r="Q100" s="47"/>
      <c r="R100" s="47"/>
      <c r="S100" s="67"/>
      <c r="T100" s="68" t="s">
        <v>131</v>
      </c>
      <c r="U100" s="20"/>
      <c r="V100" s="20"/>
      <c r="W100" s="20"/>
      <c r="X100" s="20"/>
      <c r="Y100" s="20"/>
      <c r="Z100" s="60">
        <f>SUM(Z96:Z99)</f>
        <v>5</v>
      </c>
      <c r="AA100" s="60">
        <f t="shared" ref="AA100:AD100" si="32">SUM(AA96:AA99)</f>
        <v>0</v>
      </c>
      <c r="AB100" s="60">
        <f t="shared" si="32"/>
        <v>4</v>
      </c>
      <c r="AC100" s="60">
        <f t="shared" si="32"/>
        <v>4</v>
      </c>
      <c r="AD100" s="60">
        <f t="shared" si="32"/>
        <v>0</v>
      </c>
      <c r="AF100" s="58">
        <v>6.5</v>
      </c>
      <c r="AG100" s="65" t="s">
        <v>138</v>
      </c>
      <c r="AM100" s="38">
        <v>3</v>
      </c>
      <c r="AN100" s="38">
        <v>0</v>
      </c>
      <c r="AO100" s="38">
        <v>0</v>
      </c>
      <c r="AP100" s="38">
        <f>+AN100+AO100</f>
        <v>0</v>
      </c>
      <c r="AQ100" s="38">
        <v>0</v>
      </c>
      <c r="AR100" s="47"/>
    </row>
    <row r="101" spans="1:44" ht="15.75" customHeight="1" x14ac:dyDescent="0.25">
      <c r="A101" s="41"/>
      <c r="C101" s="16"/>
      <c r="D101" s="42" t="s">
        <v>60</v>
      </c>
      <c r="E101" s="42"/>
      <c r="F101" s="42"/>
      <c r="G101" s="42" t="s">
        <v>158</v>
      </c>
      <c r="H101" s="43"/>
      <c r="I101" s="50">
        <v>9</v>
      </c>
      <c r="J101" s="74">
        <v>0</v>
      </c>
      <c r="K101" s="74">
        <v>6</v>
      </c>
      <c r="L101" s="83">
        <f t="shared" si="26"/>
        <v>6</v>
      </c>
      <c r="M101" s="74">
        <v>0</v>
      </c>
      <c r="Q101" s="47"/>
      <c r="R101" s="47"/>
      <c r="T101" s="65" t="s">
        <v>128</v>
      </c>
      <c r="U101" s="71"/>
      <c r="V101" s="71"/>
      <c r="W101" s="71"/>
      <c r="X101" s="71"/>
      <c r="Y101" s="71"/>
      <c r="Z101" s="50">
        <f>+Z100+AM101</f>
        <v>16</v>
      </c>
      <c r="AA101" s="50">
        <f>+AA100+AN101</f>
        <v>1</v>
      </c>
      <c r="AB101" s="50">
        <f>+AB100+AO101</f>
        <v>7</v>
      </c>
      <c r="AC101" s="50">
        <f>+AC100+AP101</f>
        <v>8</v>
      </c>
      <c r="AD101" s="50">
        <f>+AD100+AQ101</f>
        <v>0</v>
      </c>
      <c r="AF101" s="67"/>
      <c r="AG101" s="68" t="s">
        <v>131</v>
      </c>
      <c r="AH101" s="20"/>
      <c r="AI101" s="20"/>
      <c r="AJ101" s="20"/>
      <c r="AK101" s="20"/>
      <c r="AL101" s="20"/>
      <c r="AM101" s="60">
        <f>SUM(AM96:AM100)</f>
        <v>11</v>
      </c>
      <c r="AN101" s="60">
        <f>SUM(AN96:AN100)</f>
        <v>1</v>
      </c>
      <c r="AO101" s="60">
        <f>SUM(AO96:AO100)</f>
        <v>3</v>
      </c>
      <c r="AP101" s="60">
        <f>SUM(AP96:AP100)</f>
        <v>4</v>
      </c>
      <c r="AQ101" s="60">
        <f>SUM(AQ96:AQ100)</f>
        <v>0</v>
      </c>
      <c r="AR101" s="47"/>
    </row>
    <row r="102" spans="1:44" ht="15.75" customHeight="1" x14ac:dyDescent="0.25">
      <c r="A102" s="41"/>
      <c r="C102" s="16"/>
      <c r="O102" s="16"/>
      <c r="Q102" s="47"/>
      <c r="R102" s="47"/>
      <c r="S102" s="58"/>
      <c r="T102" s="36"/>
      <c r="Z102" s="38"/>
      <c r="AA102" s="38"/>
      <c r="AB102" s="38"/>
      <c r="AC102" s="38"/>
      <c r="AD102" s="38"/>
      <c r="AM102" s="38"/>
      <c r="AN102" s="38"/>
      <c r="AO102" s="38"/>
      <c r="AP102" s="38"/>
      <c r="AQ102" s="38"/>
      <c r="AR102" s="47"/>
    </row>
    <row r="103" spans="1:44" ht="15.75" customHeight="1" x14ac:dyDescent="0.25">
      <c r="A103" s="41"/>
      <c r="C103" s="16"/>
      <c r="O103" s="16"/>
      <c r="Q103" s="47"/>
      <c r="R103" s="47"/>
      <c r="S103" s="58"/>
      <c r="T103" s="36" t="s">
        <v>127</v>
      </c>
      <c r="U103" s="16"/>
      <c r="V103" s="16"/>
      <c r="W103" s="16"/>
      <c r="X103" s="16"/>
      <c r="Y103" s="16"/>
      <c r="Z103" s="38">
        <f>+Z93+Z101+AC117</f>
        <v>106</v>
      </c>
      <c r="AA103" s="38">
        <f>+AA93+AA101</f>
        <v>23</v>
      </c>
      <c r="AB103" s="38">
        <f>+AB93+AB101</f>
        <v>26</v>
      </c>
      <c r="AC103" s="38">
        <f>AB103+AA103</f>
        <v>49</v>
      </c>
      <c r="AD103" s="38">
        <f>+AD93+AD101</f>
        <v>10</v>
      </c>
      <c r="AF103" s="65"/>
      <c r="AR103" s="47"/>
    </row>
    <row r="104" spans="1:44" ht="15.75" customHeight="1" thickBot="1" x14ac:dyDescent="0.3">
      <c r="A104" s="41"/>
      <c r="C104" s="16"/>
      <c r="D104" s="13" t="s">
        <v>116</v>
      </c>
      <c r="E104" s="13"/>
      <c r="F104" s="13"/>
      <c r="G104" s="15" t="s">
        <v>2</v>
      </c>
      <c r="H104" s="15"/>
      <c r="I104" s="15" t="s">
        <v>4</v>
      </c>
      <c r="J104" s="15" t="s">
        <v>29</v>
      </c>
      <c r="K104" s="15" t="s">
        <v>30</v>
      </c>
      <c r="L104" s="15" t="s">
        <v>31</v>
      </c>
      <c r="M104" s="84" t="s">
        <v>3</v>
      </c>
      <c r="O104" s="16"/>
      <c r="Q104" s="47"/>
      <c r="R104" s="47"/>
      <c r="S104" s="58"/>
      <c r="T104" s="36" t="s">
        <v>114</v>
      </c>
      <c r="U104" s="16"/>
      <c r="V104" s="16"/>
      <c r="W104" s="16"/>
      <c r="X104" s="16"/>
      <c r="Y104" s="16"/>
      <c r="Z104" s="38">
        <f>+Z15+Z28+Z41+Z54+AM15+AM28+AM41+AM54</f>
        <v>106</v>
      </c>
      <c r="AA104" s="38">
        <f>+AA15+AA28+AA41+AA54+AN15+AN28+AN41+AN54</f>
        <v>23</v>
      </c>
      <c r="AB104" s="38">
        <f>+AB15+AB28+AB41+AB54+AO15+AO28+AO41+AO54</f>
        <v>26</v>
      </c>
      <c r="AC104" s="38">
        <f>+AC15+AC28+AC41+AC54+AP15+AP28+AP41+AP54</f>
        <v>49</v>
      </c>
      <c r="AD104" s="38">
        <f>+AD15+AD28+AD41+AD54+AQ15+AQ28+AQ41+AQ54</f>
        <v>10</v>
      </c>
      <c r="AR104" s="47"/>
    </row>
    <row r="105" spans="1:44" ht="15.75" customHeight="1" x14ac:dyDescent="0.25">
      <c r="A105" s="41"/>
      <c r="C105" s="16"/>
      <c r="D105" s="42" t="s">
        <v>39</v>
      </c>
      <c r="E105" s="42"/>
      <c r="F105" s="42"/>
      <c r="G105" s="42" t="s">
        <v>17</v>
      </c>
      <c r="H105" s="43"/>
      <c r="I105" s="50">
        <v>8</v>
      </c>
      <c r="J105" s="74">
        <v>3</v>
      </c>
      <c r="K105" s="74">
        <v>11</v>
      </c>
      <c r="L105" s="50">
        <f t="shared" ref="L105:L112" si="33">+J105+K105</f>
        <v>14</v>
      </c>
      <c r="M105" s="83">
        <v>6</v>
      </c>
      <c r="O105" s="16"/>
      <c r="Q105" s="47"/>
      <c r="R105" s="47"/>
      <c r="AR105" s="47"/>
    </row>
    <row r="106" spans="1:44" ht="15.75" customHeight="1" thickBot="1" x14ac:dyDescent="0.3">
      <c r="A106" s="41"/>
      <c r="C106" s="16"/>
      <c r="D106" s="42" t="s">
        <v>40</v>
      </c>
      <c r="E106" s="42"/>
      <c r="F106" s="42"/>
      <c r="G106" s="36" t="s">
        <v>21</v>
      </c>
      <c r="H106" s="43"/>
      <c r="I106" s="50">
        <v>9</v>
      </c>
      <c r="J106" s="74">
        <v>0</v>
      </c>
      <c r="K106" s="74">
        <v>5</v>
      </c>
      <c r="L106" s="50">
        <f t="shared" si="33"/>
        <v>5</v>
      </c>
      <c r="M106" s="83">
        <v>6</v>
      </c>
      <c r="O106" s="16"/>
      <c r="Q106" s="47"/>
      <c r="R106" s="47"/>
      <c r="U106" s="126" t="s">
        <v>161</v>
      </c>
      <c r="V106" s="22" t="s">
        <v>194</v>
      </c>
      <c r="W106" s="22"/>
      <c r="X106" s="22"/>
      <c r="Y106" s="22"/>
      <c r="Z106" s="22"/>
      <c r="AA106" s="22"/>
      <c r="AB106" s="22"/>
      <c r="AC106" s="126" t="s">
        <v>4</v>
      </c>
      <c r="AD106" s="126" t="s">
        <v>8</v>
      </c>
      <c r="AE106" s="126" t="s">
        <v>9</v>
      </c>
      <c r="AF106" s="126" t="s">
        <v>10</v>
      </c>
      <c r="AG106" s="126" t="s">
        <v>107</v>
      </c>
      <c r="AH106" s="126"/>
      <c r="AI106" s="126" t="s">
        <v>5</v>
      </c>
      <c r="AJ106" s="126" t="s">
        <v>7</v>
      </c>
      <c r="AK106" s="126" t="s">
        <v>6</v>
      </c>
      <c r="AL106" s="126" t="s">
        <v>108</v>
      </c>
      <c r="AR106" s="47"/>
    </row>
    <row r="107" spans="1:44" ht="15.75" customHeight="1" x14ac:dyDescent="0.25">
      <c r="A107" s="41"/>
      <c r="C107" s="16"/>
      <c r="D107" s="36" t="s">
        <v>44</v>
      </c>
      <c r="E107" s="36"/>
      <c r="F107" s="36"/>
      <c r="G107" s="36" t="s">
        <v>144</v>
      </c>
      <c r="H107" s="38"/>
      <c r="I107" s="50">
        <v>9</v>
      </c>
      <c r="J107" s="74">
        <v>3</v>
      </c>
      <c r="K107" s="74">
        <v>1</v>
      </c>
      <c r="L107" s="50">
        <f t="shared" si="33"/>
        <v>4</v>
      </c>
      <c r="M107" s="83">
        <v>6</v>
      </c>
      <c r="O107" s="16"/>
      <c r="Q107" s="47"/>
      <c r="R107" s="47"/>
      <c r="S107" s="58"/>
      <c r="T107" s="36"/>
      <c r="U107" s="79">
        <v>8</v>
      </c>
      <c r="V107" s="65" t="s">
        <v>18</v>
      </c>
      <c r="W107" s="65"/>
      <c r="X107" s="65"/>
      <c r="Y107" s="65"/>
      <c r="Z107" s="50"/>
      <c r="AC107" s="50">
        <v>1</v>
      </c>
      <c r="AD107" s="50">
        <v>0</v>
      </c>
      <c r="AE107" s="50">
        <v>0</v>
      </c>
      <c r="AF107" s="50">
        <v>1</v>
      </c>
      <c r="AG107" s="264">
        <f t="shared" ref="AG107:AG109" si="34">(2*AD107+AF107)/(2*AC107)</f>
        <v>0.5</v>
      </c>
      <c r="AH107" s="264"/>
      <c r="AI107" s="50">
        <v>1</v>
      </c>
      <c r="AJ107" s="50">
        <v>0</v>
      </c>
      <c r="AK107" s="50">
        <v>0</v>
      </c>
      <c r="AL107" s="81">
        <f t="shared" ref="AL107:AL109" si="35">+AI107/AC107</f>
        <v>1</v>
      </c>
      <c r="AM107" s="38"/>
      <c r="AN107" s="38"/>
      <c r="AO107" s="38"/>
      <c r="AP107" s="38"/>
      <c r="AQ107" s="38"/>
      <c r="AR107" s="47"/>
    </row>
    <row r="108" spans="1:44" ht="15.75" customHeight="1" x14ac:dyDescent="0.25">
      <c r="A108" s="41"/>
      <c r="C108" s="16"/>
      <c r="D108" s="36" t="s">
        <v>112</v>
      </c>
      <c r="E108" s="36"/>
      <c r="F108" s="36"/>
      <c r="G108" s="36" t="s">
        <v>144</v>
      </c>
      <c r="H108" s="38"/>
      <c r="I108" s="50">
        <v>6</v>
      </c>
      <c r="J108" s="74">
        <v>0</v>
      </c>
      <c r="K108" s="74">
        <v>3</v>
      </c>
      <c r="L108" s="50">
        <f t="shared" si="33"/>
        <v>3</v>
      </c>
      <c r="M108" s="83">
        <v>4</v>
      </c>
      <c r="O108" s="16"/>
      <c r="Q108" s="47"/>
      <c r="R108" s="47"/>
      <c r="S108" s="58"/>
      <c r="T108" s="36"/>
      <c r="U108" s="79">
        <v>7</v>
      </c>
      <c r="V108" s="65" t="s">
        <v>22</v>
      </c>
      <c r="W108" s="65"/>
      <c r="X108" s="65"/>
      <c r="Y108" s="65"/>
      <c r="Z108" s="50"/>
      <c r="AC108" s="50">
        <v>1</v>
      </c>
      <c r="AD108" s="50">
        <v>1</v>
      </c>
      <c r="AE108" s="50">
        <v>0</v>
      </c>
      <c r="AF108" s="50">
        <v>0</v>
      </c>
      <c r="AG108" s="264">
        <f t="shared" si="34"/>
        <v>1</v>
      </c>
      <c r="AH108" s="264"/>
      <c r="AI108" s="50">
        <v>0</v>
      </c>
      <c r="AJ108" s="50">
        <v>0</v>
      </c>
      <c r="AK108" s="50">
        <v>1</v>
      </c>
      <c r="AL108" s="81">
        <f t="shared" si="35"/>
        <v>0</v>
      </c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36" t="s">
        <v>119</v>
      </c>
      <c r="E109" s="36"/>
      <c r="F109" s="36"/>
      <c r="G109" s="36" t="s">
        <v>144</v>
      </c>
      <c r="H109" s="38"/>
      <c r="I109" s="50">
        <v>7</v>
      </c>
      <c r="J109" s="74">
        <v>7</v>
      </c>
      <c r="K109" s="74">
        <v>6</v>
      </c>
      <c r="L109" s="50">
        <f t="shared" si="33"/>
        <v>13</v>
      </c>
      <c r="M109" s="83">
        <v>4</v>
      </c>
      <c r="O109" s="16"/>
      <c r="Q109" s="47"/>
      <c r="R109" s="47"/>
      <c r="S109" s="58"/>
      <c r="T109" s="36"/>
      <c r="U109" s="79">
        <v>7.5</v>
      </c>
      <c r="V109" s="65" t="s">
        <v>272</v>
      </c>
      <c r="W109" s="65"/>
      <c r="X109" s="65"/>
      <c r="Y109" s="65"/>
      <c r="Z109" s="50"/>
      <c r="AC109" s="50">
        <v>3.3</v>
      </c>
      <c r="AD109" s="50">
        <v>3</v>
      </c>
      <c r="AE109" s="50">
        <v>0</v>
      </c>
      <c r="AF109" s="50">
        <v>1</v>
      </c>
      <c r="AG109" s="264">
        <f t="shared" si="34"/>
        <v>1.0606060606060606</v>
      </c>
      <c r="AH109" s="264"/>
      <c r="AI109" s="50">
        <v>2</v>
      </c>
      <c r="AJ109" s="50">
        <v>0</v>
      </c>
      <c r="AK109" s="50">
        <v>1</v>
      </c>
      <c r="AL109" s="81">
        <f t="shared" si="35"/>
        <v>0.60606060606060608</v>
      </c>
      <c r="AR109" s="47"/>
    </row>
    <row r="110" spans="1:44" ht="15.75" customHeight="1" x14ac:dyDescent="0.25">
      <c r="A110" s="41"/>
      <c r="C110" s="16"/>
      <c r="D110" s="42" t="s">
        <v>82</v>
      </c>
      <c r="E110" s="42"/>
      <c r="F110" s="42"/>
      <c r="G110" s="42" t="s">
        <v>160</v>
      </c>
      <c r="H110" s="43"/>
      <c r="I110" s="50">
        <v>8</v>
      </c>
      <c r="J110" s="74">
        <v>22</v>
      </c>
      <c r="K110" s="74">
        <v>5</v>
      </c>
      <c r="L110" s="50">
        <f t="shared" si="33"/>
        <v>27</v>
      </c>
      <c r="M110" s="83">
        <v>4</v>
      </c>
      <c r="O110" s="16"/>
      <c r="Q110" s="47"/>
      <c r="R110" s="47"/>
      <c r="U110" s="79">
        <v>7.5</v>
      </c>
      <c r="V110" s="65" t="s">
        <v>16</v>
      </c>
      <c r="W110" s="65"/>
      <c r="X110" s="65"/>
      <c r="Y110" s="65"/>
      <c r="Z110" s="50"/>
      <c r="AC110" s="50">
        <v>1</v>
      </c>
      <c r="AD110" s="50">
        <v>1</v>
      </c>
      <c r="AE110" s="50">
        <v>0</v>
      </c>
      <c r="AF110" s="50">
        <v>0</v>
      </c>
      <c r="AG110" s="264">
        <f t="shared" ref="AG110:AG117" si="36">(2*AD110+AF110)/(2*AC110)</f>
        <v>1</v>
      </c>
      <c r="AH110" s="264"/>
      <c r="AI110" s="50">
        <v>1</v>
      </c>
      <c r="AJ110" s="50">
        <v>0</v>
      </c>
      <c r="AK110" s="50">
        <v>0</v>
      </c>
      <c r="AL110" s="81">
        <f t="shared" ref="AL110:AL117" si="37">+AI110/AC110</f>
        <v>1</v>
      </c>
      <c r="AR110" s="47"/>
    </row>
    <row r="111" spans="1:44" ht="15.75" customHeight="1" x14ac:dyDescent="0.25">
      <c r="A111" s="41"/>
      <c r="C111" s="16"/>
      <c r="D111" s="36" t="s">
        <v>148</v>
      </c>
      <c r="E111" s="36"/>
      <c r="F111" s="36"/>
      <c r="G111" s="36" t="s">
        <v>144</v>
      </c>
      <c r="H111" s="38"/>
      <c r="I111" s="50">
        <v>8</v>
      </c>
      <c r="J111" s="74">
        <v>3</v>
      </c>
      <c r="K111" s="74">
        <v>2</v>
      </c>
      <c r="L111" s="50">
        <f t="shared" si="33"/>
        <v>5</v>
      </c>
      <c r="M111" s="83">
        <v>4</v>
      </c>
      <c r="Q111" s="47"/>
      <c r="R111" s="47"/>
      <c r="U111" s="79">
        <v>7.5</v>
      </c>
      <c r="V111" s="65" t="s">
        <v>118</v>
      </c>
      <c r="W111" s="65"/>
      <c r="X111" s="65"/>
      <c r="Y111" s="65"/>
      <c r="Z111" s="50"/>
      <c r="AC111" s="50">
        <v>1</v>
      </c>
      <c r="AD111" s="50">
        <v>1</v>
      </c>
      <c r="AE111" s="50">
        <v>0</v>
      </c>
      <c r="AF111" s="50">
        <v>0</v>
      </c>
      <c r="AG111" s="264">
        <f t="shared" si="36"/>
        <v>1</v>
      </c>
      <c r="AH111" s="264"/>
      <c r="AI111" s="50">
        <v>0</v>
      </c>
      <c r="AJ111" s="50">
        <v>0</v>
      </c>
      <c r="AK111" s="50">
        <v>1</v>
      </c>
      <c r="AL111" s="81">
        <f t="shared" si="37"/>
        <v>0</v>
      </c>
      <c r="AR111" s="47"/>
    </row>
    <row r="112" spans="1:44" ht="15.75" customHeight="1" x14ac:dyDescent="0.25">
      <c r="A112" s="41"/>
      <c r="D112" s="42" t="s">
        <v>138</v>
      </c>
      <c r="G112" s="42" t="s">
        <v>160</v>
      </c>
      <c r="H112" s="43"/>
      <c r="I112" s="50">
        <v>9</v>
      </c>
      <c r="J112" s="74">
        <v>0</v>
      </c>
      <c r="K112" s="74">
        <v>3</v>
      </c>
      <c r="L112" s="50">
        <f t="shared" si="33"/>
        <v>3</v>
      </c>
      <c r="M112" s="83">
        <v>4</v>
      </c>
      <c r="Q112" s="47"/>
      <c r="R112" s="47"/>
      <c r="S112" s="58"/>
      <c r="T112" s="36"/>
      <c r="U112" s="75">
        <v>8</v>
      </c>
      <c r="V112" s="65" t="s">
        <v>147</v>
      </c>
      <c r="AC112" s="50">
        <v>1</v>
      </c>
      <c r="AD112" s="50">
        <v>1</v>
      </c>
      <c r="AE112" s="50">
        <v>0</v>
      </c>
      <c r="AF112" s="50">
        <v>0</v>
      </c>
      <c r="AG112" s="264">
        <f t="shared" si="36"/>
        <v>1</v>
      </c>
      <c r="AH112" s="264"/>
      <c r="AI112" s="50">
        <v>2</v>
      </c>
      <c r="AJ112" s="50">
        <v>0</v>
      </c>
      <c r="AK112" s="50">
        <v>0</v>
      </c>
      <c r="AL112" s="81">
        <f t="shared" si="37"/>
        <v>2</v>
      </c>
      <c r="AP112" s="38"/>
      <c r="AQ112" s="38"/>
      <c r="AR112" s="47"/>
    </row>
    <row r="113" spans="1:44" ht="15.75" customHeight="1" x14ac:dyDescent="0.25">
      <c r="A113" s="41"/>
      <c r="N113" s="16"/>
      <c r="Q113" s="47"/>
      <c r="R113" s="47"/>
      <c r="U113" s="79"/>
      <c r="V113" s="65" t="s">
        <v>41</v>
      </c>
      <c r="W113" s="65"/>
      <c r="X113" s="65"/>
      <c r="Y113" s="65"/>
      <c r="Z113" s="50"/>
      <c r="AC113" s="50">
        <v>0.2</v>
      </c>
      <c r="AD113" s="50">
        <v>0</v>
      </c>
      <c r="AE113" s="50">
        <v>0</v>
      </c>
      <c r="AF113" s="50">
        <v>0</v>
      </c>
      <c r="AG113" s="264">
        <f t="shared" si="36"/>
        <v>0</v>
      </c>
      <c r="AH113" s="264"/>
      <c r="AI113" s="50">
        <v>0</v>
      </c>
      <c r="AJ113" s="50">
        <v>0</v>
      </c>
      <c r="AK113" s="50">
        <v>0</v>
      </c>
      <c r="AL113" s="81">
        <f t="shared" si="37"/>
        <v>0</v>
      </c>
      <c r="AR113" s="47"/>
    </row>
    <row r="114" spans="1:44" ht="15.75" customHeight="1" x14ac:dyDescent="0.25">
      <c r="A114" s="41"/>
      <c r="D114" s="36"/>
      <c r="E114" s="36"/>
      <c r="F114" s="36"/>
      <c r="G114" s="36"/>
      <c r="H114" s="38"/>
      <c r="I114" s="50"/>
      <c r="J114" s="50"/>
      <c r="K114" s="50"/>
      <c r="L114" s="50"/>
      <c r="M114" s="50"/>
      <c r="N114" s="16"/>
      <c r="Q114" s="47"/>
      <c r="R114" s="47"/>
      <c r="U114" s="79"/>
      <c r="V114" s="65" t="s">
        <v>273</v>
      </c>
      <c r="W114" s="65"/>
      <c r="X114" s="65"/>
      <c r="Y114" s="65"/>
      <c r="Z114" s="50"/>
      <c r="AC114" s="50">
        <v>0.5</v>
      </c>
      <c r="AD114" s="50">
        <v>0</v>
      </c>
      <c r="AE114" s="50">
        <v>0</v>
      </c>
      <c r="AF114" s="50">
        <v>0</v>
      </c>
      <c r="AG114" s="264">
        <f t="shared" si="36"/>
        <v>0</v>
      </c>
      <c r="AH114" s="264"/>
      <c r="AI114" s="50">
        <v>2</v>
      </c>
      <c r="AJ114" s="50">
        <v>1</v>
      </c>
      <c r="AK114" s="50">
        <v>0</v>
      </c>
      <c r="AL114" s="81">
        <f t="shared" si="37"/>
        <v>4</v>
      </c>
      <c r="AR114" s="47"/>
    </row>
    <row r="115" spans="1:44" ht="15.75" customHeight="1" x14ac:dyDescent="0.25">
      <c r="A115" s="41"/>
      <c r="D115" s="36"/>
      <c r="E115" s="36"/>
      <c r="F115" s="36"/>
      <c r="G115" s="36"/>
      <c r="H115" s="38"/>
      <c r="I115" s="50"/>
      <c r="J115" s="50"/>
      <c r="K115" s="50"/>
      <c r="L115" s="50"/>
      <c r="M115" s="50"/>
      <c r="N115" s="16"/>
      <c r="Q115" s="47"/>
      <c r="R115" s="47"/>
      <c r="U115" s="79">
        <v>8</v>
      </c>
      <c r="V115" s="65" t="s">
        <v>104</v>
      </c>
      <c r="W115" s="65"/>
      <c r="X115" s="65"/>
      <c r="Y115" s="65"/>
      <c r="Z115" s="50"/>
      <c r="AC115" s="50">
        <v>2</v>
      </c>
      <c r="AD115" s="50">
        <v>0</v>
      </c>
      <c r="AE115" s="50">
        <v>2</v>
      </c>
      <c r="AF115" s="50">
        <v>0</v>
      </c>
      <c r="AG115" s="264">
        <f t="shared" si="36"/>
        <v>0</v>
      </c>
      <c r="AH115" s="264"/>
      <c r="AI115" s="50">
        <v>7</v>
      </c>
      <c r="AJ115" s="50">
        <v>0</v>
      </c>
      <c r="AK115" s="50">
        <v>0</v>
      </c>
      <c r="AL115" s="81">
        <f t="shared" si="37"/>
        <v>3.5</v>
      </c>
      <c r="AR115" s="47"/>
    </row>
    <row r="116" spans="1:44" ht="15.75" customHeight="1" thickBot="1" x14ac:dyDescent="0.3">
      <c r="A116" s="41"/>
      <c r="D116" s="36"/>
      <c r="E116" s="36"/>
      <c r="F116" s="36"/>
      <c r="G116" s="36"/>
      <c r="H116" s="38"/>
      <c r="I116" s="50"/>
      <c r="J116" s="50"/>
      <c r="K116" s="50"/>
      <c r="L116" s="50"/>
      <c r="M116" s="50"/>
      <c r="N116" s="16"/>
      <c r="Q116" s="47"/>
      <c r="R116" s="47"/>
      <c r="U116" s="79">
        <v>8</v>
      </c>
      <c r="V116" s="65" t="s">
        <v>381</v>
      </c>
      <c r="W116" s="65"/>
      <c r="X116" s="65"/>
      <c r="Y116" s="65"/>
      <c r="Z116" s="50"/>
      <c r="AC116" s="50">
        <v>1</v>
      </c>
      <c r="AD116" s="50">
        <v>0</v>
      </c>
      <c r="AE116" s="50">
        <v>1</v>
      </c>
      <c r="AF116" s="50">
        <v>0</v>
      </c>
      <c r="AG116" s="264">
        <f t="shared" si="36"/>
        <v>0</v>
      </c>
      <c r="AH116" s="264"/>
      <c r="AI116" s="50">
        <v>2</v>
      </c>
      <c r="AJ116" s="50">
        <v>0</v>
      </c>
      <c r="AK116" s="50">
        <v>0</v>
      </c>
      <c r="AL116" s="81">
        <f t="shared" si="37"/>
        <v>2</v>
      </c>
      <c r="AR116" s="47"/>
    </row>
    <row r="117" spans="1:44" ht="15.75" customHeight="1" x14ac:dyDescent="0.25">
      <c r="A117" s="41"/>
      <c r="D117" s="36"/>
      <c r="E117" s="36"/>
      <c r="F117" s="36"/>
      <c r="G117" s="36"/>
      <c r="H117" s="38"/>
      <c r="I117" s="50"/>
      <c r="J117" s="50"/>
      <c r="K117" s="50"/>
      <c r="L117" s="50"/>
      <c r="M117" s="50"/>
      <c r="N117" s="16"/>
      <c r="Q117" s="47"/>
      <c r="R117" s="47"/>
      <c r="U117" s="67"/>
      <c r="V117" s="69"/>
      <c r="W117" s="68" t="s">
        <v>27</v>
      </c>
      <c r="X117" s="69"/>
      <c r="Y117" s="69"/>
      <c r="Z117" s="60"/>
      <c r="AA117" s="67"/>
      <c r="AB117" s="67"/>
      <c r="AC117" s="60">
        <f>SUM(AC107:AC116)</f>
        <v>12</v>
      </c>
      <c r="AD117" s="60">
        <f>SUM(AD107:AD116)</f>
        <v>7</v>
      </c>
      <c r="AE117" s="60">
        <f>SUM(AE107:AE116)</f>
        <v>3</v>
      </c>
      <c r="AF117" s="60">
        <f>SUM(AF107:AF116)</f>
        <v>2</v>
      </c>
      <c r="AG117" s="265">
        <f t="shared" si="36"/>
        <v>0.66666666666666663</v>
      </c>
      <c r="AH117" s="265"/>
      <c r="AI117" s="60">
        <f>SUM(AI107:AI116)</f>
        <v>17</v>
      </c>
      <c r="AJ117" s="60">
        <f>SUM(AJ107:AJ116)</f>
        <v>1</v>
      </c>
      <c r="AK117" s="60">
        <f>SUM(AK107:AK116)</f>
        <v>3</v>
      </c>
      <c r="AL117" s="70">
        <f t="shared" si="37"/>
        <v>1.4166666666666667</v>
      </c>
      <c r="AR117" s="47"/>
    </row>
    <row r="118" spans="1:44" ht="15.75" customHeight="1" x14ac:dyDescent="0.25">
      <c r="A118" s="41"/>
      <c r="D118" s="36"/>
      <c r="E118" s="36"/>
      <c r="F118" s="36"/>
      <c r="G118" s="36"/>
      <c r="H118" s="38"/>
      <c r="I118" s="50"/>
      <c r="J118" s="50"/>
      <c r="K118" s="50"/>
      <c r="L118" s="50"/>
      <c r="M118" s="50"/>
      <c r="N118" s="16"/>
      <c r="Q118" s="47"/>
      <c r="R118" s="47"/>
      <c r="AR118" s="47"/>
    </row>
    <row r="119" spans="1:44" ht="15.75" customHeight="1" x14ac:dyDescent="0.25">
      <c r="A119" s="41"/>
      <c r="D119" s="36"/>
      <c r="E119" s="36"/>
      <c r="F119" s="36"/>
      <c r="G119" s="36"/>
      <c r="H119" s="38"/>
      <c r="I119" s="50"/>
      <c r="J119" s="50"/>
      <c r="K119" s="50"/>
      <c r="L119" s="50"/>
      <c r="M119" s="50"/>
      <c r="N119" s="16"/>
      <c r="Q119" s="47"/>
      <c r="R119" s="47"/>
      <c r="AR119" s="47"/>
    </row>
    <row r="120" spans="1:44" ht="15.75" customHeight="1" x14ac:dyDescent="0.25">
      <c r="A120" s="41"/>
      <c r="D120" s="36"/>
      <c r="E120" s="36"/>
      <c r="F120" s="36"/>
      <c r="G120" s="36"/>
      <c r="H120" s="38"/>
      <c r="I120" s="50"/>
      <c r="J120" s="50"/>
      <c r="K120" s="50"/>
      <c r="L120" s="50"/>
      <c r="M120" s="50"/>
      <c r="N120" s="16"/>
      <c r="Q120" s="47"/>
      <c r="R120" s="47"/>
      <c r="AR120" s="47"/>
    </row>
    <row r="121" spans="1:44" ht="15.75" customHeight="1" x14ac:dyDescent="0.25">
      <c r="A121" s="41"/>
      <c r="D121" s="36"/>
      <c r="E121" s="36"/>
      <c r="F121" s="36"/>
      <c r="G121" s="36"/>
      <c r="H121" s="38"/>
      <c r="I121" s="50"/>
      <c r="J121" s="50"/>
      <c r="K121" s="50"/>
      <c r="L121" s="50"/>
      <c r="M121" s="50"/>
      <c r="N121" s="16"/>
      <c r="Q121" s="47"/>
      <c r="R121" s="47"/>
      <c r="S121" s="79"/>
      <c r="T121" s="65"/>
      <c r="U121" s="65"/>
      <c r="V121" s="65"/>
      <c r="W121" s="65"/>
      <c r="X121" s="80"/>
      <c r="Y121" s="65"/>
      <c r="Z121" s="50"/>
      <c r="AA121" s="50"/>
      <c r="AB121" s="50"/>
      <c r="AC121" s="50"/>
      <c r="AD121" s="50"/>
      <c r="AE121" s="264"/>
      <c r="AF121" s="264"/>
      <c r="AG121" s="50"/>
      <c r="AH121" s="50"/>
      <c r="AI121" s="50"/>
      <c r="AJ121" s="50"/>
      <c r="AK121" s="50"/>
      <c r="AL121" s="81"/>
      <c r="AR121" s="47"/>
    </row>
    <row r="122" spans="1:44" ht="15.75" customHeight="1" x14ac:dyDescent="0.25">
      <c r="A122" s="41"/>
      <c r="D122" s="36"/>
      <c r="E122" s="36"/>
      <c r="F122" s="36"/>
      <c r="G122" s="36"/>
      <c r="H122" s="38"/>
      <c r="I122" s="50"/>
      <c r="J122" s="50"/>
      <c r="K122" s="50"/>
      <c r="L122" s="50"/>
      <c r="M122" s="50"/>
      <c r="N122" s="16"/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125"/>
      <c r="AF124" s="125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125"/>
      <c r="AF125" s="125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125"/>
      <c r="AF126" s="125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2">
    <mergeCell ref="AE123:AF123"/>
    <mergeCell ref="AG110:AH110"/>
    <mergeCell ref="AG112:AH112"/>
    <mergeCell ref="AG117:AH117"/>
    <mergeCell ref="AG113:AH113"/>
    <mergeCell ref="AG114:AH114"/>
    <mergeCell ref="AG115:AH115"/>
    <mergeCell ref="AG116:AH116"/>
    <mergeCell ref="AE121:AF121"/>
    <mergeCell ref="AE122:AF122"/>
    <mergeCell ref="AG107:AH107"/>
    <mergeCell ref="AG108:AH108"/>
    <mergeCell ref="AG109:AH109"/>
    <mergeCell ref="AG111:AH111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5E7B0-08DA-44EC-8688-29E447ACD900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8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24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24" t="s">
        <v>4</v>
      </c>
      <c r="AD2" s="124" t="s">
        <v>8</v>
      </c>
      <c r="AE2" s="124" t="s">
        <v>9</v>
      </c>
      <c r="AF2" s="124" t="s">
        <v>10</v>
      </c>
      <c r="AG2" s="263" t="s">
        <v>107</v>
      </c>
      <c r="AH2" s="263"/>
      <c r="AI2" s="124" t="s">
        <v>5</v>
      </c>
      <c r="AJ2" s="124" t="s">
        <v>7</v>
      </c>
      <c r="AK2" s="124" t="s">
        <v>6</v>
      </c>
      <c r="AL2" s="124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7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8</v>
      </c>
      <c r="AD3" s="50">
        <v>5</v>
      </c>
      <c r="AE3" s="50">
        <v>2</v>
      </c>
      <c r="AF3" s="50">
        <v>1</v>
      </c>
      <c r="AG3" s="265">
        <f t="shared" ref="AG3:AG10" si="0">+(AD3*2+AF3)/(2*AC3)</f>
        <v>0.6875</v>
      </c>
      <c r="AH3" s="265"/>
      <c r="AI3" s="50">
        <v>13</v>
      </c>
      <c r="AJ3" s="50">
        <v>0</v>
      </c>
      <c r="AK3" s="50">
        <v>1</v>
      </c>
      <c r="AL3" s="66">
        <f t="shared" ref="AL3:AL10" si="1">+AI3/AC3</f>
        <v>1.625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6</v>
      </c>
      <c r="H4" s="90">
        <v>2</v>
      </c>
      <c r="I4" s="90">
        <v>0</v>
      </c>
      <c r="J4" s="90">
        <f t="shared" ref="J4:J11" si="2">2*G4+I4</f>
        <v>12</v>
      </c>
      <c r="K4" s="73">
        <f t="shared" ref="K4:K11" si="3">+J4/((G4+H4+I4)*2)</f>
        <v>0.75</v>
      </c>
      <c r="L4" s="90">
        <f>+$AN$40</f>
        <v>33</v>
      </c>
      <c r="M4" s="90">
        <v>21</v>
      </c>
      <c r="N4" s="90">
        <f>+$AO$40</f>
        <v>49</v>
      </c>
      <c r="O4" s="90">
        <f>+$AQ$40</f>
        <v>12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B4" s="50"/>
      <c r="AC4" s="50">
        <v>8</v>
      </c>
      <c r="AD4" s="50">
        <v>4</v>
      </c>
      <c r="AE4" s="50">
        <v>3</v>
      </c>
      <c r="AF4" s="50">
        <v>1</v>
      </c>
      <c r="AG4" s="264">
        <f t="shared" si="0"/>
        <v>0.5625</v>
      </c>
      <c r="AH4" s="264"/>
      <c r="AI4" s="50">
        <v>18</v>
      </c>
      <c r="AJ4" s="50">
        <v>1</v>
      </c>
      <c r="AK4" s="50">
        <v>0</v>
      </c>
      <c r="AL4" s="66">
        <f t="shared" si="1"/>
        <v>2.25</v>
      </c>
      <c r="AM4" s="16"/>
      <c r="AN4" s="16"/>
      <c r="AQ4" s="38"/>
      <c r="AR4" s="40"/>
    </row>
    <row r="5" spans="1:44" ht="18" x14ac:dyDescent="0.25">
      <c r="A5" s="41"/>
      <c r="B5" s="90">
        <v>5</v>
      </c>
      <c r="C5" s="18" t="s">
        <v>139</v>
      </c>
      <c r="D5" s="37"/>
      <c r="E5" s="18"/>
      <c r="F5" s="37"/>
      <c r="G5" s="90">
        <v>5</v>
      </c>
      <c r="H5" s="90">
        <v>2</v>
      </c>
      <c r="I5" s="90">
        <v>1</v>
      </c>
      <c r="J5" s="90">
        <f t="shared" si="2"/>
        <v>11</v>
      </c>
      <c r="K5" s="73">
        <f t="shared" si="3"/>
        <v>0.6875</v>
      </c>
      <c r="L5" s="90">
        <f>+$AN$27</f>
        <v>21</v>
      </c>
      <c r="M5" s="90">
        <v>16</v>
      </c>
      <c r="N5" s="90">
        <f>+$AO$27</f>
        <v>35</v>
      </c>
      <c r="O5" s="90">
        <f>+$AQ$27</f>
        <v>18</v>
      </c>
      <c r="P5" s="90">
        <v>2</v>
      </c>
      <c r="Q5" s="46"/>
      <c r="R5" s="41"/>
      <c r="U5" s="75">
        <v>8</v>
      </c>
      <c r="V5" s="77" t="s">
        <v>104</v>
      </c>
      <c r="W5" s="78"/>
      <c r="X5" s="77"/>
      <c r="Y5" s="77"/>
      <c r="Z5" s="77" t="s">
        <v>144</v>
      </c>
      <c r="AB5" s="50"/>
      <c r="AC5" s="50">
        <v>5</v>
      </c>
      <c r="AD5" s="50">
        <v>3</v>
      </c>
      <c r="AE5" s="50">
        <v>2</v>
      </c>
      <c r="AF5" s="50">
        <v>0</v>
      </c>
      <c r="AG5" s="264">
        <f t="shared" si="0"/>
        <v>0.6</v>
      </c>
      <c r="AH5" s="264"/>
      <c r="AI5" s="50">
        <v>13</v>
      </c>
      <c r="AJ5" s="50">
        <v>0</v>
      </c>
      <c r="AK5" s="50">
        <v>0</v>
      </c>
      <c r="AL5" s="66">
        <f t="shared" si="1"/>
        <v>2.6</v>
      </c>
      <c r="AM5" s="16"/>
      <c r="AN5" s="16"/>
      <c r="AQ5" s="38"/>
      <c r="AR5" s="40"/>
    </row>
    <row r="6" spans="1:44" ht="18" x14ac:dyDescent="0.25">
      <c r="A6" s="41"/>
      <c r="B6" s="90">
        <v>1</v>
      </c>
      <c r="C6" s="18" t="s">
        <v>176</v>
      </c>
      <c r="D6" s="37"/>
      <c r="E6" s="37"/>
      <c r="F6" s="37"/>
      <c r="G6" s="90">
        <v>5</v>
      </c>
      <c r="H6" s="90">
        <v>2</v>
      </c>
      <c r="I6" s="90">
        <v>1</v>
      </c>
      <c r="J6" s="90">
        <f t="shared" si="2"/>
        <v>11</v>
      </c>
      <c r="K6" s="73">
        <f t="shared" si="3"/>
        <v>0.6875</v>
      </c>
      <c r="L6" s="90">
        <f>+$AA$27</f>
        <v>17</v>
      </c>
      <c r="M6" s="90">
        <v>13</v>
      </c>
      <c r="N6" s="90">
        <f>+$AB$27</f>
        <v>29</v>
      </c>
      <c r="O6" s="90">
        <f>+$AD$27</f>
        <v>6</v>
      </c>
      <c r="P6" s="90">
        <v>2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B6" s="50"/>
      <c r="AC6" s="50">
        <v>8</v>
      </c>
      <c r="AD6" s="50">
        <v>2</v>
      </c>
      <c r="AE6" s="50">
        <v>5</v>
      </c>
      <c r="AF6" s="50">
        <v>1</v>
      </c>
      <c r="AG6" s="264">
        <f t="shared" si="0"/>
        <v>0.3125</v>
      </c>
      <c r="AH6" s="264"/>
      <c r="AI6" s="50">
        <v>23</v>
      </c>
      <c r="AJ6" s="50">
        <v>0</v>
      </c>
      <c r="AK6" s="50">
        <v>0</v>
      </c>
      <c r="AL6" s="66">
        <f t="shared" si="1"/>
        <v>2.875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4</v>
      </c>
      <c r="H7" s="90">
        <v>3</v>
      </c>
      <c r="I7" s="90">
        <v>1</v>
      </c>
      <c r="J7" s="90">
        <f t="shared" si="2"/>
        <v>9</v>
      </c>
      <c r="K7" s="73">
        <f t="shared" si="3"/>
        <v>0.5625</v>
      </c>
      <c r="L7" s="90">
        <f>+$AA$53</f>
        <v>19</v>
      </c>
      <c r="M7" s="90">
        <v>19</v>
      </c>
      <c r="N7" s="90">
        <f>+$AB$53</f>
        <v>34</v>
      </c>
      <c r="O7" s="90">
        <f>+$AD$53</f>
        <v>10</v>
      </c>
      <c r="P7" s="90">
        <v>4</v>
      </c>
      <c r="Q7" s="46"/>
      <c r="R7" s="41"/>
      <c r="U7" s="75">
        <v>8</v>
      </c>
      <c r="V7" s="77" t="s">
        <v>147</v>
      </c>
      <c r="W7" s="78"/>
      <c r="X7" s="77"/>
      <c r="Y7" s="77"/>
      <c r="Z7" s="77" t="s">
        <v>140</v>
      </c>
      <c r="AB7" s="50"/>
      <c r="AC7" s="50">
        <v>5</v>
      </c>
      <c r="AD7" s="50">
        <v>0</v>
      </c>
      <c r="AE7" s="50">
        <v>2</v>
      </c>
      <c r="AF7" s="50">
        <v>3</v>
      </c>
      <c r="AG7" s="264">
        <f t="shared" si="0"/>
        <v>0.3</v>
      </c>
      <c r="AH7" s="264"/>
      <c r="AI7" s="50">
        <v>15</v>
      </c>
      <c r="AJ7" s="50">
        <v>0</v>
      </c>
      <c r="AK7" s="50">
        <v>0</v>
      </c>
      <c r="AL7" s="66">
        <f t="shared" si="1"/>
        <v>3</v>
      </c>
      <c r="AM7" s="16"/>
      <c r="AN7" s="16"/>
      <c r="AQ7" s="38"/>
      <c r="AR7" s="40"/>
    </row>
    <row r="8" spans="1:44" ht="18" x14ac:dyDescent="0.25">
      <c r="A8" s="41"/>
      <c r="B8" s="90">
        <v>7</v>
      </c>
      <c r="C8" s="18" t="s">
        <v>178</v>
      </c>
      <c r="D8" s="37"/>
      <c r="E8" s="18"/>
      <c r="F8" s="37"/>
      <c r="G8" s="90">
        <v>3</v>
      </c>
      <c r="H8" s="90">
        <v>4</v>
      </c>
      <c r="I8" s="90">
        <v>1</v>
      </c>
      <c r="J8" s="90">
        <f>2*G8+I8</f>
        <v>7</v>
      </c>
      <c r="K8" s="73">
        <f>+J8/((G8+H8+I8)*2)</f>
        <v>0.4375</v>
      </c>
      <c r="L8" s="90">
        <f>+$AN$53</f>
        <v>27</v>
      </c>
      <c r="M8" s="90">
        <v>27</v>
      </c>
      <c r="N8" s="90">
        <f>+$AO$53</f>
        <v>33</v>
      </c>
      <c r="O8" s="90">
        <f>+$AQ$53</f>
        <v>6</v>
      </c>
      <c r="P8" s="90">
        <v>6</v>
      </c>
      <c r="Q8" s="46"/>
      <c r="R8" s="41"/>
      <c r="U8" s="75">
        <v>7</v>
      </c>
      <c r="V8" s="77" t="s">
        <v>22</v>
      </c>
      <c r="W8" s="78"/>
      <c r="X8" s="77"/>
      <c r="Y8" s="77"/>
      <c r="Z8" s="77" t="s">
        <v>15</v>
      </c>
      <c r="AB8" s="50"/>
      <c r="AC8" s="50">
        <v>7</v>
      </c>
      <c r="AD8" s="50">
        <v>3</v>
      </c>
      <c r="AE8" s="50">
        <v>4</v>
      </c>
      <c r="AF8" s="50">
        <v>0</v>
      </c>
      <c r="AG8" s="264">
        <f t="shared" si="0"/>
        <v>0.42857142857142855</v>
      </c>
      <c r="AH8" s="264"/>
      <c r="AI8" s="50">
        <v>23</v>
      </c>
      <c r="AJ8" s="50">
        <v>1</v>
      </c>
      <c r="AK8" s="50">
        <v>0</v>
      </c>
      <c r="AL8" s="66">
        <f t="shared" si="1"/>
        <v>3.2857142857142856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2</v>
      </c>
      <c r="H9" s="90">
        <v>4</v>
      </c>
      <c r="I9" s="90">
        <v>2</v>
      </c>
      <c r="J9" s="90">
        <f>2*G9+I9</f>
        <v>6</v>
      </c>
      <c r="K9" s="73">
        <f>+J9/((G9+H9+I9)*2)</f>
        <v>0.375</v>
      </c>
      <c r="L9" s="90">
        <f>+$AN$66</f>
        <v>19</v>
      </c>
      <c r="M9" s="90">
        <v>25</v>
      </c>
      <c r="N9" s="90">
        <f>+$AO$66</f>
        <v>31</v>
      </c>
      <c r="O9" s="90">
        <f>+$AQ$66</f>
        <v>6</v>
      </c>
      <c r="P9" s="90">
        <v>5</v>
      </c>
      <c r="Q9" s="46"/>
      <c r="R9" s="41"/>
      <c r="U9" s="75">
        <v>7</v>
      </c>
      <c r="V9" s="77" t="s">
        <v>24</v>
      </c>
      <c r="W9" s="78"/>
      <c r="X9" s="77"/>
      <c r="Y9" s="77"/>
      <c r="Z9" s="77" t="s">
        <v>25</v>
      </c>
      <c r="AB9" s="50"/>
      <c r="AC9" s="50">
        <v>7</v>
      </c>
      <c r="AD9" s="50">
        <v>1</v>
      </c>
      <c r="AE9" s="50">
        <v>4</v>
      </c>
      <c r="AF9" s="50">
        <v>2</v>
      </c>
      <c r="AG9" s="264">
        <f t="shared" si="0"/>
        <v>0.2857142857142857</v>
      </c>
      <c r="AH9" s="264"/>
      <c r="AI9" s="50">
        <v>25</v>
      </c>
      <c r="AJ9" s="50">
        <v>0</v>
      </c>
      <c r="AK9" s="50">
        <v>0</v>
      </c>
      <c r="AL9" s="66">
        <f t="shared" si="1"/>
        <v>3.5714285714285716</v>
      </c>
      <c r="AM9" s="16"/>
      <c r="AN9" s="16"/>
      <c r="AQ9" s="38"/>
      <c r="AR9" s="40"/>
    </row>
    <row r="10" spans="1:44" ht="18" x14ac:dyDescent="0.25">
      <c r="A10" s="46"/>
      <c r="B10" s="90">
        <v>4</v>
      </c>
      <c r="C10" s="18" t="s">
        <v>177</v>
      </c>
      <c r="D10" s="37"/>
      <c r="E10" s="18"/>
      <c r="F10" s="37"/>
      <c r="G10" s="90">
        <v>2</v>
      </c>
      <c r="H10" s="90">
        <v>5</v>
      </c>
      <c r="I10" s="90">
        <v>1</v>
      </c>
      <c r="J10" s="90">
        <f>2*G10+I10</f>
        <v>5</v>
      </c>
      <c r="K10" s="73">
        <f>+J10/((G10+H10+I10)*2)</f>
        <v>0.3125</v>
      </c>
      <c r="L10" s="90">
        <f>+$AA$66</f>
        <v>21</v>
      </c>
      <c r="M10" s="90">
        <v>23</v>
      </c>
      <c r="N10" s="90">
        <f>+$AB$66</f>
        <v>33</v>
      </c>
      <c r="O10" s="90">
        <f>+$AD$66</f>
        <v>10</v>
      </c>
      <c r="P10" s="90">
        <v>6</v>
      </c>
      <c r="Q10" s="46"/>
      <c r="R10" s="46"/>
      <c r="U10" s="75">
        <v>7.5</v>
      </c>
      <c r="V10" s="77" t="s">
        <v>118</v>
      </c>
      <c r="W10" s="78"/>
      <c r="X10" s="77"/>
      <c r="Y10" s="77"/>
      <c r="Z10" s="77" t="s">
        <v>23</v>
      </c>
      <c r="AB10" s="50"/>
      <c r="AC10" s="50">
        <v>5</v>
      </c>
      <c r="AD10" s="50">
        <v>3</v>
      </c>
      <c r="AE10" s="50">
        <v>2</v>
      </c>
      <c r="AF10" s="50">
        <v>0</v>
      </c>
      <c r="AG10" s="264">
        <f t="shared" si="0"/>
        <v>0.6</v>
      </c>
      <c r="AH10" s="264"/>
      <c r="AI10" s="50">
        <v>18</v>
      </c>
      <c r="AJ10" s="50">
        <v>0</v>
      </c>
      <c r="AK10" s="50">
        <v>0</v>
      </c>
      <c r="AL10" s="66">
        <f t="shared" si="1"/>
        <v>3.6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5</v>
      </c>
      <c r="I11" s="90">
        <v>3</v>
      </c>
      <c r="J11" s="90">
        <f t="shared" si="2"/>
        <v>3</v>
      </c>
      <c r="K11" s="73">
        <f t="shared" si="3"/>
        <v>0.1875</v>
      </c>
      <c r="L11" s="90">
        <f>+$AA$40</f>
        <v>11</v>
      </c>
      <c r="M11" s="90">
        <v>24</v>
      </c>
      <c r="N11" s="90">
        <f>+$AB$40</f>
        <v>18</v>
      </c>
      <c r="O11" s="90">
        <f>+$AD$40</f>
        <v>6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+AC116</f>
        <v>11</v>
      </c>
      <c r="AD11" s="38">
        <f>+AD116</f>
        <v>6</v>
      </c>
      <c r="AE11" s="38">
        <f>+AE116</f>
        <v>3</v>
      </c>
      <c r="AF11" s="38">
        <f>+AF116</f>
        <v>2</v>
      </c>
      <c r="AG11" s="281">
        <f>+AG116</f>
        <v>0.63636363636363635</v>
      </c>
      <c r="AH11" s="281"/>
      <c r="AI11" s="38">
        <f>+AI116</f>
        <v>17</v>
      </c>
      <c r="AJ11" s="38">
        <f>+AJ116</f>
        <v>1</v>
      </c>
      <c r="AK11" s="38">
        <f>+AK116</f>
        <v>2</v>
      </c>
      <c r="AL11" s="49">
        <f>+AL116</f>
        <v>1.5454545454545454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27</v>
      </c>
      <c r="H12" s="21">
        <f>SUM(H4:H11)</f>
        <v>27</v>
      </c>
      <c r="I12" s="21">
        <f>SUM(I4:I11)</f>
        <v>10</v>
      </c>
      <c r="J12" s="21"/>
      <c r="K12" s="21"/>
      <c r="L12" s="21">
        <f>SUM(L4:L11)</f>
        <v>168</v>
      </c>
      <c r="M12" s="21">
        <f>SUM(M4:M11)</f>
        <v>168</v>
      </c>
      <c r="N12" s="21">
        <f>SUM(N4:N11)</f>
        <v>262</v>
      </c>
      <c r="O12" s="21">
        <f>SUM(O4:O11)</f>
        <v>74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64</v>
      </c>
      <c r="AD12" s="60">
        <f t="shared" si="4"/>
        <v>27</v>
      </c>
      <c r="AE12" s="60">
        <f t="shared" si="4"/>
        <v>27</v>
      </c>
      <c r="AF12" s="60">
        <f t="shared" si="4"/>
        <v>10</v>
      </c>
      <c r="AG12" s="60"/>
      <c r="AH12" s="60"/>
      <c r="AI12" s="60">
        <f t="shared" ref="AI12:AK12" si="5">SUM(AI3:AI11)</f>
        <v>165</v>
      </c>
      <c r="AJ12" s="60">
        <f t="shared" si="5"/>
        <v>3</v>
      </c>
      <c r="AK12" s="60">
        <f t="shared" si="5"/>
        <v>3</v>
      </c>
      <c r="AL12" s="70">
        <f>+AI12/AC12</f>
        <v>2.578125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8 Summary:</v>
      </c>
      <c r="C14" s="2"/>
      <c r="D14" s="2"/>
      <c r="E14" s="277">
        <v>44501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196</v>
      </c>
      <c r="D15" s="37"/>
      <c r="E15" s="36"/>
      <c r="F15" s="36"/>
      <c r="G15" s="90">
        <v>2</v>
      </c>
      <c r="H15" s="38">
        <v>1</v>
      </c>
      <c r="I15" s="36" t="s">
        <v>133</v>
      </c>
      <c r="J15" s="36"/>
      <c r="K15" s="36"/>
      <c r="L15" s="36" t="s">
        <v>212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5</v>
      </c>
      <c r="AA15" s="28">
        <v>0</v>
      </c>
      <c r="AB15" s="28">
        <v>1</v>
      </c>
      <c r="AC15" s="60">
        <f t="shared" ref="AC15:AC26" si="6">+AA15+AB15</f>
        <v>1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11</v>
      </c>
      <c r="AN15" s="74">
        <v>1</v>
      </c>
      <c r="AO15" s="74">
        <v>3</v>
      </c>
      <c r="AP15" s="50">
        <f t="shared" ref="AP15:AP26" si="7">+AN15+AO15</f>
        <v>4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1</v>
      </c>
      <c r="I16" s="36" t="s">
        <v>133</v>
      </c>
      <c r="J16" s="36"/>
      <c r="K16" s="36"/>
      <c r="L16" s="36" t="s">
        <v>36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31</v>
      </c>
      <c r="Y16" s="42" t="s">
        <v>157</v>
      </c>
      <c r="Z16" s="50">
        <v>8</v>
      </c>
      <c r="AA16" s="74">
        <v>0</v>
      </c>
      <c r="AB16" s="74">
        <v>0</v>
      </c>
      <c r="AC16" s="50">
        <f t="shared" si="6"/>
        <v>0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5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36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8</v>
      </c>
      <c r="AA17" s="74">
        <v>11</v>
      </c>
      <c r="AB17" s="74">
        <v>2</v>
      </c>
      <c r="AC17" s="50">
        <f t="shared" si="6"/>
        <v>13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7</v>
      </c>
      <c r="AN17" s="74">
        <v>7</v>
      </c>
      <c r="AO17" s="74">
        <v>6</v>
      </c>
      <c r="AP17" s="50">
        <f t="shared" si="7"/>
        <v>13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195</v>
      </c>
      <c r="D18" s="37"/>
      <c r="E18" s="36"/>
      <c r="F18" s="36"/>
      <c r="G18" s="90">
        <v>6</v>
      </c>
      <c r="H18" s="38">
        <v>1</v>
      </c>
      <c r="I18" s="36" t="s">
        <v>230</v>
      </c>
      <c r="J18" s="36"/>
      <c r="K18" s="36"/>
      <c r="L18" s="36" t="s">
        <v>377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7</v>
      </c>
      <c r="AA18" s="74">
        <v>2</v>
      </c>
      <c r="AB18" s="74">
        <v>6</v>
      </c>
      <c r="AC18" s="50">
        <f t="shared" si="6"/>
        <v>8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7</v>
      </c>
      <c r="AN18" s="74">
        <v>3</v>
      </c>
      <c r="AO18" s="74">
        <v>4</v>
      </c>
      <c r="AP18" s="50">
        <f t="shared" si="7"/>
        <v>7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 t="s">
        <v>376</v>
      </c>
      <c r="D19" s="36"/>
      <c r="E19" s="36"/>
      <c r="F19" s="36"/>
      <c r="G19" s="90"/>
      <c r="H19" s="38">
        <v>1</v>
      </c>
      <c r="I19" s="36" t="s">
        <v>230</v>
      </c>
      <c r="J19" s="36"/>
      <c r="K19" s="36"/>
      <c r="L19" s="36" t="s">
        <v>58</v>
      </c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8</v>
      </c>
      <c r="AA19" s="74">
        <v>1</v>
      </c>
      <c r="AB19" s="74">
        <v>5</v>
      </c>
      <c r="AC19" s="50">
        <f t="shared" si="6"/>
        <v>6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8</v>
      </c>
      <c r="AN19" s="74">
        <v>0</v>
      </c>
      <c r="AO19" s="74">
        <v>3</v>
      </c>
      <c r="AP19" s="50">
        <f t="shared" si="7"/>
        <v>3</v>
      </c>
      <c r="AQ19" s="74">
        <v>0</v>
      </c>
      <c r="AR19" s="40"/>
    </row>
    <row r="20" spans="1:44" ht="15.95" customHeight="1" x14ac:dyDescent="0.25">
      <c r="A20" s="47"/>
      <c r="C20" s="36" t="s">
        <v>375</v>
      </c>
      <c r="D20" s="36"/>
      <c r="E20" s="36"/>
      <c r="F20" s="16"/>
      <c r="G20" s="16"/>
      <c r="H20" s="38">
        <v>2</v>
      </c>
      <c r="I20" s="36" t="s">
        <v>86</v>
      </c>
      <c r="L20" s="36" t="s">
        <v>382</v>
      </c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7</v>
      </c>
      <c r="AA20" s="74">
        <v>0</v>
      </c>
      <c r="AB20" s="74">
        <v>1</v>
      </c>
      <c r="AC20" s="50">
        <f t="shared" si="6"/>
        <v>1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8</v>
      </c>
      <c r="AN20" s="74">
        <v>3</v>
      </c>
      <c r="AO20" s="74">
        <v>1</v>
      </c>
      <c r="AP20" s="50">
        <f t="shared" si="7"/>
        <v>4</v>
      </c>
      <c r="AQ20" s="74">
        <v>4</v>
      </c>
      <c r="AR20" s="40"/>
    </row>
    <row r="21" spans="1:44" ht="15.95" customHeight="1" x14ac:dyDescent="0.25">
      <c r="A21" s="47"/>
      <c r="C21" s="36"/>
      <c r="D21" s="36"/>
      <c r="E21" s="36"/>
      <c r="F21" s="16"/>
      <c r="G21" s="16"/>
      <c r="H21" s="38">
        <v>2</v>
      </c>
      <c r="I21" s="36" t="s">
        <v>46</v>
      </c>
      <c r="L21" s="36" t="s">
        <v>230</v>
      </c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7</v>
      </c>
      <c r="AA21" s="74">
        <v>0</v>
      </c>
      <c r="AB21" s="74">
        <v>3</v>
      </c>
      <c r="AC21" s="50">
        <f t="shared" si="6"/>
        <v>3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8</v>
      </c>
      <c r="AN21" s="74">
        <v>4</v>
      </c>
      <c r="AO21" s="74">
        <v>5</v>
      </c>
      <c r="AP21" s="50">
        <f t="shared" si="7"/>
        <v>9</v>
      </c>
      <c r="AQ21" s="74">
        <v>0</v>
      </c>
      <c r="AR21" s="40"/>
    </row>
    <row r="22" spans="1:44" ht="15.95" customHeight="1" x14ac:dyDescent="0.25">
      <c r="A22" s="47"/>
      <c r="C22" s="36"/>
      <c r="D22" s="36"/>
      <c r="E22" s="36"/>
      <c r="F22" s="16"/>
      <c r="G22" s="16"/>
      <c r="H22" s="38">
        <v>2</v>
      </c>
      <c r="I22" s="36" t="s">
        <v>132</v>
      </c>
      <c r="L22" s="36" t="s">
        <v>156</v>
      </c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7</v>
      </c>
      <c r="AA22" s="74">
        <v>0</v>
      </c>
      <c r="AB22" s="74">
        <v>1</v>
      </c>
      <c r="AC22" s="50">
        <f t="shared" si="6"/>
        <v>1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7</v>
      </c>
      <c r="AN22" s="74">
        <v>0</v>
      </c>
      <c r="AO22" s="74">
        <v>0</v>
      </c>
      <c r="AP22" s="50">
        <f t="shared" si="7"/>
        <v>0</v>
      </c>
      <c r="AQ22" s="74">
        <v>2</v>
      </c>
      <c r="AR22" s="40"/>
    </row>
    <row r="23" spans="1:44" ht="15.95" customHeight="1" x14ac:dyDescent="0.25">
      <c r="A23" s="47"/>
      <c r="C23" s="36"/>
      <c r="D23" s="36"/>
      <c r="E23" s="36"/>
      <c r="H23" s="38">
        <v>2</v>
      </c>
      <c r="I23" s="36" t="s">
        <v>291</v>
      </c>
      <c r="L23" s="36" t="s">
        <v>58</v>
      </c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8</v>
      </c>
      <c r="AA23" s="74">
        <v>2</v>
      </c>
      <c r="AB23" s="74">
        <v>3</v>
      </c>
      <c r="AC23" s="50">
        <f t="shared" si="6"/>
        <v>5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7</v>
      </c>
      <c r="AN23" s="74">
        <v>3</v>
      </c>
      <c r="AO23" s="74">
        <v>2</v>
      </c>
      <c r="AP23" s="50">
        <f t="shared" si="7"/>
        <v>5</v>
      </c>
      <c r="AQ23" s="74">
        <v>4</v>
      </c>
      <c r="AR23" s="5"/>
    </row>
    <row r="24" spans="1:44" ht="15.95" customHeight="1" x14ac:dyDescent="0.25">
      <c r="A24" s="47"/>
      <c r="C24" s="36"/>
      <c r="D24" s="36"/>
      <c r="E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8</v>
      </c>
      <c r="AA24" s="74">
        <v>1</v>
      </c>
      <c r="AB24" s="74">
        <v>1</v>
      </c>
      <c r="AC24" s="50">
        <f t="shared" si="6"/>
        <v>2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8</v>
      </c>
      <c r="AN24" s="74">
        <v>0</v>
      </c>
      <c r="AO24" s="74">
        <v>4</v>
      </c>
      <c r="AP24" s="50">
        <f t="shared" si="7"/>
        <v>4</v>
      </c>
      <c r="AQ24" s="74">
        <v>0</v>
      </c>
      <c r="AR24" s="41"/>
    </row>
    <row r="25" spans="1:44" ht="15.95" customHeight="1" x14ac:dyDescent="0.25">
      <c r="A25" s="47"/>
      <c r="B25" s="4"/>
      <c r="C25" s="4"/>
      <c r="D25" s="4"/>
      <c r="E25" s="4"/>
      <c r="F25" s="4"/>
      <c r="G25" s="4"/>
      <c r="H25" s="4"/>
      <c r="I25" s="6"/>
      <c r="J25" s="6"/>
      <c r="K25" s="6"/>
      <c r="L25" s="6"/>
      <c r="M25" s="6"/>
      <c r="N25" s="6"/>
      <c r="O25" s="6"/>
      <c r="P25" s="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7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6</v>
      </c>
      <c r="AN25" s="74">
        <v>0</v>
      </c>
      <c r="AO25" s="74">
        <v>3</v>
      </c>
      <c r="AP25" s="50">
        <f t="shared" si="7"/>
        <v>3</v>
      </c>
      <c r="AQ25" s="74">
        <v>4</v>
      </c>
      <c r="AR25" s="41"/>
    </row>
    <row r="26" spans="1:44" ht="15.95" customHeight="1" x14ac:dyDescent="0.25">
      <c r="A26" s="47"/>
      <c r="B26" s="45" t="s">
        <v>62</v>
      </c>
      <c r="C26" s="18" t="s">
        <v>190</v>
      </c>
      <c r="D26" s="16"/>
      <c r="E26" s="36"/>
      <c r="F26" s="36"/>
      <c r="G26" s="90">
        <v>2</v>
      </c>
      <c r="H26" s="38">
        <v>1</v>
      </c>
      <c r="I26" s="36" t="s">
        <v>119</v>
      </c>
      <c r="J26" s="36"/>
      <c r="K26" s="36"/>
      <c r="L26" s="36" t="s">
        <v>251</v>
      </c>
      <c r="M26" s="38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8</v>
      </c>
      <c r="AA26" s="74">
        <v>0</v>
      </c>
      <c r="AB26" s="74">
        <v>2</v>
      </c>
      <c r="AC26" s="50">
        <f t="shared" si="6"/>
        <v>2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6</v>
      </c>
      <c r="AN26" s="74">
        <v>0</v>
      </c>
      <c r="AO26" s="74">
        <v>4</v>
      </c>
      <c r="AP26" s="50">
        <f t="shared" si="7"/>
        <v>4</v>
      </c>
      <c r="AQ26" s="74">
        <v>0</v>
      </c>
      <c r="AR26" s="41"/>
    </row>
    <row r="27" spans="1:44" ht="15.95" customHeight="1" thickBot="1" x14ac:dyDescent="0.3">
      <c r="A27" s="47"/>
      <c r="B27" s="43" t="s">
        <v>35</v>
      </c>
      <c r="C27" s="57"/>
      <c r="D27" s="57" t="s">
        <v>149</v>
      </c>
      <c r="E27" s="16"/>
      <c r="F27" s="16"/>
      <c r="G27" s="16"/>
      <c r="H27" s="38">
        <v>1</v>
      </c>
      <c r="I27" s="36" t="s">
        <v>34</v>
      </c>
      <c r="J27" s="36"/>
      <c r="K27" s="36"/>
      <c r="L27" s="36" t="s">
        <v>119</v>
      </c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88</v>
      </c>
      <c r="AA27" s="48">
        <f t="shared" ref="AA27" si="8">SUM(AA15:AA26)</f>
        <v>17</v>
      </c>
      <c r="AB27" s="48">
        <f>SUM(AB15:AB26)</f>
        <v>29</v>
      </c>
      <c r="AC27" s="48">
        <f>+AB27+AA27</f>
        <v>46</v>
      </c>
      <c r="AD27" s="48">
        <f>SUM(AD15:AD26)</f>
        <v>6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88</v>
      </c>
      <c r="AN27" s="48">
        <f t="shared" ref="AN27" si="9">SUM(AN15:AN26)</f>
        <v>21</v>
      </c>
      <c r="AO27" s="48">
        <f>SUM(AO15:AO26)</f>
        <v>35</v>
      </c>
      <c r="AP27" s="48">
        <f>+AO27+AN27</f>
        <v>56</v>
      </c>
      <c r="AQ27" s="48">
        <f>SUM(AQ15:AQ26)</f>
        <v>18</v>
      </c>
      <c r="AR27" s="41"/>
    </row>
    <row r="28" spans="1:44" ht="15.95" customHeight="1" x14ac:dyDescent="0.25">
      <c r="A28" s="47"/>
      <c r="C28" s="16"/>
      <c r="D28" s="16"/>
      <c r="E28" s="16"/>
      <c r="F28" s="16"/>
      <c r="G28" s="16"/>
      <c r="H28" s="38"/>
      <c r="I28" s="36"/>
      <c r="J28" s="36"/>
      <c r="K28" s="36"/>
      <c r="L28" s="36"/>
      <c r="M28" s="38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10</v>
      </c>
      <c r="AA28" s="28">
        <v>1</v>
      </c>
      <c r="AB28" s="28">
        <v>2</v>
      </c>
      <c r="AC28" s="60">
        <f t="shared" ref="AC28:AC39" si="10">+AA28+AB28</f>
        <v>3</v>
      </c>
      <c r="AD28" s="28">
        <v>2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9</v>
      </c>
      <c r="AN28" s="28">
        <v>3</v>
      </c>
      <c r="AO28" s="28">
        <v>1</v>
      </c>
      <c r="AP28" s="60">
        <f t="shared" ref="AP28:AP39" si="11">+AN28+AO28</f>
        <v>4</v>
      </c>
      <c r="AQ28" s="28">
        <v>2</v>
      </c>
      <c r="AR28" s="41"/>
    </row>
    <row r="29" spans="1:44" ht="15.95" customHeight="1" x14ac:dyDescent="0.25">
      <c r="A29" s="47"/>
      <c r="B29" s="16"/>
      <c r="C29" s="18" t="s">
        <v>189</v>
      </c>
      <c r="D29" s="16"/>
      <c r="E29" s="36"/>
      <c r="F29" s="36"/>
      <c r="G29" s="90">
        <v>1</v>
      </c>
      <c r="H29" s="38">
        <v>2</v>
      </c>
      <c r="I29" s="36" t="s">
        <v>130</v>
      </c>
      <c r="J29" s="36"/>
      <c r="K29" s="36"/>
      <c r="L29" s="36" t="s">
        <v>374</v>
      </c>
      <c r="M29" s="38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5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5</v>
      </c>
      <c r="AN29" s="74">
        <v>0</v>
      </c>
      <c r="AO29" s="74">
        <v>1</v>
      </c>
      <c r="AP29" s="50">
        <f t="shared" si="11"/>
        <v>1</v>
      </c>
      <c r="AQ29" s="74">
        <v>0</v>
      </c>
      <c r="AR29" s="41"/>
    </row>
    <row r="30" spans="1:44" ht="15.95" customHeight="1" x14ac:dyDescent="0.25">
      <c r="A30" s="47"/>
      <c r="B30" s="38" t="s">
        <v>35</v>
      </c>
      <c r="C30" s="57"/>
      <c r="D30" s="57" t="s">
        <v>149</v>
      </c>
      <c r="E30" s="16"/>
      <c r="F30" s="16"/>
      <c r="G30" s="16"/>
      <c r="H30" s="38"/>
      <c r="I30" s="36"/>
      <c r="J30" s="36"/>
      <c r="K30" s="36"/>
      <c r="L30" s="36"/>
      <c r="M30" s="38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7</v>
      </c>
      <c r="AA30" s="74">
        <v>1</v>
      </c>
      <c r="AB30" s="74">
        <v>4</v>
      </c>
      <c r="AC30" s="50">
        <f t="shared" si="10"/>
        <v>5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8</v>
      </c>
      <c r="AN30" s="74">
        <v>22</v>
      </c>
      <c r="AO30" s="74">
        <v>5</v>
      </c>
      <c r="AP30" s="50">
        <f t="shared" si="11"/>
        <v>27</v>
      </c>
      <c r="AQ30" s="74">
        <v>4</v>
      </c>
      <c r="AR30" s="41"/>
    </row>
    <row r="31" spans="1:44" ht="15.95" customHeight="1" x14ac:dyDescent="0.25">
      <c r="A31" s="47"/>
      <c r="B31" s="4"/>
      <c r="C31" s="4"/>
      <c r="D31" s="4"/>
      <c r="E31" s="4"/>
      <c r="F31" s="4"/>
      <c r="G31" s="4"/>
      <c r="H31" s="4"/>
      <c r="I31" s="6"/>
      <c r="J31" s="6"/>
      <c r="K31" s="6"/>
      <c r="L31" s="6"/>
      <c r="M31" s="6"/>
      <c r="N31" s="6"/>
      <c r="O31" s="6"/>
      <c r="P31" s="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8</v>
      </c>
      <c r="AA31" s="74">
        <v>4</v>
      </c>
      <c r="AB31" s="74">
        <v>0</v>
      </c>
      <c r="AC31" s="50">
        <f t="shared" si="10"/>
        <v>4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7</v>
      </c>
      <c r="AN31" s="74">
        <v>0</v>
      </c>
      <c r="AO31" s="74">
        <v>4</v>
      </c>
      <c r="AP31" s="50">
        <f t="shared" si="11"/>
        <v>4</v>
      </c>
      <c r="AQ31" s="74">
        <v>0</v>
      </c>
      <c r="AR31" s="41"/>
    </row>
    <row r="32" spans="1:44" ht="15.95" customHeight="1" x14ac:dyDescent="0.25">
      <c r="A32" s="47"/>
      <c r="B32" s="45" t="s">
        <v>71</v>
      </c>
      <c r="C32" s="18" t="s">
        <v>203</v>
      </c>
      <c r="D32" s="16"/>
      <c r="E32" s="16"/>
      <c r="F32" s="53"/>
      <c r="G32" s="90">
        <v>1</v>
      </c>
      <c r="H32" s="38">
        <v>2</v>
      </c>
      <c r="I32" s="36" t="s">
        <v>184</v>
      </c>
      <c r="J32" s="36"/>
      <c r="K32" s="36"/>
      <c r="L32" s="36" t="s">
        <v>87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8</v>
      </c>
      <c r="AA32" s="74">
        <v>1</v>
      </c>
      <c r="AB32" s="74">
        <v>3</v>
      </c>
      <c r="AC32" s="50">
        <f t="shared" si="10"/>
        <v>4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8</v>
      </c>
      <c r="AN32" s="74">
        <v>5</v>
      </c>
      <c r="AO32" s="74">
        <v>9</v>
      </c>
      <c r="AP32" s="50">
        <f t="shared" si="11"/>
        <v>14</v>
      </c>
      <c r="AQ32" s="74">
        <v>2</v>
      </c>
      <c r="AR32" s="41"/>
    </row>
    <row r="33" spans="1:44" ht="15.95" customHeight="1" x14ac:dyDescent="0.25">
      <c r="A33" s="47"/>
      <c r="B33" s="43" t="s">
        <v>35</v>
      </c>
      <c r="C33" s="36"/>
      <c r="D33" s="36" t="s">
        <v>149</v>
      </c>
      <c r="E33" s="36"/>
      <c r="F33" s="16"/>
      <c r="G33" s="16"/>
      <c r="H33" s="38"/>
      <c r="I33" s="36"/>
      <c r="J33" s="16"/>
      <c r="K33" s="16"/>
      <c r="L33" s="36"/>
      <c r="M33" s="38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8</v>
      </c>
      <c r="AA33" s="74">
        <v>1</v>
      </c>
      <c r="AB33" s="74">
        <v>2</v>
      </c>
      <c r="AC33" s="50">
        <f t="shared" si="10"/>
        <v>3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7</v>
      </c>
      <c r="AN33" s="74">
        <v>1</v>
      </c>
      <c r="AO33" s="74">
        <v>4</v>
      </c>
      <c r="AP33" s="50">
        <f t="shared" si="11"/>
        <v>5</v>
      </c>
      <c r="AQ33" s="74">
        <v>0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/>
      <c r="I34" s="36"/>
      <c r="J34" s="16"/>
      <c r="K34" s="16"/>
      <c r="L34" s="36"/>
      <c r="M34" s="38"/>
      <c r="N34" s="36"/>
      <c r="O34" s="1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7</v>
      </c>
      <c r="AA34" s="74">
        <v>2</v>
      </c>
      <c r="AB34" s="74">
        <v>1</v>
      </c>
      <c r="AC34" s="50">
        <f t="shared" si="10"/>
        <v>3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7</v>
      </c>
      <c r="AN34" s="74">
        <v>0</v>
      </c>
      <c r="AO34" s="74">
        <v>5</v>
      </c>
      <c r="AP34" s="50">
        <f t="shared" si="11"/>
        <v>5</v>
      </c>
      <c r="AQ34" s="74">
        <v>0</v>
      </c>
      <c r="AR34" s="41"/>
    </row>
    <row r="35" spans="1:44" ht="15.95" customHeight="1" x14ac:dyDescent="0.25">
      <c r="A35" s="47" t="s">
        <v>68</v>
      </c>
      <c r="B35" s="16"/>
      <c r="C35" s="18" t="s">
        <v>202</v>
      </c>
      <c r="D35" s="76"/>
      <c r="E35" s="36"/>
      <c r="F35" s="36"/>
      <c r="G35" s="90">
        <v>4</v>
      </c>
      <c r="H35" s="38">
        <v>1</v>
      </c>
      <c r="I35" s="36" t="s">
        <v>52</v>
      </c>
      <c r="J35" s="16"/>
      <c r="K35" s="16"/>
      <c r="L35" s="36" t="s">
        <v>384</v>
      </c>
      <c r="M35" s="38"/>
      <c r="N35" s="36"/>
      <c r="O35" s="36"/>
      <c r="P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8</v>
      </c>
      <c r="AA35" s="74">
        <v>0</v>
      </c>
      <c r="AB35" s="74">
        <v>2</v>
      </c>
      <c r="AC35" s="50">
        <f t="shared" si="10"/>
        <v>2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8</v>
      </c>
      <c r="AN35" s="74">
        <v>0</v>
      </c>
      <c r="AO35" s="74">
        <v>2</v>
      </c>
      <c r="AP35" s="50">
        <f t="shared" si="11"/>
        <v>2</v>
      </c>
      <c r="AQ35" s="74">
        <v>0</v>
      </c>
      <c r="AR35" s="41"/>
    </row>
    <row r="36" spans="1:44" ht="15.95" customHeight="1" x14ac:dyDescent="0.25">
      <c r="A36" s="47"/>
      <c r="B36" s="38" t="s">
        <v>35</v>
      </c>
      <c r="C36" s="57" t="s">
        <v>378</v>
      </c>
      <c r="D36" s="57"/>
      <c r="E36" s="16"/>
      <c r="F36" s="16"/>
      <c r="G36" s="16"/>
      <c r="H36" s="38">
        <v>1</v>
      </c>
      <c r="I36" s="36" t="s">
        <v>66</v>
      </c>
      <c r="J36" s="16"/>
      <c r="K36" s="16"/>
      <c r="L36" s="36" t="s">
        <v>98</v>
      </c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5</v>
      </c>
      <c r="AA36" s="74">
        <v>1</v>
      </c>
      <c r="AB36" s="74">
        <v>2</v>
      </c>
      <c r="AC36" s="50">
        <f t="shared" si="10"/>
        <v>3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8</v>
      </c>
      <c r="AN36" s="74">
        <v>1</v>
      </c>
      <c r="AO36" s="74">
        <v>11</v>
      </c>
      <c r="AP36" s="50">
        <f t="shared" si="11"/>
        <v>12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G37" s="16"/>
      <c r="H37" s="38">
        <v>2</v>
      </c>
      <c r="I37" s="36" t="s">
        <v>66</v>
      </c>
      <c r="J37" s="16"/>
      <c r="K37" s="16"/>
      <c r="L37" s="36" t="s">
        <v>366</v>
      </c>
      <c r="M37" s="38"/>
      <c r="N37" s="16"/>
      <c r="O37" s="1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8</v>
      </c>
      <c r="AA37" s="74">
        <v>0</v>
      </c>
      <c r="AB37" s="74">
        <v>1</v>
      </c>
      <c r="AC37" s="50">
        <f t="shared" si="10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7</v>
      </c>
      <c r="AN37" s="74">
        <v>1</v>
      </c>
      <c r="AO37" s="74">
        <v>3</v>
      </c>
      <c r="AP37" s="50">
        <f t="shared" si="11"/>
        <v>4</v>
      </c>
      <c r="AQ37" s="74">
        <v>0</v>
      </c>
      <c r="AR37" s="41"/>
    </row>
    <row r="38" spans="1:44" ht="15.95" customHeight="1" x14ac:dyDescent="0.25">
      <c r="A38" s="47"/>
      <c r="H38" s="38">
        <v>2</v>
      </c>
      <c r="I38" s="36" t="s">
        <v>52</v>
      </c>
      <c r="L38" s="36" t="s">
        <v>385</v>
      </c>
      <c r="M38" s="36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6</v>
      </c>
      <c r="AA38" s="74">
        <v>0</v>
      </c>
      <c r="AB38" s="74">
        <v>1</v>
      </c>
      <c r="AC38" s="50">
        <f t="shared" si="10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8</v>
      </c>
      <c r="AN38" s="74">
        <v>0</v>
      </c>
      <c r="AO38" s="74">
        <v>2</v>
      </c>
      <c r="AP38" s="50">
        <f t="shared" si="11"/>
        <v>2</v>
      </c>
      <c r="AQ38" s="74">
        <v>4</v>
      </c>
      <c r="AR38" s="41"/>
    </row>
    <row r="39" spans="1:44" ht="15.95" customHeight="1" x14ac:dyDescent="0.25">
      <c r="A39" s="47"/>
      <c r="B39" s="7"/>
      <c r="C39" s="4"/>
      <c r="D39" s="4"/>
      <c r="E39" s="4"/>
      <c r="F39" s="4"/>
      <c r="G39" s="4"/>
      <c r="H39" s="4"/>
      <c r="I39" s="4"/>
      <c r="J39" s="6"/>
      <c r="K39" s="6"/>
      <c r="L39" s="6"/>
      <c r="M39" s="6"/>
      <c r="N39" s="6"/>
      <c r="O39" s="6"/>
      <c r="P39" s="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8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6</v>
      </c>
      <c r="AN39" s="74">
        <v>0</v>
      </c>
      <c r="AO39" s="74">
        <v>2</v>
      </c>
      <c r="AP39" s="50">
        <f t="shared" si="11"/>
        <v>2</v>
      </c>
      <c r="AQ39" s="74">
        <v>0</v>
      </c>
      <c r="AR39" s="41"/>
    </row>
    <row r="40" spans="1:44" ht="15.95" customHeight="1" thickBot="1" x14ac:dyDescent="0.3">
      <c r="A40" s="47"/>
      <c r="B40" s="45" t="s">
        <v>84</v>
      </c>
      <c r="C40" s="18" t="s">
        <v>198</v>
      </c>
      <c r="D40" s="16"/>
      <c r="E40" s="37"/>
      <c r="F40" s="37"/>
      <c r="G40" s="90">
        <v>2</v>
      </c>
      <c r="H40" s="38">
        <v>1</v>
      </c>
      <c r="I40" s="36" t="s">
        <v>126</v>
      </c>
      <c r="J40" s="16"/>
      <c r="K40" s="16"/>
      <c r="L40" s="36" t="s">
        <v>379</v>
      </c>
      <c r="M40" s="38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88</v>
      </c>
      <c r="AA40" s="48">
        <f t="shared" ref="AA40" si="12">SUM(AA28:AA39)</f>
        <v>11</v>
      </c>
      <c r="AB40" s="48">
        <f>SUM(AB28:AB39)</f>
        <v>18</v>
      </c>
      <c r="AC40" s="48">
        <f>+AB40+AA40</f>
        <v>29</v>
      </c>
      <c r="AD40" s="48">
        <f>SUM(AD28:AD39)</f>
        <v>6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88</v>
      </c>
      <c r="AN40" s="48">
        <f t="shared" ref="AN40" si="13">SUM(AN28:AN39)</f>
        <v>33</v>
      </c>
      <c r="AO40" s="48">
        <f>SUM(AO28:AO39)</f>
        <v>49</v>
      </c>
      <c r="AP40" s="48">
        <f>+AO40+AN40</f>
        <v>82</v>
      </c>
      <c r="AQ40" s="48">
        <f>SUM(AQ28:AQ39)</f>
        <v>12</v>
      </c>
      <c r="AR40" s="41"/>
    </row>
    <row r="41" spans="1:44" ht="15.95" customHeight="1" x14ac:dyDescent="0.25">
      <c r="A41" s="47"/>
      <c r="B41" s="43" t="s">
        <v>35</v>
      </c>
      <c r="C41" s="57"/>
      <c r="D41" s="57" t="s">
        <v>149</v>
      </c>
      <c r="E41" s="57"/>
      <c r="F41" s="16"/>
      <c r="G41" s="16"/>
      <c r="H41" s="38">
        <v>1</v>
      </c>
      <c r="I41" s="36" t="s">
        <v>126</v>
      </c>
      <c r="J41" s="16"/>
      <c r="K41" s="16"/>
      <c r="L41" s="36" t="s">
        <v>380</v>
      </c>
      <c r="M41" s="38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13</v>
      </c>
      <c r="AA41" s="28">
        <v>4</v>
      </c>
      <c r="AB41" s="28">
        <v>4</v>
      </c>
      <c r="AC41" s="60">
        <f t="shared" ref="AC41:AC52" si="14">+AA41+AB41</f>
        <v>8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22</v>
      </c>
      <c r="AN41" s="28">
        <v>8</v>
      </c>
      <c r="AO41" s="28">
        <v>7</v>
      </c>
      <c r="AP41" s="60">
        <f t="shared" ref="AP41:AP52" si="15">+AN41+AO41</f>
        <v>15</v>
      </c>
      <c r="AQ41" s="28">
        <v>2</v>
      </c>
      <c r="AR41" s="41"/>
    </row>
    <row r="42" spans="1:44" ht="15.95" customHeight="1" x14ac:dyDescent="0.25">
      <c r="A42" s="47"/>
      <c r="D42" s="16"/>
      <c r="E42" s="16"/>
      <c r="F42" s="16"/>
      <c r="G42" s="16"/>
      <c r="H42" s="38"/>
      <c r="I42" s="36"/>
      <c r="J42" s="16"/>
      <c r="K42" s="16"/>
      <c r="L42" s="36"/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8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7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23"/>
      <c r="C43" s="18" t="s">
        <v>199</v>
      </c>
      <c r="D43" s="57"/>
      <c r="E43" s="16"/>
      <c r="F43" s="37"/>
      <c r="G43" s="90">
        <v>1</v>
      </c>
      <c r="H43" s="38">
        <v>2</v>
      </c>
      <c r="I43" s="36" t="s">
        <v>94</v>
      </c>
      <c r="J43" s="16"/>
      <c r="K43" s="16"/>
      <c r="L43" s="36" t="s">
        <v>110</v>
      </c>
      <c r="M43" s="38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5</v>
      </c>
      <c r="AA43" s="74">
        <v>2</v>
      </c>
      <c r="AB43" s="74">
        <v>6</v>
      </c>
      <c r="AC43" s="50">
        <f t="shared" si="14"/>
        <v>8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6</v>
      </c>
      <c r="AN43" s="74">
        <v>9</v>
      </c>
      <c r="AO43" s="74">
        <v>4</v>
      </c>
      <c r="AP43" s="50">
        <f t="shared" si="15"/>
        <v>13</v>
      </c>
      <c r="AQ43" s="74">
        <v>0</v>
      </c>
      <c r="AR43" s="41"/>
    </row>
    <row r="44" spans="1:44" ht="15.95" customHeight="1" x14ac:dyDescent="0.25">
      <c r="A44" s="47"/>
      <c r="B44" s="43" t="s">
        <v>35</v>
      </c>
      <c r="C44" s="36"/>
      <c r="D44" s="57" t="s">
        <v>149</v>
      </c>
      <c r="E44" s="36"/>
      <c r="F44" s="36"/>
      <c r="G44" s="90"/>
      <c r="H44" s="38"/>
      <c r="I44" s="36"/>
      <c r="J44" s="16"/>
      <c r="K44" s="16"/>
      <c r="L44" s="36"/>
      <c r="M44" s="38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7</v>
      </c>
      <c r="AA44" s="74">
        <v>8</v>
      </c>
      <c r="AB44" s="74">
        <v>2</v>
      </c>
      <c r="AC44" s="50">
        <f t="shared" si="14"/>
        <v>10</v>
      </c>
      <c r="AD44" s="74">
        <v>2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5</v>
      </c>
      <c r="AN44" s="74">
        <v>4</v>
      </c>
      <c r="AO44" s="74">
        <v>1</v>
      </c>
      <c r="AP44" s="50">
        <f t="shared" si="15"/>
        <v>5</v>
      </c>
      <c r="AQ44" s="74">
        <v>0</v>
      </c>
      <c r="AR44" s="41"/>
    </row>
    <row r="45" spans="1:44" ht="15.95" customHeight="1" x14ac:dyDescent="0.25">
      <c r="A45" s="47"/>
      <c r="B45" s="8"/>
      <c r="C45" s="9"/>
      <c r="D45" s="9"/>
      <c r="E45" s="9"/>
      <c r="F45" s="9"/>
      <c r="G45" s="10"/>
      <c r="H45" s="11"/>
      <c r="I45" s="9"/>
      <c r="J45" s="9"/>
      <c r="K45" s="11"/>
      <c r="L45" s="11"/>
      <c r="M45" s="11"/>
      <c r="N45" s="11"/>
      <c r="O45" s="11"/>
      <c r="P45" s="11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8</v>
      </c>
      <c r="AA45" s="74">
        <v>2</v>
      </c>
      <c r="AB45" s="74">
        <v>3</v>
      </c>
      <c r="AC45" s="50">
        <f t="shared" si="14"/>
        <v>5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23"/>
      <c r="C46" s="23"/>
      <c r="D46" s="23"/>
      <c r="E46" s="42" t="s">
        <v>151</v>
      </c>
      <c r="F46" s="42"/>
      <c r="G46" s="44">
        <f>SUM(G14:G45)</f>
        <v>19</v>
      </c>
      <c r="H46" s="44"/>
      <c r="I46" s="33"/>
      <c r="J46" s="42" t="s">
        <v>90</v>
      </c>
      <c r="K46" s="33"/>
      <c r="L46" s="44">
        <f>COUNTA(C14:C45)-8</f>
        <v>3</v>
      </c>
      <c r="N46" s="42" t="s">
        <v>109</v>
      </c>
      <c r="O46" s="44">
        <v>6</v>
      </c>
      <c r="P46" s="23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6</v>
      </c>
      <c r="AA46" s="74">
        <v>0</v>
      </c>
      <c r="AB46" s="74">
        <v>1</v>
      </c>
      <c r="AC46" s="50">
        <f t="shared" si="14"/>
        <v>1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8</v>
      </c>
      <c r="AN46" s="74">
        <v>2</v>
      </c>
      <c r="AO46" s="74">
        <v>6</v>
      </c>
      <c r="AP46" s="50">
        <f t="shared" si="15"/>
        <v>8</v>
      </c>
      <c r="AQ46" s="74">
        <v>0</v>
      </c>
      <c r="AR46" s="41"/>
    </row>
    <row r="47" spans="1:44" ht="15.95" customHeight="1" x14ac:dyDescent="0.25">
      <c r="A47" s="47"/>
      <c r="E47" s="42" t="s">
        <v>150</v>
      </c>
      <c r="F47" s="42"/>
      <c r="G47" s="44">
        <f>COUNTA(L15:L45)+COUNTIF(L15:L45,"*&amp;*")</f>
        <v>29</v>
      </c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8</v>
      </c>
      <c r="AA47" s="74">
        <v>1</v>
      </c>
      <c r="AB47" s="74">
        <v>4</v>
      </c>
      <c r="AC47" s="50">
        <f t="shared" si="14"/>
        <v>5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8</v>
      </c>
      <c r="AN47" s="74">
        <v>0</v>
      </c>
      <c r="AO47" s="74">
        <v>3</v>
      </c>
      <c r="AP47" s="50">
        <f t="shared" si="15"/>
        <v>3</v>
      </c>
      <c r="AQ47" s="74">
        <v>2</v>
      </c>
      <c r="AR47" s="41"/>
    </row>
    <row r="48" spans="1:44" ht="15.95" customHeight="1" x14ac:dyDescent="0.25">
      <c r="A48" s="47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6</v>
      </c>
      <c r="AA48" s="74">
        <v>0</v>
      </c>
      <c r="AB48" s="74">
        <v>1</v>
      </c>
      <c r="AC48" s="50">
        <f t="shared" si="14"/>
        <v>1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7</v>
      </c>
      <c r="AN48" s="74">
        <v>1</v>
      </c>
      <c r="AO48" s="74">
        <v>5</v>
      </c>
      <c r="AP48" s="50">
        <f t="shared" si="15"/>
        <v>6</v>
      </c>
      <c r="AQ48" s="74">
        <v>0</v>
      </c>
      <c r="AR48" s="41"/>
    </row>
    <row r="49" spans="1:44" ht="15.95" customHeight="1" x14ac:dyDescent="0.25">
      <c r="A49" s="47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8</v>
      </c>
      <c r="AA49" s="74">
        <v>0</v>
      </c>
      <c r="AB49" s="74">
        <v>5</v>
      </c>
      <c r="AC49" s="50">
        <f t="shared" si="14"/>
        <v>5</v>
      </c>
      <c r="AD49" s="74">
        <v>4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18" t="s">
        <v>124</v>
      </c>
      <c r="C50" s="18"/>
      <c r="N50" s="18"/>
      <c r="O50" s="18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7</v>
      </c>
      <c r="AA50" s="74">
        <v>0</v>
      </c>
      <c r="AB50" s="74">
        <v>2</v>
      </c>
      <c r="AC50" s="50">
        <f t="shared" si="14"/>
        <v>2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8</v>
      </c>
      <c r="AN50" s="74">
        <v>2</v>
      </c>
      <c r="AO50" s="74">
        <v>3</v>
      </c>
      <c r="AP50" s="50">
        <f t="shared" si="15"/>
        <v>5</v>
      </c>
      <c r="AQ50" s="74">
        <v>0</v>
      </c>
      <c r="AR50" s="41"/>
    </row>
    <row r="51" spans="1:44" ht="15.95" customHeight="1" x14ac:dyDescent="0.25">
      <c r="A51" s="47"/>
      <c r="B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2</v>
      </c>
      <c r="AA51" s="74">
        <v>0</v>
      </c>
      <c r="AB51" s="74">
        <v>2</v>
      </c>
      <c r="AC51" s="50">
        <f t="shared" si="14"/>
        <v>2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5</v>
      </c>
      <c r="AN51" s="74">
        <v>0</v>
      </c>
      <c r="AO51" s="74">
        <v>1</v>
      </c>
      <c r="AP51" s="50">
        <f t="shared" si="15"/>
        <v>1</v>
      </c>
      <c r="AQ51" s="74">
        <v>0</v>
      </c>
      <c r="AR51" s="41"/>
    </row>
    <row r="52" spans="1:44" ht="15.95" customHeight="1" x14ac:dyDescent="0.25">
      <c r="A52" s="47"/>
      <c r="B52" s="18" t="s">
        <v>92</v>
      </c>
      <c r="H52" s="18" t="s">
        <v>100</v>
      </c>
      <c r="M52" s="18" t="s">
        <v>101</v>
      </c>
      <c r="O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7</v>
      </c>
      <c r="AA52" s="74">
        <v>2</v>
      </c>
      <c r="AB52" s="74">
        <v>4</v>
      </c>
      <c r="AC52" s="50">
        <f t="shared" si="14"/>
        <v>6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8</v>
      </c>
      <c r="AN52" s="74">
        <v>1</v>
      </c>
      <c r="AO52" s="74">
        <v>3</v>
      </c>
      <c r="AP52" s="50">
        <f t="shared" si="15"/>
        <v>4</v>
      </c>
      <c r="AQ52" s="74">
        <v>2</v>
      </c>
      <c r="AR52" s="41"/>
    </row>
    <row r="53" spans="1:44" ht="15.95" customHeight="1" thickBot="1" x14ac:dyDescent="0.3">
      <c r="A53" s="47"/>
      <c r="B53" s="36" t="s">
        <v>149</v>
      </c>
      <c r="F53" s="36"/>
      <c r="H53" s="36" t="s">
        <v>149</v>
      </c>
      <c r="I53" s="36"/>
      <c r="J53" s="36"/>
      <c r="K53" s="36"/>
      <c r="L53" s="36"/>
      <c r="M53" s="36" t="s">
        <v>149</v>
      </c>
      <c r="O53" s="36"/>
      <c r="P53" s="3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85</v>
      </c>
      <c r="AA53" s="48">
        <f t="shared" ref="AA53" si="16">SUM(AA41:AA52)</f>
        <v>19</v>
      </c>
      <c r="AB53" s="48">
        <f>SUM(AB41:AB52)</f>
        <v>34</v>
      </c>
      <c r="AC53" s="48">
        <f>+AB53+AA53</f>
        <v>53</v>
      </c>
      <c r="AD53" s="48">
        <f>SUM(AD41:AD52)</f>
        <v>10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86</v>
      </c>
      <c r="AN53" s="48">
        <f t="shared" ref="AN53" si="17">SUM(AN41:AN52)</f>
        <v>27</v>
      </c>
      <c r="AO53" s="48">
        <f>SUM(AO41:AO52)</f>
        <v>33</v>
      </c>
      <c r="AP53" s="48">
        <f>+AO53+AN53</f>
        <v>60</v>
      </c>
      <c r="AQ53" s="48">
        <f>SUM(AQ41:AQ52)</f>
        <v>6</v>
      </c>
      <c r="AR53" s="41"/>
    </row>
    <row r="54" spans="1:44" ht="15.95" customHeight="1" x14ac:dyDescent="0.25">
      <c r="A54" s="47"/>
      <c r="C54" s="36"/>
      <c r="F54" s="36"/>
      <c r="G54" s="16"/>
      <c r="H54" s="36"/>
      <c r="I54" s="36"/>
      <c r="J54" s="36"/>
      <c r="K54" s="36"/>
      <c r="L54" s="36"/>
      <c r="M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3</v>
      </c>
      <c r="AA54" s="28">
        <v>0</v>
      </c>
      <c r="AB54" s="28">
        <v>0</v>
      </c>
      <c r="AC54" s="60">
        <f t="shared" ref="AC54:AC65" si="18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13</v>
      </c>
      <c r="AN54" s="28">
        <v>1</v>
      </c>
      <c r="AO54" s="28">
        <v>6</v>
      </c>
      <c r="AP54" s="60">
        <f t="shared" ref="AP54:AP65" si="19">+AN54+AO54</f>
        <v>7</v>
      </c>
      <c r="AQ54" s="28">
        <v>0</v>
      </c>
      <c r="AR54" s="41"/>
    </row>
    <row r="55" spans="1:44" ht="15.95" customHeight="1" x14ac:dyDescent="0.25">
      <c r="A55" s="47"/>
      <c r="H55" s="36"/>
      <c r="M55" s="36"/>
      <c r="Q55" s="47"/>
      <c r="R55" s="47"/>
      <c r="S55" s="75">
        <v>7.5</v>
      </c>
      <c r="T55" s="42" t="s">
        <v>16</v>
      </c>
      <c r="Y55" s="42" t="s">
        <v>17</v>
      </c>
      <c r="Z55" s="50">
        <v>8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7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8</v>
      </c>
      <c r="AA56" s="74">
        <v>12</v>
      </c>
      <c r="AB56" s="74">
        <v>5</v>
      </c>
      <c r="AC56" s="50">
        <f t="shared" si="18"/>
        <v>17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7</v>
      </c>
      <c r="AN56" s="74">
        <v>13</v>
      </c>
      <c r="AO56" s="74">
        <v>2</v>
      </c>
      <c r="AP56" s="50">
        <f t="shared" si="19"/>
        <v>15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7</v>
      </c>
      <c r="AA57" s="74">
        <v>2</v>
      </c>
      <c r="AB57" s="74">
        <v>10</v>
      </c>
      <c r="AC57" s="50">
        <f t="shared" si="18"/>
        <v>12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8</v>
      </c>
      <c r="AN57" s="74">
        <v>1</v>
      </c>
      <c r="AO57" s="74">
        <v>3</v>
      </c>
      <c r="AP57" s="50">
        <f t="shared" si="19"/>
        <v>4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7</v>
      </c>
      <c r="AA58" s="74">
        <v>4</v>
      </c>
      <c r="AB58" s="74">
        <v>1</v>
      </c>
      <c r="AC58" s="50">
        <f t="shared" si="18"/>
        <v>5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8</v>
      </c>
      <c r="AN58" s="74">
        <v>4</v>
      </c>
      <c r="AO58" s="74">
        <v>7</v>
      </c>
      <c r="AP58" s="50">
        <f t="shared" si="19"/>
        <v>11</v>
      </c>
      <c r="AQ58" s="74">
        <v>0</v>
      </c>
      <c r="AR58" s="41"/>
    </row>
    <row r="59" spans="1:44" ht="15.95" customHeight="1" x14ac:dyDescent="0.25">
      <c r="A59" s="47"/>
      <c r="G59" s="16"/>
      <c r="H59" s="16"/>
      <c r="I59" s="16"/>
      <c r="J59" s="16"/>
      <c r="K59" s="16"/>
      <c r="L59" s="16"/>
      <c r="M59" s="1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8</v>
      </c>
      <c r="AA59" s="74">
        <v>1</v>
      </c>
      <c r="AB59" s="74">
        <v>2</v>
      </c>
      <c r="AC59" s="50">
        <f t="shared" si="18"/>
        <v>3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8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7</v>
      </c>
      <c r="AA60" s="74">
        <v>0</v>
      </c>
      <c r="AB60" s="74">
        <v>5</v>
      </c>
      <c r="AC60" s="50">
        <f t="shared" si="18"/>
        <v>5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8</v>
      </c>
      <c r="AN60" s="74">
        <v>0</v>
      </c>
      <c r="AO60" s="74">
        <v>1</v>
      </c>
      <c r="AP60" s="50">
        <f t="shared" si="19"/>
        <v>1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8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6</v>
      </c>
      <c r="AN61" s="74">
        <v>0</v>
      </c>
      <c r="AO61" s="74">
        <v>2</v>
      </c>
      <c r="AP61" s="50">
        <f t="shared" si="19"/>
        <v>2</v>
      </c>
      <c r="AQ61" s="74">
        <v>0</v>
      </c>
      <c r="AR61" s="41"/>
    </row>
    <row r="62" spans="1:44" ht="15.95" customHeight="1" x14ac:dyDescent="0.25">
      <c r="A62" s="47"/>
      <c r="G62" s="16"/>
      <c r="H62" s="16"/>
      <c r="I62" s="16"/>
      <c r="J62" s="16"/>
      <c r="K62" s="16"/>
      <c r="L62" s="16"/>
      <c r="M62" s="1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8</v>
      </c>
      <c r="AA62" s="74">
        <v>0</v>
      </c>
      <c r="AB62" s="74">
        <v>2</v>
      </c>
      <c r="AC62" s="50">
        <f t="shared" si="18"/>
        <v>2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8</v>
      </c>
      <c r="AN62" s="74">
        <v>0</v>
      </c>
      <c r="AO62" s="74">
        <v>2</v>
      </c>
      <c r="AP62" s="50">
        <f t="shared" si="19"/>
        <v>2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8</v>
      </c>
      <c r="AA63" s="74">
        <v>0</v>
      </c>
      <c r="AB63" s="74">
        <v>5</v>
      </c>
      <c r="AC63" s="50">
        <f t="shared" si="18"/>
        <v>5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7</v>
      </c>
      <c r="AN63" s="74">
        <v>0</v>
      </c>
      <c r="AO63" s="74">
        <v>1</v>
      </c>
      <c r="AP63" s="50">
        <f t="shared" si="19"/>
        <v>1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8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8</v>
      </c>
      <c r="AN64" s="74">
        <v>0</v>
      </c>
      <c r="AO64" s="74">
        <v>6</v>
      </c>
      <c r="AP64" s="50">
        <f t="shared" si="19"/>
        <v>6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8</v>
      </c>
      <c r="AA65" s="74">
        <v>2</v>
      </c>
      <c r="AB65" s="74">
        <v>3</v>
      </c>
      <c r="AC65" s="50">
        <f t="shared" si="18"/>
        <v>5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88</v>
      </c>
      <c r="AA66" s="48">
        <f t="shared" ref="AA66" si="20">SUM(AA54:AA65)</f>
        <v>21</v>
      </c>
      <c r="AB66" s="48">
        <f>SUM(AB54:AB65)</f>
        <v>33</v>
      </c>
      <c r="AC66" s="48">
        <f>+AB66+AA66</f>
        <v>54</v>
      </c>
      <c r="AD66" s="48">
        <f>SUM(AD54:AD65)</f>
        <v>10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88</v>
      </c>
      <c r="AN66" s="48">
        <f t="shared" ref="AN66" si="21">SUM(AN54:AN65)</f>
        <v>19</v>
      </c>
      <c r="AO66" s="48">
        <f>SUM(AO54:AO65)</f>
        <v>31</v>
      </c>
      <c r="AP66" s="48">
        <f>+AO66+AN66</f>
        <v>50</v>
      </c>
      <c r="AQ66" s="48">
        <f>SUM(AQ54:AQ65)</f>
        <v>6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349</v>
      </c>
      <c r="AA67" s="82">
        <f t="shared" ref="AA67:AD67" si="22">+AA66+AA53+AA40+AA27</f>
        <v>68</v>
      </c>
      <c r="AB67" s="82">
        <f t="shared" si="22"/>
        <v>114</v>
      </c>
      <c r="AC67" s="82">
        <f t="shared" si="22"/>
        <v>182</v>
      </c>
      <c r="AD67" s="82">
        <f t="shared" si="22"/>
        <v>32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350</v>
      </c>
      <c r="AN67" s="82">
        <f t="shared" ref="AN67:AQ67" si="23">+AN66+AN53+AN40+AN27</f>
        <v>100</v>
      </c>
      <c r="AO67" s="82">
        <f t="shared" si="23"/>
        <v>148</v>
      </c>
      <c r="AP67" s="82">
        <f t="shared" si="23"/>
        <v>248</v>
      </c>
      <c r="AQ67" s="82">
        <f t="shared" si="23"/>
        <v>42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699</v>
      </c>
      <c r="AN68" s="43">
        <f>AA67+AN67</f>
        <v>168</v>
      </c>
      <c r="AO68" s="43">
        <f>AB67+AO67</f>
        <v>262</v>
      </c>
      <c r="AP68" s="72">
        <f>AC67+AP67</f>
        <v>430</v>
      </c>
      <c r="AQ68" s="43">
        <f>AD67+AQ67</f>
        <v>74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8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7.5</v>
      </c>
      <c r="AG77" s="36" t="s">
        <v>155</v>
      </c>
      <c r="AM77" s="38">
        <v>2</v>
      </c>
      <c r="AN77" s="38">
        <v>0</v>
      </c>
      <c r="AO77" s="38">
        <v>0</v>
      </c>
      <c r="AP77" s="38">
        <f t="shared" ref="AP77:AP78" si="25">+AN77+AO77</f>
        <v>0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3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 t="shared" si="25"/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8</v>
      </c>
      <c r="J79" s="74">
        <v>22</v>
      </c>
      <c r="K79" s="74">
        <v>5</v>
      </c>
      <c r="L79" s="83">
        <f t="shared" ref="L79:L98" si="26">+J79+K79</f>
        <v>27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9</v>
      </c>
      <c r="AG79" s="36" t="s">
        <v>238</v>
      </c>
      <c r="AM79" s="38">
        <v>2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8</v>
      </c>
      <c r="J80" s="74">
        <v>12</v>
      </c>
      <c r="K80" s="74">
        <v>5</v>
      </c>
      <c r="L80" s="83">
        <f t="shared" si="26"/>
        <v>17</v>
      </c>
      <c r="M80" s="74">
        <v>0</v>
      </c>
      <c r="O80" s="16"/>
      <c r="P80" s="16"/>
      <c r="Q80" s="41"/>
      <c r="R80" s="41"/>
      <c r="S80" s="58">
        <v>7.5</v>
      </c>
      <c r="T80" s="36" t="s">
        <v>370</v>
      </c>
      <c r="Z80" s="38">
        <v>1</v>
      </c>
      <c r="AA80" s="38">
        <v>1</v>
      </c>
      <c r="AB80" s="38">
        <v>0</v>
      </c>
      <c r="AC80" s="38">
        <f t="shared" ref="AC80" si="27">+AA80+AB80</f>
        <v>1</v>
      </c>
      <c r="AD80" s="38">
        <v>0</v>
      </c>
      <c r="AF80" s="38">
        <v>8.5</v>
      </c>
      <c r="AG80" s="36" t="s">
        <v>254</v>
      </c>
      <c r="AM80" s="38">
        <v>2</v>
      </c>
      <c r="AN80" s="38">
        <v>2</v>
      </c>
      <c r="AO80" s="38">
        <v>1</v>
      </c>
      <c r="AP80" s="38">
        <f t="shared" ref="AP80:AP84" si="28">+AN80+AO80</f>
        <v>3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133</v>
      </c>
      <c r="E81" s="42"/>
      <c r="F81" s="42"/>
      <c r="G81" s="42" t="s">
        <v>158</v>
      </c>
      <c r="H81" s="43"/>
      <c r="I81" s="50">
        <v>7</v>
      </c>
      <c r="J81" s="74">
        <v>13</v>
      </c>
      <c r="K81" s="74">
        <v>2</v>
      </c>
      <c r="L81" s="83">
        <f t="shared" si="26"/>
        <v>15</v>
      </c>
      <c r="M81" s="74">
        <v>0</v>
      </c>
      <c r="O81" s="16"/>
      <c r="P81" s="16"/>
      <c r="Q81" s="41"/>
      <c r="R81" s="41"/>
      <c r="S81" s="58">
        <v>6</v>
      </c>
      <c r="T81" s="36" t="s">
        <v>345</v>
      </c>
      <c r="Z81" s="38">
        <v>1</v>
      </c>
      <c r="AA81" s="38">
        <v>0</v>
      </c>
      <c r="AB81" s="38">
        <v>0</v>
      </c>
      <c r="AC81" s="38">
        <f>+AA81+AB81</f>
        <v>0</v>
      </c>
      <c r="AD81" s="38">
        <v>0</v>
      </c>
      <c r="AF81" s="58">
        <v>9</v>
      </c>
      <c r="AG81" s="36" t="s">
        <v>344</v>
      </c>
      <c r="AM81" s="38">
        <v>1</v>
      </c>
      <c r="AN81" s="38">
        <v>1</v>
      </c>
      <c r="AO81" s="38">
        <v>0</v>
      </c>
      <c r="AP81" s="38">
        <f t="shared" si="28"/>
        <v>1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130</v>
      </c>
      <c r="E82" s="42"/>
      <c r="F82" s="42"/>
      <c r="G82" s="42" t="s">
        <v>160</v>
      </c>
      <c r="H82" s="43"/>
      <c r="I82" s="50">
        <v>8</v>
      </c>
      <c r="J82" s="74">
        <v>5</v>
      </c>
      <c r="K82" s="74">
        <v>9</v>
      </c>
      <c r="L82" s="83">
        <f t="shared" si="26"/>
        <v>14</v>
      </c>
      <c r="M82" s="74">
        <v>2</v>
      </c>
      <c r="O82" s="16"/>
      <c r="P82" s="16"/>
      <c r="Q82" s="41"/>
      <c r="R82" s="41"/>
      <c r="S82" s="58">
        <v>6.5</v>
      </c>
      <c r="T82" s="36" t="s">
        <v>278</v>
      </c>
      <c r="Z82" s="38">
        <v>7</v>
      </c>
      <c r="AA82" s="38">
        <v>0</v>
      </c>
      <c r="AB82" s="38">
        <v>0</v>
      </c>
      <c r="AC82" s="38">
        <f>+AA82+AB82</f>
        <v>0</v>
      </c>
      <c r="AD82" s="38">
        <v>2</v>
      </c>
      <c r="AF82" s="58">
        <v>8</v>
      </c>
      <c r="AG82" s="36" t="s">
        <v>312</v>
      </c>
      <c r="AM82" s="38">
        <v>1</v>
      </c>
      <c r="AN82" s="38">
        <v>0</v>
      </c>
      <c r="AO82" s="38">
        <v>0</v>
      </c>
      <c r="AP82" s="38">
        <f t="shared" si="28"/>
        <v>0</v>
      </c>
      <c r="AQ82" s="38">
        <v>0</v>
      </c>
      <c r="AR82" s="41"/>
    </row>
    <row r="83" spans="1:44" ht="15.75" customHeight="1" x14ac:dyDescent="0.25">
      <c r="A83" s="41"/>
      <c r="C83" s="16"/>
      <c r="D83" s="42" t="s">
        <v>126</v>
      </c>
      <c r="E83" s="42"/>
      <c r="F83" s="42"/>
      <c r="G83" s="42" t="s">
        <v>157</v>
      </c>
      <c r="H83" s="43"/>
      <c r="I83" s="50">
        <v>8</v>
      </c>
      <c r="J83" s="74">
        <v>11</v>
      </c>
      <c r="K83" s="74">
        <v>2</v>
      </c>
      <c r="L83" s="83">
        <f t="shared" si="26"/>
        <v>13</v>
      </c>
      <c r="M83" s="74">
        <v>0</v>
      </c>
      <c r="Q83" s="41"/>
      <c r="R83" s="41"/>
      <c r="S83" s="58">
        <v>7</v>
      </c>
      <c r="T83" s="36" t="s">
        <v>237</v>
      </c>
      <c r="Z83" s="38">
        <v>2</v>
      </c>
      <c r="AA83" s="38">
        <v>0</v>
      </c>
      <c r="AB83" s="38">
        <v>1</v>
      </c>
      <c r="AC83" s="38">
        <f>+AA83+AB83</f>
        <v>1</v>
      </c>
      <c r="AD83" s="38">
        <v>0</v>
      </c>
      <c r="AF83" s="58">
        <v>7</v>
      </c>
      <c r="AG83" s="36" t="s">
        <v>168</v>
      </c>
      <c r="AM83" s="38">
        <v>1</v>
      </c>
      <c r="AN83" s="38">
        <v>0</v>
      </c>
      <c r="AO83" s="38">
        <v>0</v>
      </c>
      <c r="AP83" s="38">
        <f t="shared" si="28"/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6</v>
      </c>
      <c r="J84" s="74">
        <v>9</v>
      </c>
      <c r="K84" s="74">
        <v>4</v>
      </c>
      <c r="L84" s="83">
        <f t="shared" si="26"/>
        <v>13</v>
      </c>
      <c r="M84" s="74">
        <v>0</v>
      </c>
      <c r="Q84" s="41"/>
      <c r="R84" s="41"/>
      <c r="S84" s="58">
        <v>7.5</v>
      </c>
      <c r="T84" s="36" t="s">
        <v>341</v>
      </c>
      <c r="Z84" s="38">
        <v>1</v>
      </c>
      <c r="AA84" s="38">
        <v>0</v>
      </c>
      <c r="AB84" s="38">
        <v>0</v>
      </c>
      <c r="AC84" s="38">
        <f t="shared" ref="AC84" si="29">+AA84+AB84</f>
        <v>0</v>
      </c>
      <c r="AD84" s="38">
        <v>0</v>
      </c>
      <c r="AF84" s="58">
        <v>7</v>
      </c>
      <c r="AG84" s="36" t="s">
        <v>236</v>
      </c>
      <c r="AM84" s="38">
        <v>9</v>
      </c>
      <c r="AN84" s="38">
        <v>1</v>
      </c>
      <c r="AO84" s="38">
        <v>2</v>
      </c>
      <c r="AP84" s="38">
        <f t="shared" si="28"/>
        <v>3</v>
      </c>
      <c r="AQ84" s="38">
        <v>2</v>
      </c>
      <c r="AR84" s="41"/>
    </row>
    <row r="85" spans="1:44" ht="15.75" customHeight="1" x14ac:dyDescent="0.25">
      <c r="A85" s="41"/>
      <c r="C85" s="16"/>
      <c r="D85" s="42" t="s">
        <v>119</v>
      </c>
      <c r="E85" s="42"/>
      <c r="F85" s="42"/>
      <c r="G85" s="42" t="s">
        <v>144</v>
      </c>
      <c r="H85" s="43"/>
      <c r="I85" s="50">
        <v>7</v>
      </c>
      <c r="J85" s="74">
        <v>7</v>
      </c>
      <c r="K85" s="74">
        <v>6</v>
      </c>
      <c r="L85" s="83">
        <f t="shared" si="26"/>
        <v>13</v>
      </c>
      <c r="M85" s="74">
        <v>4</v>
      </c>
      <c r="Q85" s="41"/>
      <c r="R85" s="41"/>
      <c r="S85" s="58">
        <v>8</v>
      </c>
      <c r="T85" s="36" t="s">
        <v>169</v>
      </c>
      <c r="Z85" s="38">
        <v>7</v>
      </c>
      <c r="AA85" s="38">
        <v>1</v>
      </c>
      <c r="AB85" s="38">
        <v>1</v>
      </c>
      <c r="AC85" s="38">
        <f>+AA85+AB85</f>
        <v>2</v>
      </c>
      <c r="AD85" s="38">
        <v>0</v>
      </c>
      <c r="AF85" s="58">
        <v>8</v>
      </c>
      <c r="AG85" s="36" t="s">
        <v>383</v>
      </c>
      <c r="AM85" s="38">
        <v>1</v>
      </c>
      <c r="AN85" s="38">
        <v>0</v>
      </c>
      <c r="AO85" s="38">
        <v>0</v>
      </c>
      <c r="AP85" s="38">
        <f t="shared" ref="AP85" si="30">+AN85+AO85</f>
        <v>0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39</v>
      </c>
      <c r="E86" s="42"/>
      <c r="F86" s="42"/>
      <c r="G86" s="42" t="s">
        <v>17</v>
      </c>
      <c r="H86" s="43"/>
      <c r="I86" s="50">
        <v>7</v>
      </c>
      <c r="J86" s="74">
        <v>2</v>
      </c>
      <c r="K86" s="74">
        <v>10</v>
      </c>
      <c r="L86" s="83">
        <f t="shared" si="26"/>
        <v>12</v>
      </c>
      <c r="M86" s="74">
        <v>6</v>
      </c>
      <c r="Q86" s="46"/>
      <c r="R86" s="46"/>
      <c r="S86" s="58">
        <v>7.5</v>
      </c>
      <c r="T86" s="36" t="s">
        <v>274</v>
      </c>
      <c r="Z86" s="38">
        <v>3</v>
      </c>
      <c r="AA86" s="38">
        <v>2</v>
      </c>
      <c r="AB86" s="38">
        <v>2</v>
      </c>
      <c r="AC86" s="38">
        <f>+AA86+AB86</f>
        <v>4</v>
      </c>
      <c r="AD86" s="38">
        <v>0</v>
      </c>
      <c r="AF86" s="58">
        <v>9</v>
      </c>
      <c r="AG86" s="36" t="s">
        <v>342</v>
      </c>
      <c r="AM86" s="38">
        <v>2</v>
      </c>
      <c r="AN86" s="38">
        <v>1</v>
      </c>
      <c r="AO86" s="38">
        <v>2</v>
      </c>
      <c r="AP86" s="38">
        <f>+AN86+AO86</f>
        <v>3</v>
      </c>
      <c r="AQ86" s="38">
        <v>0</v>
      </c>
      <c r="AR86" s="46"/>
    </row>
    <row r="87" spans="1:44" ht="15.75" customHeight="1" thickBot="1" x14ac:dyDescent="0.3">
      <c r="A87" s="41"/>
      <c r="C87" s="16"/>
      <c r="D87" s="42" t="s">
        <v>73</v>
      </c>
      <c r="E87" s="42"/>
      <c r="F87" s="42"/>
      <c r="G87" s="42" t="s">
        <v>160</v>
      </c>
      <c r="H87" s="43"/>
      <c r="I87" s="50">
        <v>8</v>
      </c>
      <c r="J87" s="74">
        <v>1</v>
      </c>
      <c r="K87" s="74">
        <v>11</v>
      </c>
      <c r="L87" s="83">
        <f t="shared" si="26"/>
        <v>12</v>
      </c>
      <c r="M87" s="74">
        <v>0</v>
      </c>
      <c r="Q87" s="46"/>
      <c r="R87" s="46"/>
      <c r="S87" s="58">
        <v>8</v>
      </c>
      <c r="T87" s="36" t="s">
        <v>343</v>
      </c>
      <c r="Z87" s="38">
        <v>2</v>
      </c>
      <c r="AA87" s="38">
        <v>1</v>
      </c>
      <c r="AB87" s="38">
        <v>1</v>
      </c>
      <c r="AC87" s="38">
        <f t="shared" ref="AC87" si="31">+AA87+AB87</f>
        <v>2</v>
      </c>
      <c r="AD87" s="38">
        <v>0</v>
      </c>
      <c r="AF87" s="58">
        <v>7</v>
      </c>
      <c r="AG87" s="36" t="s">
        <v>275</v>
      </c>
      <c r="AM87" s="38">
        <v>2</v>
      </c>
      <c r="AN87" s="38">
        <v>0</v>
      </c>
      <c r="AO87" s="38">
        <v>1</v>
      </c>
      <c r="AP87" s="38">
        <f>+AN87+AO87</f>
        <v>1</v>
      </c>
      <c r="AQ87" s="38">
        <v>2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H88" s="43"/>
      <c r="I88" s="50">
        <v>8</v>
      </c>
      <c r="J88" s="74">
        <v>4</v>
      </c>
      <c r="K88" s="74">
        <v>7</v>
      </c>
      <c r="L88" s="83">
        <f t="shared" si="26"/>
        <v>11</v>
      </c>
      <c r="M88" s="74">
        <v>0</v>
      </c>
      <c r="Q88" s="46"/>
      <c r="R88" s="46"/>
      <c r="S88" s="58">
        <v>8.5</v>
      </c>
      <c r="T88" s="36" t="s">
        <v>173</v>
      </c>
      <c r="Z88" s="38">
        <v>1</v>
      </c>
      <c r="AA88" s="38">
        <v>1</v>
      </c>
      <c r="AB88" s="38">
        <v>0</v>
      </c>
      <c r="AC88" s="38">
        <f>+AA88+AB88</f>
        <v>1</v>
      </c>
      <c r="AD88" s="38">
        <v>0</v>
      </c>
      <c r="AF88" s="67"/>
      <c r="AG88" s="68" t="s">
        <v>131</v>
      </c>
      <c r="AH88" s="20"/>
      <c r="AI88" s="20"/>
      <c r="AJ88" s="20"/>
      <c r="AK88" s="20"/>
      <c r="AL88" s="20"/>
      <c r="AM88" s="60">
        <f>SUM(AM77:AM87)</f>
        <v>24</v>
      </c>
      <c r="AN88" s="60">
        <f>SUM(AN77:AN87)</f>
        <v>6</v>
      </c>
      <c r="AO88" s="60">
        <f>SUM(AO77:AO87)</f>
        <v>8</v>
      </c>
      <c r="AP88" s="60">
        <f>SUM(AP77:AP87)</f>
        <v>14</v>
      </c>
      <c r="AQ88" s="60">
        <f>SUM(AQ77:AQ87)</f>
        <v>6</v>
      </c>
      <c r="AR88" s="46"/>
    </row>
    <row r="89" spans="1:44" ht="15.75" customHeight="1" x14ac:dyDescent="0.25">
      <c r="A89" s="41"/>
      <c r="C89" s="16"/>
      <c r="D89" s="42" t="s">
        <v>66</v>
      </c>
      <c r="E89" s="42"/>
      <c r="F89" s="42"/>
      <c r="G89" s="42" t="s">
        <v>21</v>
      </c>
      <c r="H89" s="43"/>
      <c r="I89" s="50">
        <v>7</v>
      </c>
      <c r="J89" s="74">
        <v>8</v>
      </c>
      <c r="K89" s="74">
        <v>2</v>
      </c>
      <c r="L89" s="83">
        <f t="shared" si="26"/>
        <v>10</v>
      </c>
      <c r="M89" s="74">
        <v>2</v>
      </c>
      <c r="Q89" s="47"/>
      <c r="R89" s="47"/>
      <c r="S89" s="58">
        <v>7</v>
      </c>
      <c r="T89" s="36" t="s">
        <v>280</v>
      </c>
      <c r="Z89" s="38">
        <v>3</v>
      </c>
      <c r="AA89" s="38">
        <v>0</v>
      </c>
      <c r="AB89" s="38">
        <v>0</v>
      </c>
      <c r="AC89" s="38">
        <f>+AA89+AB89</f>
        <v>0</v>
      </c>
      <c r="AD89" s="38">
        <v>0</v>
      </c>
      <c r="AR89" s="47"/>
    </row>
    <row r="90" spans="1:44" ht="15.75" customHeight="1" thickBot="1" x14ac:dyDescent="0.3">
      <c r="A90" s="41"/>
      <c r="C90" s="16"/>
      <c r="D90" s="42" t="s">
        <v>154</v>
      </c>
      <c r="E90" s="42"/>
      <c r="F90" s="42"/>
      <c r="G90" s="42" t="s">
        <v>144</v>
      </c>
      <c r="H90" s="43"/>
      <c r="I90" s="50">
        <v>8</v>
      </c>
      <c r="J90" s="74">
        <v>4</v>
      </c>
      <c r="K90" s="74">
        <v>5</v>
      </c>
      <c r="L90" s="83">
        <f t="shared" si="26"/>
        <v>9</v>
      </c>
      <c r="M90" s="74">
        <v>0</v>
      </c>
      <c r="O90" s="16"/>
      <c r="Q90" s="47"/>
      <c r="R90" s="47"/>
      <c r="S90" s="58">
        <v>8.5</v>
      </c>
      <c r="T90" s="36" t="s">
        <v>235</v>
      </c>
      <c r="Z90" s="38">
        <v>3</v>
      </c>
      <c r="AA90" s="38">
        <v>5</v>
      </c>
      <c r="AB90" s="38">
        <v>3</v>
      </c>
      <c r="AC90" s="38">
        <f>+AA90+AB90</f>
        <v>8</v>
      </c>
      <c r="AD90" s="38">
        <v>2</v>
      </c>
      <c r="AR90" s="47"/>
    </row>
    <row r="91" spans="1:44" ht="15.75" customHeight="1" x14ac:dyDescent="0.25">
      <c r="A91" s="41"/>
      <c r="C91" s="16"/>
      <c r="D91" s="42" t="s">
        <v>113</v>
      </c>
      <c r="E91" s="42"/>
      <c r="F91" s="42"/>
      <c r="G91" s="42" t="s">
        <v>157</v>
      </c>
      <c r="H91" s="43"/>
      <c r="I91" s="50">
        <v>7</v>
      </c>
      <c r="J91" s="74">
        <v>2</v>
      </c>
      <c r="K91" s="74">
        <v>6</v>
      </c>
      <c r="L91" s="83">
        <f t="shared" si="26"/>
        <v>8</v>
      </c>
      <c r="M91" s="74">
        <v>0</v>
      </c>
      <c r="O91" s="16"/>
      <c r="Q91" s="47"/>
      <c r="R91" s="47"/>
      <c r="S91" s="67"/>
      <c r="T91" s="68" t="s">
        <v>131</v>
      </c>
      <c r="U91" s="20"/>
      <c r="V91" s="20"/>
      <c r="W91" s="20"/>
      <c r="X91" s="20"/>
      <c r="Y91" s="20"/>
      <c r="Z91" s="60">
        <f>SUM(Z77:Z90)</f>
        <v>38</v>
      </c>
      <c r="AA91" s="60">
        <f>SUM(AA77:AA90)</f>
        <v>12</v>
      </c>
      <c r="AB91" s="60">
        <f>SUM(AB77:AB90)</f>
        <v>10</v>
      </c>
      <c r="AC91" s="60">
        <f>SUM(AC77:AC90)</f>
        <v>22</v>
      </c>
      <c r="AD91" s="60">
        <f>SUM(AD77:AD90)</f>
        <v>4</v>
      </c>
      <c r="AR91" s="47"/>
    </row>
    <row r="92" spans="1:44" ht="15.75" customHeight="1" x14ac:dyDescent="0.25">
      <c r="A92" s="41"/>
      <c r="C92" s="16"/>
      <c r="D92" s="42" t="s">
        <v>98</v>
      </c>
      <c r="E92" s="42"/>
      <c r="F92" s="42"/>
      <c r="G92" s="42" t="s">
        <v>21</v>
      </c>
      <c r="H92" s="43"/>
      <c r="I92" s="50">
        <v>5</v>
      </c>
      <c r="J92" s="74">
        <v>2</v>
      </c>
      <c r="K92" s="74">
        <v>6</v>
      </c>
      <c r="L92" s="83">
        <f t="shared" si="26"/>
        <v>8</v>
      </c>
      <c r="M92" s="74">
        <v>0</v>
      </c>
      <c r="O92" s="16"/>
      <c r="Q92" s="47"/>
      <c r="R92" s="47"/>
      <c r="T92" s="65" t="s">
        <v>127</v>
      </c>
      <c r="Z92" s="50">
        <f>+Z91+AM88</f>
        <v>62</v>
      </c>
      <c r="AA92" s="50">
        <f>+AA91+AN88</f>
        <v>18</v>
      </c>
      <c r="AB92" s="50">
        <f>+AB91+AO88</f>
        <v>18</v>
      </c>
      <c r="AC92" s="50">
        <f>+AC91+AP88</f>
        <v>36</v>
      </c>
      <c r="AD92" s="50">
        <f>+AD91+AQ88</f>
        <v>10</v>
      </c>
      <c r="AR92" s="47"/>
    </row>
    <row r="93" spans="1:44" ht="15.75" customHeight="1" x14ac:dyDescent="0.25">
      <c r="A93" s="41"/>
      <c r="C93" s="16"/>
      <c r="D93" s="42" t="s">
        <v>86</v>
      </c>
      <c r="E93" s="42"/>
      <c r="F93" s="42"/>
      <c r="G93" s="42" t="s">
        <v>159</v>
      </c>
      <c r="H93" s="43"/>
      <c r="I93" s="50">
        <v>8</v>
      </c>
      <c r="J93" s="74">
        <v>2</v>
      </c>
      <c r="K93" s="74">
        <v>6</v>
      </c>
      <c r="L93" s="83">
        <f t="shared" si="26"/>
        <v>8</v>
      </c>
      <c r="M93" s="74">
        <v>0</v>
      </c>
      <c r="O93" s="16"/>
      <c r="Q93" s="47"/>
      <c r="R93" s="47"/>
      <c r="AR93" s="47"/>
    </row>
    <row r="94" spans="1:44" ht="15.75" customHeight="1" thickBot="1" x14ac:dyDescent="0.3">
      <c r="A94" s="41"/>
      <c r="C94" s="16"/>
      <c r="D94" s="42" t="s">
        <v>34</v>
      </c>
      <c r="E94" s="42"/>
      <c r="F94" s="42"/>
      <c r="G94" s="42" t="s">
        <v>144</v>
      </c>
      <c r="H94" s="43"/>
      <c r="I94" s="50">
        <v>7</v>
      </c>
      <c r="J94" s="74">
        <v>3</v>
      </c>
      <c r="K94" s="74">
        <v>4</v>
      </c>
      <c r="L94" s="83">
        <f t="shared" si="26"/>
        <v>7</v>
      </c>
      <c r="M94" s="74">
        <v>0</v>
      </c>
      <c r="O94" s="16"/>
      <c r="Q94" s="47"/>
      <c r="R94" s="47"/>
      <c r="S94" s="59" t="s">
        <v>161</v>
      </c>
      <c r="T94" s="59" t="s">
        <v>164</v>
      </c>
      <c r="U94" s="59"/>
      <c r="V94" s="88"/>
      <c r="W94" s="88"/>
      <c r="X94" s="88"/>
      <c r="Y94" s="88"/>
      <c r="Z94" s="88" t="s">
        <v>4</v>
      </c>
      <c r="AA94" s="88" t="s">
        <v>29</v>
      </c>
      <c r="AB94" s="88" t="s">
        <v>30</v>
      </c>
      <c r="AC94" s="88" t="s">
        <v>31</v>
      </c>
      <c r="AD94" s="88" t="s">
        <v>3</v>
      </c>
      <c r="AF94" s="59" t="s">
        <v>161</v>
      </c>
      <c r="AG94" s="59" t="s">
        <v>164</v>
      </c>
      <c r="AH94" s="59"/>
      <c r="AI94" s="88"/>
      <c r="AJ94" s="88"/>
      <c r="AK94" s="88"/>
      <c r="AL94" s="88"/>
      <c r="AM94" s="88" t="s">
        <v>4</v>
      </c>
      <c r="AN94" s="88" t="s">
        <v>29</v>
      </c>
      <c r="AO94" s="88" t="s">
        <v>30</v>
      </c>
      <c r="AP94" s="88" t="s">
        <v>31</v>
      </c>
      <c r="AQ94" s="88" t="s">
        <v>3</v>
      </c>
      <c r="AR94" s="47"/>
    </row>
    <row r="95" spans="1:44" ht="15.75" customHeight="1" x14ac:dyDescent="0.25">
      <c r="A95" s="41"/>
      <c r="C95" s="16"/>
      <c r="D95" s="42" t="s">
        <v>166</v>
      </c>
      <c r="E95" s="42"/>
      <c r="F95" s="42"/>
      <c r="G95" s="42" t="s">
        <v>21</v>
      </c>
      <c r="H95" s="43"/>
      <c r="I95" s="50">
        <v>7</v>
      </c>
      <c r="J95" s="74">
        <v>2</v>
      </c>
      <c r="K95" s="74">
        <v>4</v>
      </c>
      <c r="L95" s="83">
        <f t="shared" si="26"/>
        <v>6</v>
      </c>
      <c r="M95" s="74">
        <v>0</v>
      </c>
      <c r="O95" s="16"/>
      <c r="Q95" s="47"/>
      <c r="R95" s="47"/>
      <c r="S95" s="58">
        <v>7</v>
      </c>
      <c r="T95" s="65" t="s">
        <v>99</v>
      </c>
      <c r="Z95" s="38">
        <v>1</v>
      </c>
      <c r="AA95" s="38">
        <v>0</v>
      </c>
      <c r="AB95" s="38">
        <v>0</v>
      </c>
      <c r="AC95" s="38">
        <f>+AA95+AB95</f>
        <v>0</v>
      </c>
      <c r="AD95" s="38">
        <v>0</v>
      </c>
      <c r="AF95" s="58">
        <v>6.5</v>
      </c>
      <c r="AG95" s="65" t="s">
        <v>75</v>
      </c>
      <c r="AM95" s="38">
        <v>1</v>
      </c>
      <c r="AN95" s="38">
        <v>0</v>
      </c>
      <c r="AO95" s="38">
        <v>1</v>
      </c>
      <c r="AP95" s="38">
        <f>+AN95+AO95</f>
        <v>1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111</v>
      </c>
      <c r="E96" s="42"/>
      <c r="F96" s="42"/>
      <c r="G96" s="42" t="s">
        <v>157</v>
      </c>
      <c r="H96" s="43"/>
      <c r="I96" s="50">
        <v>8</v>
      </c>
      <c r="J96" s="74">
        <v>1</v>
      </c>
      <c r="K96" s="74">
        <v>5</v>
      </c>
      <c r="L96" s="83">
        <f t="shared" si="26"/>
        <v>6</v>
      </c>
      <c r="M96" s="74">
        <v>2</v>
      </c>
      <c r="O96" s="16"/>
      <c r="Q96" s="47"/>
      <c r="R96" s="47"/>
      <c r="S96" s="58">
        <v>6.5</v>
      </c>
      <c r="T96" s="65" t="s">
        <v>88</v>
      </c>
      <c r="Z96" s="38">
        <v>1</v>
      </c>
      <c r="AA96" s="38">
        <v>0</v>
      </c>
      <c r="AB96" s="38">
        <v>0</v>
      </c>
      <c r="AC96" s="38">
        <f>+AA96+AB96</f>
        <v>0</v>
      </c>
      <c r="AD96" s="38">
        <v>0</v>
      </c>
      <c r="AF96" s="58">
        <v>7.5</v>
      </c>
      <c r="AG96" s="65" t="s">
        <v>125</v>
      </c>
      <c r="AM96" s="38">
        <v>1</v>
      </c>
      <c r="AN96" s="38">
        <v>0</v>
      </c>
      <c r="AO96" s="38">
        <v>0</v>
      </c>
      <c r="AP96" s="38">
        <f>+AN96+AO96</f>
        <v>0</v>
      </c>
      <c r="AQ96" s="38">
        <v>0</v>
      </c>
      <c r="AR96" s="47"/>
    </row>
    <row r="97" spans="1:44" ht="15.75" customHeight="1" x14ac:dyDescent="0.25">
      <c r="A97" s="41"/>
      <c r="C97" s="16"/>
      <c r="D97" s="42" t="s">
        <v>58</v>
      </c>
      <c r="E97" s="42"/>
      <c r="F97" s="42"/>
      <c r="G97" s="42" t="s">
        <v>159</v>
      </c>
      <c r="H97" s="43"/>
      <c r="I97" s="50">
        <v>7</v>
      </c>
      <c r="J97" s="74">
        <v>1</v>
      </c>
      <c r="K97" s="74">
        <v>5</v>
      </c>
      <c r="L97" s="83">
        <f t="shared" si="26"/>
        <v>6</v>
      </c>
      <c r="M97" s="74">
        <v>0</v>
      </c>
      <c r="O97" s="16"/>
      <c r="Q97" s="47"/>
      <c r="R97" s="47"/>
      <c r="S97" s="58">
        <v>6.5</v>
      </c>
      <c r="T97" s="65" t="s">
        <v>152</v>
      </c>
      <c r="Z97" s="38">
        <v>1</v>
      </c>
      <c r="AA97" s="38">
        <v>0</v>
      </c>
      <c r="AB97" s="38">
        <v>2</v>
      </c>
      <c r="AC97" s="38">
        <f>+AA97+AB97</f>
        <v>2</v>
      </c>
      <c r="AD97" s="38">
        <v>0</v>
      </c>
      <c r="AF97" s="58">
        <v>6.5</v>
      </c>
      <c r="AG97" s="36" t="s">
        <v>76</v>
      </c>
      <c r="AM97" s="38">
        <v>5</v>
      </c>
      <c r="AN97" s="38">
        <v>0</v>
      </c>
      <c r="AO97" s="38">
        <v>2</v>
      </c>
      <c r="AP97" s="38">
        <f>+AN97+AO97</f>
        <v>2</v>
      </c>
      <c r="AQ97" s="38">
        <v>0</v>
      </c>
      <c r="AR97" s="47"/>
    </row>
    <row r="98" spans="1:44" ht="15.75" customHeight="1" thickBot="1" x14ac:dyDescent="0.3">
      <c r="A98" s="41"/>
      <c r="C98" s="16"/>
      <c r="D98" s="42" t="s">
        <v>60</v>
      </c>
      <c r="E98" s="42"/>
      <c r="F98" s="42"/>
      <c r="G98" s="42" t="s">
        <v>158</v>
      </c>
      <c r="H98" s="43"/>
      <c r="I98" s="50">
        <v>8</v>
      </c>
      <c r="J98" s="74">
        <v>0</v>
      </c>
      <c r="K98" s="74">
        <v>6</v>
      </c>
      <c r="L98" s="83">
        <f t="shared" si="26"/>
        <v>6</v>
      </c>
      <c r="M98" s="74">
        <v>0</v>
      </c>
      <c r="O98" s="16"/>
      <c r="Q98" s="47"/>
      <c r="R98" s="47"/>
      <c r="S98" s="58">
        <v>6.5</v>
      </c>
      <c r="T98" s="65" t="s">
        <v>59</v>
      </c>
      <c r="Z98" s="38">
        <v>1</v>
      </c>
      <c r="AA98" s="38">
        <v>0</v>
      </c>
      <c r="AB98" s="38">
        <v>1</v>
      </c>
      <c r="AC98" s="38">
        <f>+AA98+AB98</f>
        <v>1</v>
      </c>
      <c r="AD98" s="38">
        <v>0</v>
      </c>
      <c r="AF98" s="58">
        <v>6.5</v>
      </c>
      <c r="AG98" s="65" t="s">
        <v>138</v>
      </c>
      <c r="AM98" s="38">
        <v>2</v>
      </c>
      <c r="AN98" s="38">
        <v>0</v>
      </c>
      <c r="AO98" s="38">
        <v>0</v>
      </c>
      <c r="AP98" s="38">
        <f>+AN98+AO98</f>
        <v>0</v>
      </c>
      <c r="AQ98" s="38">
        <v>0</v>
      </c>
      <c r="AR98" s="47"/>
    </row>
    <row r="99" spans="1:44" ht="15.75" customHeight="1" x14ac:dyDescent="0.25">
      <c r="A99" s="41"/>
      <c r="C99" s="16"/>
      <c r="D99" s="42"/>
      <c r="E99" s="42"/>
      <c r="F99" s="42"/>
      <c r="G99" s="42"/>
      <c r="H99" s="43"/>
      <c r="I99" s="50"/>
      <c r="J99" s="74"/>
      <c r="K99" s="74"/>
      <c r="L99" s="50"/>
      <c r="M99" s="74"/>
      <c r="O99" s="16"/>
      <c r="Q99" s="47"/>
      <c r="R99" s="47"/>
      <c r="S99" s="67"/>
      <c r="T99" s="68" t="s">
        <v>131</v>
      </c>
      <c r="U99" s="20"/>
      <c r="V99" s="20"/>
      <c r="W99" s="20"/>
      <c r="X99" s="20"/>
      <c r="Y99" s="20"/>
      <c r="Z99" s="60">
        <f>SUM(Z95:Z98)</f>
        <v>4</v>
      </c>
      <c r="AA99" s="60">
        <f t="shared" ref="AA99:AD99" si="32">SUM(AA95:AA98)</f>
        <v>0</v>
      </c>
      <c r="AB99" s="60">
        <f t="shared" si="32"/>
        <v>3</v>
      </c>
      <c r="AC99" s="60">
        <f t="shared" si="32"/>
        <v>3</v>
      </c>
      <c r="AD99" s="60">
        <f t="shared" si="32"/>
        <v>0</v>
      </c>
      <c r="AF99" s="67"/>
      <c r="AG99" s="68" t="s">
        <v>131</v>
      </c>
      <c r="AH99" s="20"/>
      <c r="AI99" s="20"/>
      <c r="AJ99" s="20"/>
      <c r="AK99" s="20"/>
      <c r="AL99" s="20"/>
      <c r="AM99" s="60">
        <f>SUM(AM95:AM98)</f>
        <v>9</v>
      </c>
      <c r="AN99" s="60">
        <f>SUM(AN95:AN98)</f>
        <v>0</v>
      </c>
      <c r="AO99" s="60">
        <f>SUM(AO95:AO98)</f>
        <v>3</v>
      </c>
      <c r="AP99" s="60">
        <f>SUM(AP95:AP98)</f>
        <v>3</v>
      </c>
      <c r="AQ99" s="60">
        <f>SUM(AQ95:AQ98)</f>
        <v>0</v>
      </c>
      <c r="AR99" s="47"/>
    </row>
    <row r="100" spans="1:44" ht="15.75" customHeight="1" x14ac:dyDescent="0.25">
      <c r="A100" s="41"/>
      <c r="C100" s="16"/>
      <c r="D100" s="42"/>
      <c r="E100" s="42"/>
      <c r="F100" s="42"/>
      <c r="G100" s="42"/>
      <c r="H100" s="43"/>
      <c r="I100" s="50"/>
      <c r="J100" s="74"/>
      <c r="K100" s="74"/>
      <c r="L100" s="50"/>
      <c r="M100" s="74"/>
      <c r="Q100" s="47"/>
      <c r="R100" s="47"/>
      <c r="T100" s="65" t="s">
        <v>128</v>
      </c>
      <c r="U100" s="71"/>
      <c r="V100" s="71"/>
      <c r="W100" s="71"/>
      <c r="X100" s="71"/>
      <c r="Y100" s="71"/>
      <c r="Z100" s="50">
        <f>+Z99+AM99</f>
        <v>13</v>
      </c>
      <c r="AA100" s="50">
        <f>+AA99+AN99</f>
        <v>0</v>
      </c>
      <c r="AB100" s="50">
        <f>+AB99+AO99</f>
        <v>6</v>
      </c>
      <c r="AC100" s="50">
        <f>+AC99+AP99</f>
        <v>6</v>
      </c>
      <c r="AD100" s="50">
        <f>+AD99+AQ99</f>
        <v>0</v>
      </c>
      <c r="AM100" s="38"/>
      <c r="AN100" s="38"/>
      <c r="AO100" s="38"/>
      <c r="AP100" s="38"/>
      <c r="AQ100" s="38"/>
      <c r="AR100" s="47"/>
    </row>
    <row r="101" spans="1:44" ht="15.75" customHeight="1" thickBot="1" x14ac:dyDescent="0.3">
      <c r="A101" s="41"/>
      <c r="C101" s="16"/>
      <c r="D101" s="13" t="s">
        <v>116</v>
      </c>
      <c r="E101" s="13"/>
      <c r="F101" s="13"/>
      <c r="G101" s="15" t="s">
        <v>2</v>
      </c>
      <c r="H101" s="15"/>
      <c r="I101" s="15" t="s">
        <v>4</v>
      </c>
      <c r="J101" s="15" t="s">
        <v>29</v>
      </c>
      <c r="K101" s="15" t="s">
        <v>30</v>
      </c>
      <c r="L101" s="15" t="s">
        <v>31</v>
      </c>
      <c r="M101" s="84" t="s">
        <v>3</v>
      </c>
      <c r="Q101" s="47"/>
      <c r="R101" s="47"/>
      <c r="S101" s="58"/>
      <c r="T101" s="36"/>
      <c r="Z101" s="38"/>
      <c r="AA101" s="38"/>
      <c r="AB101" s="38"/>
      <c r="AC101" s="38"/>
      <c r="AD101" s="38"/>
      <c r="AM101" s="38"/>
      <c r="AN101" s="38"/>
      <c r="AO101" s="38"/>
      <c r="AP101" s="38"/>
      <c r="AQ101" s="38"/>
      <c r="AR101" s="47"/>
    </row>
    <row r="102" spans="1:44" ht="15.75" customHeight="1" x14ac:dyDescent="0.25">
      <c r="A102" s="41"/>
      <c r="C102" s="16"/>
      <c r="D102" s="42" t="s">
        <v>39</v>
      </c>
      <c r="E102" s="42"/>
      <c r="F102" s="42"/>
      <c r="G102" s="42" t="s">
        <v>17</v>
      </c>
      <c r="H102" s="43"/>
      <c r="I102" s="50">
        <v>7</v>
      </c>
      <c r="J102" s="74">
        <v>2</v>
      </c>
      <c r="K102" s="74">
        <v>10</v>
      </c>
      <c r="L102" s="50">
        <f t="shared" ref="L102:L109" si="33">+J102+K102</f>
        <v>12</v>
      </c>
      <c r="M102" s="83">
        <v>6</v>
      </c>
      <c r="O102" s="16"/>
      <c r="Q102" s="47"/>
      <c r="R102" s="47"/>
      <c r="S102" s="58"/>
      <c r="T102" s="36" t="s">
        <v>127</v>
      </c>
      <c r="U102" s="16"/>
      <c r="V102" s="16"/>
      <c r="W102" s="16"/>
      <c r="X102" s="16"/>
      <c r="Y102" s="16"/>
      <c r="Z102" s="38">
        <f>+Z92+Z100+AC116</f>
        <v>86</v>
      </c>
      <c r="AA102" s="38">
        <f>+AA92+AA100</f>
        <v>18</v>
      </c>
      <c r="AB102" s="38">
        <f>+AB92+AB100</f>
        <v>24</v>
      </c>
      <c r="AC102" s="38">
        <f>AB102+AA102</f>
        <v>42</v>
      </c>
      <c r="AD102" s="38">
        <f>+AD92+AD100</f>
        <v>10</v>
      </c>
      <c r="AF102" s="65"/>
      <c r="AR102" s="47"/>
    </row>
    <row r="103" spans="1:44" ht="15.75" customHeight="1" x14ac:dyDescent="0.25">
      <c r="A103" s="41"/>
      <c r="C103" s="16"/>
      <c r="D103" s="36" t="s">
        <v>112</v>
      </c>
      <c r="E103" s="36"/>
      <c r="F103" s="36"/>
      <c r="G103" s="36" t="s">
        <v>144</v>
      </c>
      <c r="H103" s="38"/>
      <c r="I103" s="50">
        <v>6</v>
      </c>
      <c r="J103" s="74">
        <v>0</v>
      </c>
      <c r="K103" s="74">
        <v>3</v>
      </c>
      <c r="L103" s="50">
        <f t="shared" si="33"/>
        <v>3</v>
      </c>
      <c r="M103" s="83">
        <v>4</v>
      </c>
      <c r="O103" s="16"/>
      <c r="Q103" s="47"/>
      <c r="R103" s="47"/>
      <c r="S103" s="58"/>
      <c r="T103" s="36" t="s">
        <v>114</v>
      </c>
      <c r="U103" s="16"/>
      <c r="V103" s="16"/>
      <c r="W103" s="16"/>
      <c r="X103" s="16"/>
      <c r="Y103" s="16"/>
      <c r="Z103" s="38">
        <f>+Z15+Z28+Z41+Z54+AM15+AM28+AM41+AM54</f>
        <v>86</v>
      </c>
      <c r="AA103" s="38">
        <f>+AA15+AA28+AA41+AA54+AN15+AN28+AN41+AN54</f>
        <v>18</v>
      </c>
      <c r="AB103" s="38">
        <f>+AB15+AB28+AB41+AB54+AO15+AO28+AO41+AO54</f>
        <v>24</v>
      </c>
      <c r="AC103" s="38">
        <f>+AC15+AC28+AC41+AC54+AP15+AP28+AP41+AP54</f>
        <v>42</v>
      </c>
      <c r="AD103" s="38">
        <f>+AD15+AD28+AD41+AD54+AQ15+AQ28+AQ41+AQ54</f>
        <v>10</v>
      </c>
      <c r="AR103" s="47"/>
    </row>
    <row r="104" spans="1:44" ht="15.75" customHeight="1" x14ac:dyDescent="0.25">
      <c r="A104" s="41"/>
      <c r="C104" s="16"/>
      <c r="D104" s="36" t="s">
        <v>119</v>
      </c>
      <c r="E104" s="36"/>
      <c r="F104" s="36"/>
      <c r="G104" s="36" t="s">
        <v>144</v>
      </c>
      <c r="H104" s="38"/>
      <c r="I104" s="50">
        <v>7</v>
      </c>
      <c r="J104" s="74">
        <v>7</v>
      </c>
      <c r="K104" s="74">
        <v>6</v>
      </c>
      <c r="L104" s="50">
        <f t="shared" si="33"/>
        <v>13</v>
      </c>
      <c r="M104" s="83">
        <v>4</v>
      </c>
      <c r="O104" s="16"/>
      <c r="Q104" s="47"/>
      <c r="R104" s="47"/>
      <c r="AR104" s="47"/>
    </row>
    <row r="105" spans="1:44" ht="15.75" customHeight="1" x14ac:dyDescent="0.25">
      <c r="A105" s="41"/>
      <c r="C105" s="16"/>
      <c r="D105" s="36" t="s">
        <v>148</v>
      </c>
      <c r="E105" s="36"/>
      <c r="F105" s="36"/>
      <c r="G105" s="36" t="s">
        <v>144</v>
      </c>
      <c r="H105" s="38"/>
      <c r="I105" s="50">
        <v>7</v>
      </c>
      <c r="J105" s="74">
        <v>3</v>
      </c>
      <c r="K105" s="74">
        <v>2</v>
      </c>
      <c r="L105" s="50">
        <f t="shared" si="33"/>
        <v>5</v>
      </c>
      <c r="M105" s="83">
        <v>4</v>
      </c>
      <c r="O105" s="16"/>
      <c r="Q105" s="47"/>
      <c r="R105" s="47"/>
      <c r="AR105" s="47"/>
    </row>
    <row r="106" spans="1:44" ht="15.75" customHeight="1" thickBot="1" x14ac:dyDescent="0.3">
      <c r="A106" s="41"/>
      <c r="C106" s="16"/>
      <c r="D106" s="42" t="s">
        <v>82</v>
      </c>
      <c r="E106" s="42"/>
      <c r="F106" s="42"/>
      <c r="G106" s="42" t="s">
        <v>160</v>
      </c>
      <c r="H106" s="43"/>
      <c r="I106" s="50">
        <v>8</v>
      </c>
      <c r="J106" s="74">
        <v>22</v>
      </c>
      <c r="K106" s="74">
        <v>5</v>
      </c>
      <c r="L106" s="50">
        <f t="shared" si="33"/>
        <v>27</v>
      </c>
      <c r="M106" s="83">
        <v>4</v>
      </c>
      <c r="O106" s="16"/>
      <c r="Q106" s="47"/>
      <c r="R106" s="47"/>
      <c r="U106" s="124" t="s">
        <v>161</v>
      </c>
      <c r="V106" s="22" t="s">
        <v>194</v>
      </c>
      <c r="W106" s="22"/>
      <c r="X106" s="22"/>
      <c r="Y106" s="22"/>
      <c r="Z106" s="22"/>
      <c r="AA106" s="22"/>
      <c r="AB106" s="22"/>
      <c r="AC106" s="124" t="s">
        <v>4</v>
      </c>
      <c r="AD106" s="124" t="s">
        <v>8</v>
      </c>
      <c r="AE106" s="124" t="s">
        <v>9</v>
      </c>
      <c r="AF106" s="124" t="s">
        <v>10</v>
      </c>
      <c r="AG106" s="124" t="s">
        <v>107</v>
      </c>
      <c r="AH106" s="124"/>
      <c r="AI106" s="124" t="s">
        <v>5</v>
      </c>
      <c r="AJ106" s="124" t="s">
        <v>7</v>
      </c>
      <c r="AK106" s="124" t="s">
        <v>6</v>
      </c>
      <c r="AL106" s="124" t="s">
        <v>108</v>
      </c>
      <c r="AR106" s="47"/>
    </row>
    <row r="107" spans="1:44" ht="15.75" customHeight="1" x14ac:dyDescent="0.25">
      <c r="A107" s="41"/>
      <c r="C107" s="16"/>
      <c r="D107" s="42" t="s">
        <v>40</v>
      </c>
      <c r="E107" s="42"/>
      <c r="F107" s="42"/>
      <c r="G107" s="36" t="s">
        <v>21</v>
      </c>
      <c r="H107" s="43"/>
      <c r="I107" s="50">
        <v>8</v>
      </c>
      <c r="J107" s="74">
        <v>0</v>
      </c>
      <c r="K107" s="74">
        <v>5</v>
      </c>
      <c r="L107" s="50">
        <f t="shared" si="33"/>
        <v>5</v>
      </c>
      <c r="M107" s="83">
        <v>4</v>
      </c>
      <c r="O107" s="16"/>
      <c r="Q107" s="47"/>
      <c r="R107" s="47"/>
      <c r="S107" s="58"/>
      <c r="T107" s="36"/>
      <c r="U107" s="79">
        <v>8</v>
      </c>
      <c r="V107" s="65" t="s">
        <v>18</v>
      </c>
      <c r="W107" s="65"/>
      <c r="X107" s="65"/>
      <c r="Y107" s="65"/>
      <c r="Z107" s="50"/>
      <c r="AC107" s="50">
        <v>1</v>
      </c>
      <c r="AD107" s="50">
        <v>0</v>
      </c>
      <c r="AE107" s="50">
        <v>0</v>
      </c>
      <c r="AF107" s="50">
        <v>1</v>
      </c>
      <c r="AG107" s="264">
        <f t="shared" ref="AG107:AG111" si="34">(2*AD107+AF107)/(2*AC107)</f>
        <v>0.5</v>
      </c>
      <c r="AH107" s="264"/>
      <c r="AI107" s="50">
        <v>1</v>
      </c>
      <c r="AJ107" s="50">
        <v>0</v>
      </c>
      <c r="AK107" s="50">
        <v>0</v>
      </c>
      <c r="AL107" s="81">
        <f t="shared" ref="AL107:AL114" si="35">+AI107/AC107</f>
        <v>1</v>
      </c>
      <c r="AM107" s="38"/>
      <c r="AN107" s="38"/>
      <c r="AO107" s="38"/>
      <c r="AP107" s="38"/>
      <c r="AQ107" s="38"/>
      <c r="AR107" s="47"/>
    </row>
    <row r="108" spans="1:44" ht="15.75" customHeight="1" x14ac:dyDescent="0.25">
      <c r="A108" s="41"/>
      <c r="C108" s="16"/>
      <c r="D108" s="36" t="s">
        <v>44</v>
      </c>
      <c r="E108" s="36"/>
      <c r="F108" s="36"/>
      <c r="G108" s="36" t="s">
        <v>144</v>
      </c>
      <c r="H108" s="38"/>
      <c r="I108" s="50">
        <v>8</v>
      </c>
      <c r="J108" s="74">
        <v>3</v>
      </c>
      <c r="K108" s="74">
        <v>1</v>
      </c>
      <c r="L108" s="50">
        <f t="shared" si="33"/>
        <v>4</v>
      </c>
      <c r="M108" s="83">
        <v>4</v>
      </c>
      <c r="O108" s="16"/>
      <c r="Q108" s="47"/>
      <c r="R108" s="47"/>
      <c r="S108" s="58"/>
      <c r="T108" s="36"/>
      <c r="U108" s="79">
        <v>7</v>
      </c>
      <c r="V108" s="65" t="s">
        <v>22</v>
      </c>
      <c r="W108" s="65"/>
      <c r="X108" s="65"/>
      <c r="Y108" s="65"/>
      <c r="Z108" s="50"/>
      <c r="AC108" s="50">
        <v>1</v>
      </c>
      <c r="AD108" s="50">
        <v>1</v>
      </c>
      <c r="AE108" s="50">
        <v>0</v>
      </c>
      <c r="AF108" s="50">
        <v>0</v>
      </c>
      <c r="AG108" s="264">
        <f t="shared" si="34"/>
        <v>1</v>
      </c>
      <c r="AH108" s="264"/>
      <c r="AI108" s="50">
        <v>0</v>
      </c>
      <c r="AJ108" s="50">
        <v>0</v>
      </c>
      <c r="AK108" s="50">
        <v>1</v>
      </c>
      <c r="AL108" s="81">
        <f t="shared" si="35"/>
        <v>0</v>
      </c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42" t="s">
        <v>138</v>
      </c>
      <c r="G109" s="42" t="s">
        <v>160</v>
      </c>
      <c r="H109" s="43"/>
      <c r="I109" s="50">
        <v>8</v>
      </c>
      <c r="J109" s="74">
        <v>0</v>
      </c>
      <c r="K109" s="74">
        <v>2</v>
      </c>
      <c r="L109" s="50">
        <f t="shared" si="33"/>
        <v>2</v>
      </c>
      <c r="M109" s="83">
        <v>4</v>
      </c>
      <c r="O109" s="16"/>
      <c r="Q109" s="47"/>
      <c r="R109" s="47"/>
      <c r="S109" s="58"/>
      <c r="T109" s="36"/>
      <c r="U109" s="79">
        <v>7.5</v>
      </c>
      <c r="V109" s="65" t="s">
        <v>272</v>
      </c>
      <c r="W109" s="65"/>
      <c r="X109" s="65"/>
      <c r="Y109" s="65"/>
      <c r="Z109" s="50"/>
      <c r="AC109" s="50">
        <v>3.3</v>
      </c>
      <c r="AD109" s="50">
        <v>3</v>
      </c>
      <c r="AE109" s="50">
        <v>0</v>
      </c>
      <c r="AF109" s="50">
        <v>1</v>
      </c>
      <c r="AG109" s="264">
        <f t="shared" si="34"/>
        <v>1.0606060606060606</v>
      </c>
      <c r="AH109" s="264"/>
      <c r="AI109" s="50">
        <v>2</v>
      </c>
      <c r="AJ109" s="50">
        <v>0</v>
      </c>
      <c r="AK109" s="50">
        <v>1</v>
      </c>
      <c r="AL109" s="81">
        <f t="shared" si="35"/>
        <v>0.60606060606060608</v>
      </c>
      <c r="AR109" s="47"/>
    </row>
    <row r="110" spans="1:44" ht="15.75" customHeight="1" x14ac:dyDescent="0.25">
      <c r="A110" s="41"/>
      <c r="C110" s="16"/>
      <c r="D110" s="36"/>
      <c r="E110" s="36"/>
      <c r="F110" s="36"/>
      <c r="G110" s="36"/>
      <c r="H110" s="38"/>
      <c r="I110" s="50"/>
      <c r="J110" s="50"/>
      <c r="K110" s="50"/>
      <c r="L110" s="50"/>
      <c r="M110" s="50"/>
      <c r="N110" s="16"/>
      <c r="O110" s="16"/>
      <c r="Q110" s="47"/>
      <c r="R110" s="47"/>
      <c r="U110" s="79">
        <v>7.5</v>
      </c>
      <c r="V110" s="65" t="s">
        <v>16</v>
      </c>
      <c r="W110" s="65"/>
      <c r="X110" s="65"/>
      <c r="Y110" s="65"/>
      <c r="Z110" s="50"/>
      <c r="AC110" s="50">
        <v>1</v>
      </c>
      <c r="AD110" s="50">
        <v>1</v>
      </c>
      <c r="AE110" s="50">
        <v>0</v>
      </c>
      <c r="AF110" s="50">
        <v>0</v>
      </c>
      <c r="AG110" s="264">
        <f t="shared" si="34"/>
        <v>1</v>
      </c>
      <c r="AH110" s="264"/>
      <c r="AI110" s="50">
        <v>1</v>
      </c>
      <c r="AJ110" s="50">
        <v>0</v>
      </c>
      <c r="AK110" s="50">
        <v>0</v>
      </c>
      <c r="AL110" s="81">
        <f t="shared" si="35"/>
        <v>1</v>
      </c>
      <c r="AR110" s="47"/>
    </row>
    <row r="111" spans="1:44" ht="15.75" customHeight="1" x14ac:dyDescent="0.25">
      <c r="A111" s="41"/>
      <c r="C111" s="16"/>
      <c r="D111" s="36"/>
      <c r="E111" s="36"/>
      <c r="F111" s="36"/>
      <c r="G111" s="36"/>
      <c r="H111" s="38"/>
      <c r="I111" s="50"/>
      <c r="J111" s="50"/>
      <c r="K111" s="50"/>
      <c r="L111" s="50"/>
      <c r="M111" s="50"/>
      <c r="N111" s="16"/>
      <c r="Q111" s="47"/>
      <c r="R111" s="47"/>
      <c r="U111" s="75">
        <v>8</v>
      </c>
      <c r="V111" s="65" t="s">
        <v>147</v>
      </c>
      <c r="AC111" s="50">
        <v>1</v>
      </c>
      <c r="AD111" s="50">
        <v>1</v>
      </c>
      <c r="AE111" s="50">
        <v>0</v>
      </c>
      <c r="AF111" s="50">
        <v>0</v>
      </c>
      <c r="AG111" s="264">
        <f t="shared" si="34"/>
        <v>1</v>
      </c>
      <c r="AH111" s="264"/>
      <c r="AI111" s="50">
        <v>2</v>
      </c>
      <c r="AJ111" s="50">
        <v>0</v>
      </c>
      <c r="AK111" s="50">
        <v>0</v>
      </c>
      <c r="AL111" s="81">
        <f t="shared" si="35"/>
        <v>2</v>
      </c>
      <c r="AR111" s="47"/>
    </row>
    <row r="112" spans="1:44" ht="15.75" customHeight="1" x14ac:dyDescent="0.25">
      <c r="A112" s="41"/>
      <c r="D112" s="36"/>
      <c r="E112" s="36"/>
      <c r="F112" s="36"/>
      <c r="G112" s="36"/>
      <c r="H112" s="38"/>
      <c r="I112" s="50"/>
      <c r="J112" s="50"/>
      <c r="K112" s="50"/>
      <c r="L112" s="50"/>
      <c r="M112" s="50"/>
      <c r="N112" s="16"/>
      <c r="Q112" s="47"/>
      <c r="R112" s="47"/>
      <c r="S112" s="58"/>
      <c r="T112" s="36"/>
      <c r="U112" s="79"/>
      <c r="V112" s="65" t="s">
        <v>41</v>
      </c>
      <c r="W112" s="65"/>
      <c r="X112" s="65"/>
      <c r="Y112" s="65"/>
      <c r="Z112" s="50"/>
      <c r="AC112" s="50">
        <v>0.2</v>
      </c>
      <c r="AD112" s="50">
        <v>0</v>
      </c>
      <c r="AE112" s="50">
        <v>0</v>
      </c>
      <c r="AF112" s="50">
        <v>0</v>
      </c>
      <c r="AG112" s="264">
        <f>(2*AD112+AF112)/(2*AC112)</f>
        <v>0</v>
      </c>
      <c r="AH112" s="264"/>
      <c r="AI112" s="50">
        <v>0</v>
      </c>
      <c r="AJ112" s="50">
        <v>0</v>
      </c>
      <c r="AK112" s="50">
        <v>0</v>
      </c>
      <c r="AL112" s="81">
        <f t="shared" si="35"/>
        <v>0</v>
      </c>
      <c r="AP112" s="38"/>
      <c r="AQ112" s="38"/>
      <c r="AR112" s="47"/>
    </row>
    <row r="113" spans="1:44" ht="15.75" customHeight="1" x14ac:dyDescent="0.25">
      <c r="A113" s="41"/>
      <c r="D113" s="36"/>
      <c r="E113" s="36"/>
      <c r="F113" s="36"/>
      <c r="G113" s="36"/>
      <c r="H113" s="38"/>
      <c r="I113" s="50"/>
      <c r="J113" s="50"/>
      <c r="K113" s="50"/>
      <c r="L113" s="50"/>
      <c r="M113" s="50"/>
      <c r="N113" s="16"/>
      <c r="Q113" s="47"/>
      <c r="R113" s="47"/>
      <c r="U113" s="79"/>
      <c r="V113" s="65" t="s">
        <v>273</v>
      </c>
      <c r="W113" s="65"/>
      <c r="X113" s="65"/>
      <c r="Y113" s="65"/>
      <c r="Z113" s="50"/>
      <c r="AC113" s="50">
        <v>0.5</v>
      </c>
      <c r="AD113" s="50">
        <v>0</v>
      </c>
      <c r="AE113" s="50">
        <v>0</v>
      </c>
      <c r="AF113" s="50">
        <v>0</v>
      </c>
      <c r="AG113" s="264">
        <f>(2*AD113+AF113)/(2*AC113)</f>
        <v>0</v>
      </c>
      <c r="AH113" s="264"/>
      <c r="AI113" s="50">
        <v>2</v>
      </c>
      <c r="AJ113" s="50">
        <v>1</v>
      </c>
      <c r="AK113" s="50">
        <v>0</v>
      </c>
      <c r="AL113" s="81">
        <f t="shared" si="35"/>
        <v>4</v>
      </c>
      <c r="AR113" s="47"/>
    </row>
    <row r="114" spans="1:44" ht="15.75" customHeight="1" x14ac:dyDescent="0.25">
      <c r="A114" s="41"/>
      <c r="D114" s="36"/>
      <c r="E114" s="36"/>
      <c r="F114" s="36"/>
      <c r="G114" s="36"/>
      <c r="H114" s="38"/>
      <c r="I114" s="50"/>
      <c r="J114" s="50"/>
      <c r="K114" s="50"/>
      <c r="L114" s="50"/>
      <c r="M114" s="50"/>
      <c r="N114" s="16"/>
      <c r="Q114" s="47"/>
      <c r="R114" s="47"/>
      <c r="U114" s="79">
        <v>8</v>
      </c>
      <c r="V114" s="65" t="s">
        <v>104</v>
      </c>
      <c r="W114" s="65"/>
      <c r="X114" s="65"/>
      <c r="Y114" s="65"/>
      <c r="Z114" s="50"/>
      <c r="AC114" s="50">
        <v>2</v>
      </c>
      <c r="AD114" s="50">
        <v>0</v>
      </c>
      <c r="AE114" s="50">
        <v>2</v>
      </c>
      <c r="AF114" s="50">
        <v>0</v>
      </c>
      <c r="AG114" s="264">
        <f>(2*AD114+AF114)/(2*AC114)</f>
        <v>0</v>
      </c>
      <c r="AH114" s="264"/>
      <c r="AI114" s="50">
        <v>7</v>
      </c>
      <c r="AJ114" s="50">
        <v>0</v>
      </c>
      <c r="AK114" s="50">
        <v>0</v>
      </c>
      <c r="AL114" s="81">
        <f t="shared" si="35"/>
        <v>3.5</v>
      </c>
      <c r="AR114" s="47"/>
    </row>
    <row r="115" spans="1:44" ht="15.75" customHeight="1" thickBot="1" x14ac:dyDescent="0.3">
      <c r="A115" s="41"/>
      <c r="D115" s="36"/>
      <c r="E115" s="36"/>
      <c r="F115" s="36"/>
      <c r="G115" s="36"/>
      <c r="H115" s="38"/>
      <c r="I115" s="50"/>
      <c r="J115" s="50"/>
      <c r="K115" s="50"/>
      <c r="L115" s="50"/>
      <c r="M115" s="50"/>
      <c r="N115" s="16"/>
      <c r="Q115" s="47"/>
      <c r="R115" s="47"/>
      <c r="U115" s="79">
        <v>8</v>
      </c>
      <c r="V115" s="65" t="s">
        <v>381</v>
      </c>
      <c r="W115" s="65"/>
      <c r="X115" s="65"/>
      <c r="Y115" s="65"/>
      <c r="Z115" s="50"/>
      <c r="AC115" s="50">
        <v>1</v>
      </c>
      <c r="AD115" s="50">
        <v>0</v>
      </c>
      <c r="AE115" s="50">
        <v>1</v>
      </c>
      <c r="AF115" s="50">
        <v>0</v>
      </c>
      <c r="AG115" s="264">
        <f>(2*AD115+AF115)/(2*AC115)</f>
        <v>0</v>
      </c>
      <c r="AH115" s="264"/>
      <c r="AI115" s="50">
        <v>2</v>
      </c>
      <c r="AJ115" s="50">
        <v>0</v>
      </c>
      <c r="AK115" s="50">
        <v>0</v>
      </c>
      <c r="AL115" s="81">
        <f t="shared" ref="AL115" si="36">+AI115/AC115</f>
        <v>2</v>
      </c>
      <c r="AR115" s="47"/>
    </row>
    <row r="116" spans="1:44" ht="15.75" customHeight="1" x14ac:dyDescent="0.25">
      <c r="A116" s="41"/>
      <c r="D116" s="36"/>
      <c r="E116" s="36"/>
      <c r="F116" s="36"/>
      <c r="G116" s="36"/>
      <c r="H116" s="38"/>
      <c r="I116" s="50"/>
      <c r="J116" s="50"/>
      <c r="K116" s="50"/>
      <c r="L116" s="50"/>
      <c r="M116" s="50"/>
      <c r="N116" s="16"/>
      <c r="Q116" s="47"/>
      <c r="R116" s="47"/>
      <c r="U116" s="67"/>
      <c r="V116" s="69"/>
      <c r="W116" s="68" t="s">
        <v>27</v>
      </c>
      <c r="X116" s="69"/>
      <c r="Y116" s="69"/>
      <c r="Z116" s="60"/>
      <c r="AA116" s="67"/>
      <c r="AB116" s="67"/>
      <c r="AC116" s="60">
        <f>SUM(AC107:AC115)</f>
        <v>11</v>
      </c>
      <c r="AD116" s="60">
        <f t="shared" ref="AD116:AF116" si="37">SUM(AD107:AD115)</f>
        <v>6</v>
      </c>
      <c r="AE116" s="60">
        <f t="shared" si="37"/>
        <v>3</v>
      </c>
      <c r="AF116" s="60">
        <f t="shared" si="37"/>
        <v>2</v>
      </c>
      <c r="AG116" s="265">
        <f>(2*AD116+AF116)/(2*AC116)</f>
        <v>0.63636363636363635</v>
      </c>
      <c r="AH116" s="265"/>
      <c r="AI116" s="60">
        <f t="shared" ref="AI116" si="38">SUM(AI107:AI115)</f>
        <v>17</v>
      </c>
      <c r="AJ116" s="60">
        <f t="shared" ref="AJ116" si="39">SUM(AJ107:AJ115)</f>
        <v>1</v>
      </c>
      <c r="AK116" s="60">
        <f t="shared" ref="AK116" si="40">SUM(AK107:AK115)</f>
        <v>2</v>
      </c>
      <c r="AL116" s="70">
        <f>+AI116/AC116</f>
        <v>1.5454545454545454</v>
      </c>
      <c r="AR116" s="47"/>
    </row>
    <row r="117" spans="1:44" ht="15.75" customHeight="1" x14ac:dyDescent="0.25">
      <c r="A117" s="41"/>
      <c r="D117" s="36"/>
      <c r="E117" s="36"/>
      <c r="F117" s="36"/>
      <c r="G117" s="36"/>
      <c r="H117" s="38"/>
      <c r="I117" s="50"/>
      <c r="J117" s="50"/>
      <c r="K117" s="50"/>
      <c r="L117" s="50"/>
      <c r="M117" s="50"/>
      <c r="N117" s="16"/>
      <c r="Q117" s="47"/>
      <c r="R117" s="47"/>
      <c r="AR117" s="47"/>
    </row>
    <row r="118" spans="1:44" ht="15.75" customHeight="1" x14ac:dyDescent="0.25">
      <c r="A118" s="41"/>
      <c r="D118" s="36"/>
      <c r="E118" s="36"/>
      <c r="F118" s="36"/>
      <c r="G118" s="36"/>
      <c r="H118" s="38"/>
      <c r="I118" s="50"/>
      <c r="J118" s="50"/>
      <c r="K118" s="50"/>
      <c r="L118" s="50"/>
      <c r="M118" s="50"/>
      <c r="N118" s="16"/>
      <c r="Q118" s="47"/>
      <c r="R118" s="47"/>
      <c r="AR118" s="47"/>
    </row>
    <row r="119" spans="1:44" ht="15.75" customHeight="1" x14ac:dyDescent="0.25">
      <c r="A119" s="41"/>
      <c r="D119" s="36"/>
      <c r="E119" s="36"/>
      <c r="F119" s="36"/>
      <c r="G119" s="36"/>
      <c r="H119" s="38"/>
      <c r="I119" s="50"/>
      <c r="J119" s="50"/>
      <c r="K119" s="50"/>
      <c r="L119" s="50"/>
      <c r="M119" s="50"/>
      <c r="N119" s="16"/>
      <c r="Q119" s="47"/>
      <c r="R119" s="47"/>
      <c r="AR119" s="47"/>
    </row>
    <row r="120" spans="1:44" ht="15.75" customHeight="1" x14ac:dyDescent="0.25">
      <c r="A120" s="41"/>
      <c r="D120" s="36"/>
      <c r="E120" s="36"/>
      <c r="F120" s="36"/>
      <c r="G120" s="36"/>
      <c r="H120" s="38"/>
      <c r="I120" s="50"/>
      <c r="J120" s="50"/>
      <c r="K120" s="50"/>
      <c r="L120" s="50"/>
      <c r="M120" s="50"/>
      <c r="N120" s="16"/>
      <c r="Q120" s="47"/>
      <c r="R120" s="47"/>
      <c r="AR120" s="47"/>
    </row>
    <row r="121" spans="1:44" ht="15.75" customHeight="1" x14ac:dyDescent="0.25">
      <c r="A121" s="41"/>
      <c r="D121" s="36"/>
      <c r="E121" s="36"/>
      <c r="F121" s="36"/>
      <c r="G121" s="36"/>
      <c r="H121" s="38"/>
      <c r="I121" s="50"/>
      <c r="J121" s="50"/>
      <c r="K121" s="50"/>
      <c r="L121" s="50"/>
      <c r="M121" s="50"/>
      <c r="N121" s="16"/>
      <c r="Q121" s="47"/>
      <c r="R121" s="47"/>
      <c r="S121" s="79"/>
      <c r="T121" s="65"/>
      <c r="U121" s="65"/>
      <c r="V121" s="65"/>
      <c r="W121" s="65"/>
      <c r="X121" s="80"/>
      <c r="Y121" s="65"/>
      <c r="Z121" s="50"/>
      <c r="AA121" s="50"/>
      <c r="AB121" s="50"/>
      <c r="AC121" s="50"/>
      <c r="AD121" s="50"/>
      <c r="AE121" s="264"/>
      <c r="AF121" s="264"/>
      <c r="AG121" s="50"/>
      <c r="AH121" s="50"/>
      <c r="AI121" s="50"/>
      <c r="AJ121" s="50"/>
      <c r="AK121" s="50"/>
      <c r="AL121" s="81"/>
      <c r="AR121" s="47"/>
    </row>
    <row r="122" spans="1:44" ht="15.75" customHeight="1" x14ac:dyDescent="0.25">
      <c r="A122" s="41"/>
      <c r="D122" s="36"/>
      <c r="E122" s="36"/>
      <c r="F122" s="36"/>
      <c r="G122" s="36"/>
      <c r="H122" s="38"/>
      <c r="I122" s="50"/>
      <c r="J122" s="50"/>
      <c r="K122" s="50"/>
      <c r="L122" s="50"/>
      <c r="M122" s="50"/>
      <c r="N122" s="16"/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123"/>
      <c r="AF124" s="123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123"/>
      <c r="AF125" s="123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123"/>
      <c r="AF126" s="123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E123:AF123"/>
    <mergeCell ref="AG115:AH115"/>
    <mergeCell ref="AG107:AH107"/>
    <mergeCell ref="AG108:AH108"/>
    <mergeCell ref="AG109:AH109"/>
    <mergeCell ref="AG110:AH110"/>
    <mergeCell ref="AG111:AH111"/>
    <mergeCell ref="AG112:AH112"/>
    <mergeCell ref="AG113:AH113"/>
    <mergeCell ref="AG114:AH114"/>
    <mergeCell ref="AG116:AH116"/>
    <mergeCell ref="AE121:AF121"/>
    <mergeCell ref="AE122:AF122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F9859-1080-4E9F-BE12-D628AC4083E6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7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22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22" t="s">
        <v>4</v>
      </c>
      <c r="AD2" s="122" t="s">
        <v>8</v>
      </c>
      <c r="AE2" s="122" t="s">
        <v>9</v>
      </c>
      <c r="AF2" s="122" t="s">
        <v>10</v>
      </c>
      <c r="AG2" s="263" t="s">
        <v>107</v>
      </c>
      <c r="AH2" s="263"/>
      <c r="AI2" s="122" t="s">
        <v>5</v>
      </c>
      <c r="AJ2" s="122" t="s">
        <v>7</v>
      </c>
      <c r="AK2" s="122" t="s">
        <v>6</v>
      </c>
      <c r="AL2" s="122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6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7</v>
      </c>
      <c r="AD3" s="50">
        <v>4</v>
      </c>
      <c r="AE3" s="50">
        <v>2</v>
      </c>
      <c r="AF3" s="50">
        <v>1</v>
      </c>
      <c r="AG3" s="265">
        <f t="shared" ref="AG3:AG10" si="0">+(AD3*2+AF3)/(2*AC3)</f>
        <v>0.6428571428571429</v>
      </c>
      <c r="AH3" s="265"/>
      <c r="AI3" s="50">
        <v>12</v>
      </c>
      <c r="AJ3" s="50">
        <v>0</v>
      </c>
      <c r="AK3" s="50">
        <v>1</v>
      </c>
      <c r="AL3" s="66">
        <f t="shared" ref="AL3:AL10" si="1">+AI3/AC3</f>
        <v>1.7142857142857142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6</v>
      </c>
      <c r="H4" s="90">
        <v>1</v>
      </c>
      <c r="I4" s="90">
        <v>0</v>
      </c>
      <c r="J4" s="90">
        <f t="shared" ref="J4:J11" si="2">2*G4+I4</f>
        <v>12</v>
      </c>
      <c r="K4" s="73">
        <f t="shared" ref="K4:K11" si="3">+J4/((G4+H4+I4)*2)</f>
        <v>0.8571428571428571</v>
      </c>
      <c r="L4" s="90">
        <f>+$AN$40</f>
        <v>32</v>
      </c>
      <c r="M4" s="90">
        <v>19</v>
      </c>
      <c r="N4" s="90">
        <f>+$AO$40</f>
        <v>47</v>
      </c>
      <c r="O4" s="90">
        <f>+$AQ$40</f>
        <v>12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B4" s="50"/>
      <c r="AC4" s="50">
        <v>7</v>
      </c>
      <c r="AD4" s="50">
        <v>3</v>
      </c>
      <c r="AE4" s="50">
        <v>3</v>
      </c>
      <c r="AF4" s="50">
        <v>1</v>
      </c>
      <c r="AG4" s="264">
        <f>+(AD4*2+AF4)/(2*AC4)</f>
        <v>0.5</v>
      </c>
      <c r="AH4" s="264"/>
      <c r="AI4" s="50">
        <v>17</v>
      </c>
      <c r="AJ4" s="50">
        <v>1</v>
      </c>
      <c r="AK4" s="50">
        <v>0</v>
      </c>
      <c r="AL4" s="66">
        <f>+AI4/AC4</f>
        <v>2.4285714285714284</v>
      </c>
      <c r="AM4" s="16"/>
      <c r="AN4" s="16"/>
      <c r="AQ4" s="38"/>
      <c r="AR4" s="40"/>
    </row>
    <row r="5" spans="1:44" ht="18" x14ac:dyDescent="0.25">
      <c r="A5" s="41"/>
      <c r="B5" s="90">
        <v>5</v>
      </c>
      <c r="C5" s="18" t="s">
        <v>139</v>
      </c>
      <c r="D5" s="37"/>
      <c r="E5" s="18"/>
      <c r="F5" s="37"/>
      <c r="G5" s="90">
        <v>4</v>
      </c>
      <c r="H5" s="90">
        <v>2</v>
      </c>
      <c r="I5" s="90">
        <v>1</v>
      </c>
      <c r="J5" s="90">
        <f t="shared" si="2"/>
        <v>9</v>
      </c>
      <c r="K5" s="73">
        <f t="shared" si="3"/>
        <v>0.6428571428571429</v>
      </c>
      <c r="L5" s="90">
        <f>+$AN$27</f>
        <v>19</v>
      </c>
      <c r="M5" s="90">
        <v>15</v>
      </c>
      <c r="N5" s="90">
        <f>+$AO$27</f>
        <v>32</v>
      </c>
      <c r="O5" s="90">
        <f>+$AQ$27</f>
        <v>18</v>
      </c>
      <c r="P5" s="90">
        <v>2</v>
      </c>
      <c r="Q5" s="46"/>
      <c r="R5" s="41"/>
      <c r="U5" s="75">
        <v>7.5</v>
      </c>
      <c r="V5" s="77" t="s">
        <v>16</v>
      </c>
      <c r="W5" s="78"/>
      <c r="X5" s="77"/>
      <c r="Y5" s="77"/>
      <c r="Z5" s="77" t="s">
        <v>17</v>
      </c>
      <c r="AB5" s="50"/>
      <c r="AC5" s="50">
        <v>7</v>
      </c>
      <c r="AD5" s="50">
        <v>2</v>
      </c>
      <c r="AE5" s="50">
        <v>4</v>
      </c>
      <c r="AF5" s="50">
        <v>1</v>
      </c>
      <c r="AG5" s="264">
        <f>+(AD5*2+AF5)/(2*AC5)</f>
        <v>0.35714285714285715</v>
      </c>
      <c r="AH5" s="264"/>
      <c r="AI5" s="50">
        <v>19</v>
      </c>
      <c r="AJ5" s="50">
        <v>0</v>
      </c>
      <c r="AK5" s="50">
        <v>0</v>
      </c>
      <c r="AL5" s="66">
        <f>+AI5/AC5</f>
        <v>2.7142857142857144</v>
      </c>
      <c r="AM5" s="16"/>
      <c r="AN5" s="16"/>
      <c r="AQ5" s="38"/>
      <c r="AR5" s="40"/>
    </row>
    <row r="6" spans="1:44" ht="18" x14ac:dyDescent="0.25">
      <c r="A6" s="41"/>
      <c r="B6" s="90">
        <v>1</v>
      </c>
      <c r="C6" s="18" t="s">
        <v>176</v>
      </c>
      <c r="D6" s="37"/>
      <c r="E6" s="37"/>
      <c r="F6" s="37"/>
      <c r="G6" s="90">
        <v>4</v>
      </c>
      <c r="H6" s="90">
        <v>2</v>
      </c>
      <c r="I6" s="90">
        <v>1</v>
      </c>
      <c r="J6" s="90">
        <f t="shared" si="2"/>
        <v>9</v>
      </c>
      <c r="K6" s="73">
        <f t="shared" si="3"/>
        <v>0.6428571428571429</v>
      </c>
      <c r="L6" s="90">
        <f>+$AA$27</f>
        <v>15</v>
      </c>
      <c r="M6" s="90">
        <v>12</v>
      </c>
      <c r="N6" s="90">
        <f>+$AB$27</f>
        <v>25</v>
      </c>
      <c r="O6" s="90">
        <f>+$AD$27</f>
        <v>6</v>
      </c>
      <c r="P6" s="90">
        <v>3</v>
      </c>
      <c r="Q6" s="46"/>
      <c r="R6" s="41"/>
      <c r="U6" s="75">
        <v>8</v>
      </c>
      <c r="V6" s="77" t="s">
        <v>104</v>
      </c>
      <c r="W6" s="78"/>
      <c r="X6" s="77"/>
      <c r="Y6" s="77"/>
      <c r="Z6" s="77" t="s">
        <v>144</v>
      </c>
      <c r="AB6" s="50"/>
      <c r="AC6" s="50">
        <v>4</v>
      </c>
      <c r="AD6" s="50">
        <v>2</v>
      </c>
      <c r="AE6" s="50">
        <v>2</v>
      </c>
      <c r="AF6" s="50">
        <v>0</v>
      </c>
      <c r="AG6" s="264">
        <f>+(AD6*2+AF6)/(2*AC6)</f>
        <v>0.5</v>
      </c>
      <c r="AH6" s="264"/>
      <c r="AI6" s="50">
        <v>12</v>
      </c>
      <c r="AJ6" s="50">
        <v>0</v>
      </c>
      <c r="AK6" s="50">
        <v>0</v>
      </c>
      <c r="AL6" s="66">
        <f>+AI6/AC6</f>
        <v>3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3</v>
      </c>
      <c r="H7" s="90">
        <v>3</v>
      </c>
      <c r="I7" s="90">
        <v>1</v>
      </c>
      <c r="J7" s="90">
        <f t="shared" si="2"/>
        <v>7</v>
      </c>
      <c r="K7" s="73">
        <f t="shared" si="3"/>
        <v>0.5</v>
      </c>
      <c r="L7" s="90">
        <f>+$AA$53</f>
        <v>15</v>
      </c>
      <c r="M7" s="90">
        <v>18</v>
      </c>
      <c r="N7" s="90">
        <f>+$AB$53</f>
        <v>27</v>
      </c>
      <c r="O7" s="90">
        <f>+$AD$53</f>
        <v>8</v>
      </c>
      <c r="P7" s="90">
        <v>4</v>
      </c>
      <c r="Q7" s="46"/>
      <c r="R7" s="41"/>
      <c r="U7" s="75">
        <v>8</v>
      </c>
      <c r="V7" s="77" t="s">
        <v>147</v>
      </c>
      <c r="W7" s="78"/>
      <c r="X7" s="77"/>
      <c r="Y7" s="77"/>
      <c r="Z7" s="77" t="s">
        <v>140</v>
      </c>
      <c r="AB7" s="50"/>
      <c r="AC7" s="50">
        <v>5</v>
      </c>
      <c r="AD7" s="50">
        <v>0</v>
      </c>
      <c r="AE7" s="50">
        <v>2</v>
      </c>
      <c r="AF7" s="50">
        <v>3</v>
      </c>
      <c r="AG7" s="264">
        <f>+(AD7*2+AF7)/(2*AC7)</f>
        <v>0.3</v>
      </c>
      <c r="AH7" s="264"/>
      <c r="AI7" s="50">
        <v>15</v>
      </c>
      <c r="AJ7" s="50">
        <v>0</v>
      </c>
      <c r="AK7" s="50">
        <v>0</v>
      </c>
      <c r="AL7" s="66">
        <f>+AI7/AC7</f>
        <v>3</v>
      </c>
      <c r="AM7" s="16"/>
      <c r="AN7" s="16"/>
      <c r="AQ7" s="38"/>
      <c r="AR7" s="40"/>
    </row>
    <row r="8" spans="1:44" ht="18" x14ac:dyDescent="0.25">
      <c r="A8" s="41"/>
      <c r="B8" s="90">
        <v>8</v>
      </c>
      <c r="C8" s="18" t="s">
        <v>50</v>
      </c>
      <c r="D8" s="37"/>
      <c r="E8" s="37"/>
      <c r="F8" s="37"/>
      <c r="G8" s="90">
        <v>2</v>
      </c>
      <c r="H8" s="90">
        <v>3</v>
      </c>
      <c r="I8" s="90">
        <v>2</v>
      </c>
      <c r="J8" s="90">
        <f t="shared" si="2"/>
        <v>6</v>
      </c>
      <c r="K8" s="73">
        <f t="shared" si="3"/>
        <v>0.42857142857142855</v>
      </c>
      <c r="L8" s="90">
        <f>+$AN$66</f>
        <v>17</v>
      </c>
      <c r="M8" s="90">
        <v>19</v>
      </c>
      <c r="N8" s="90">
        <f>+$AO$66</f>
        <v>28</v>
      </c>
      <c r="O8" s="90">
        <f>+$AQ$66</f>
        <v>6</v>
      </c>
      <c r="P8" s="90">
        <v>4</v>
      </c>
      <c r="Q8" s="46"/>
      <c r="R8" s="41"/>
      <c r="U8" s="75">
        <v>7</v>
      </c>
      <c r="V8" s="77" t="s">
        <v>24</v>
      </c>
      <c r="W8" s="78"/>
      <c r="X8" s="77"/>
      <c r="Y8" s="77"/>
      <c r="Z8" s="77" t="s">
        <v>25</v>
      </c>
      <c r="AB8" s="50"/>
      <c r="AC8" s="50">
        <v>6</v>
      </c>
      <c r="AD8" s="50">
        <v>1</v>
      </c>
      <c r="AE8" s="50">
        <v>3</v>
      </c>
      <c r="AF8" s="50">
        <v>2</v>
      </c>
      <c r="AG8" s="264">
        <f t="shared" si="0"/>
        <v>0.33333333333333331</v>
      </c>
      <c r="AH8" s="264"/>
      <c r="AI8" s="50">
        <v>19</v>
      </c>
      <c r="AJ8" s="50">
        <v>0</v>
      </c>
      <c r="AK8" s="50">
        <v>0</v>
      </c>
      <c r="AL8" s="66">
        <f t="shared" si="1"/>
        <v>3.1666666666666665</v>
      </c>
      <c r="AM8" s="16"/>
      <c r="AN8" s="16"/>
      <c r="AQ8" s="38"/>
      <c r="AR8" s="40"/>
    </row>
    <row r="9" spans="1:44" ht="18" x14ac:dyDescent="0.25">
      <c r="A9" s="41"/>
      <c r="B9" s="90">
        <v>4</v>
      </c>
      <c r="C9" s="18" t="s">
        <v>177</v>
      </c>
      <c r="D9" s="37"/>
      <c r="E9" s="18"/>
      <c r="F9" s="37"/>
      <c r="G9" s="90">
        <v>2</v>
      </c>
      <c r="H9" s="90">
        <v>4</v>
      </c>
      <c r="I9" s="90">
        <v>1</v>
      </c>
      <c r="J9" s="90">
        <f t="shared" si="2"/>
        <v>5</v>
      </c>
      <c r="K9" s="73">
        <f t="shared" si="3"/>
        <v>0.35714285714285715</v>
      </c>
      <c r="L9" s="90">
        <f>+$AA$66</f>
        <v>20</v>
      </c>
      <c r="M9" s="90">
        <v>19</v>
      </c>
      <c r="N9" s="90">
        <f>+$AB$66</f>
        <v>32</v>
      </c>
      <c r="O9" s="90">
        <f>+$AD$66</f>
        <v>10</v>
      </c>
      <c r="P9" s="90">
        <v>4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B9" s="50"/>
      <c r="AC9" s="50">
        <v>6</v>
      </c>
      <c r="AD9" s="50">
        <v>2</v>
      </c>
      <c r="AE9" s="50">
        <v>4</v>
      </c>
      <c r="AF9" s="50">
        <v>0</v>
      </c>
      <c r="AG9" s="264">
        <f t="shared" si="0"/>
        <v>0.33333333333333331</v>
      </c>
      <c r="AH9" s="264"/>
      <c r="AI9" s="50">
        <v>21</v>
      </c>
      <c r="AJ9" s="50">
        <v>1</v>
      </c>
      <c r="AK9" s="50">
        <v>0</v>
      </c>
      <c r="AL9" s="66">
        <f t="shared" si="1"/>
        <v>3.5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2</v>
      </c>
      <c r="H10" s="90">
        <v>4</v>
      </c>
      <c r="I10" s="90">
        <v>1</v>
      </c>
      <c r="J10" s="90">
        <f t="shared" si="2"/>
        <v>5</v>
      </c>
      <c r="K10" s="73">
        <f t="shared" si="3"/>
        <v>0.35714285714285715</v>
      </c>
      <c r="L10" s="90">
        <f>+$AN$53</f>
        <v>21</v>
      </c>
      <c r="M10" s="90">
        <v>25</v>
      </c>
      <c r="N10" s="90">
        <f>+$AO$53</f>
        <v>25</v>
      </c>
      <c r="O10" s="90">
        <f>+$AQ$53</f>
        <v>2</v>
      </c>
      <c r="P10" s="90">
        <v>4</v>
      </c>
      <c r="Q10" s="46"/>
      <c r="R10" s="46"/>
      <c r="U10" s="75">
        <v>7.5</v>
      </c>
      <c r="V10" s="77" t="s">
        <v>118</v>
      </c>
      <c r="W10" s="78"/>
      <c r="X10" s="77"/>
      <c r="Y10" s="77"/>
      <c r="Z10" s="77" t="s">
        <v>23</v>
      </c>
      <c r="AB10" s="50"/>
      <c r="AC10" s="50">
        <v>4</v>
      </c>
      <c r="AD10" s="50">
        <v>3</v>
      </c>
      <c r="AE10" s="50">
        <v>1</v>
      </c>
      <c r="AF10" s="50">
        <v>0</v>
      </c>
      <c r="AG10" s="264">
        <f t="shared" si="0"/>
        <v>0.75</v>
      </c>
      <c r="AH10" s="264"/>
      <c r="AI10" s="50">
        <v>16</v>
      </c>
      <c r="AJ10" s="50">
        <v>0</v>
      </c>
      <c r="AK10" s="50">
        <v>0</v>
      </c>
      <c r="AL10" s="66">
        <f t="shared" si="1"/>
        <v>4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4</v>
      </c>
      <c r="I11" s="90">
        <v>3</v>
      </c>
      <c r="J11" s="90">
        <f t="shared" si="2"/>
        <v>3</v>
      </c>
      <c r="K11" s="73">
        <f t="shared" si="3"/>
        <v>0.21428571428571427</v>
      </c>
      <c r="L11" s="90">
        <f>+$AA$40</f>
        <v>10</v>
      </c>
      <c r="M11" s="90">
        <v>22</v>
      </c>
      <c r="N11" s="90">
        <f>+$AB$40</f>
        <v>17</v>
      </c>
      <c r="O11" s="90">
        <f>+$AD$40</f>
        <v>6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+AC115</f>
        <v>10</v>
      </c>
      <c r="AD11" s="38">
        <f>+AD115</f>
        <v>6</v>
      </c>
      <c r="AE11" s="38">
        <f>+AE115</f>
        <v>2</v>
      </c>
      <c r="AF11" s="38">
        <f>+AF115</f>
        <v>2</v>
      </c>
      <c r="AG11" s="281">
        <f>+AG115</f>
        <v>0.7</v>
      </c>
      <c r="AH11" s="281"/>
      <c r="AI11" s="38">
        <f>+AI115</f>
        <v>15</v>
      </c>
      <c r="AJ11" s="38">
        <f>+AJ115</f>
        <v>1</v>
      </c>
      <c r="AK11" s="38">
        <f>+AK115</f>
        <v>2</v>
      </c>
      <c r="AL11" s="49">
        <f>+AL115</f>
        <v>1.5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23</v>
      </c>
      <c r="H12" s="21">
        <f>SUM(H4:H11)</f>
        <v>23</v>
      </c>
      <c r="I12" s="21">
        <f>SUM(I4:I11)</f>
        <v>10</v>
      </c>
      <c r="J12" s="21"/>
      <c r="K12" s="21"/>
      <c r="L12" s="21">
        <f>SUM(L4:L11)</f>
        <v>149</v>
      </c>
      <c r="M12" s="21">
        <f>SUM(M4:M11)</f>
        <v>149</v>
      </c>
      <c r="N12" s="21">
        <f>SUM(N4:N11)</f>
        <v>233</v>
      </c>
      <c r="O12" s="21">
        <f>SUM(O4:O11)</f>
        <v>68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56</v>
      </c>
      <c r="AD12" s="60">
        <f t="shared" si="4"/>
        <v>23</v>
      </c>
      <c r="AE12" s="60">
        <f t="shared" si="4"/>
        <v>23</v>
      </c>
      <c r="AF12" s="60">
        <f t="shared" si="4"/>
        <v>10</v>
      </c>
      <c r="AG12" s="60"/>
      <c r="AH12" s="60"/>
      <c r="AI12" s="60">
        <f t="shared" ref="AI12:AK12" si="5">SUM(AI3:AI11)</f>
        <v>146</v>
      </c>
      <c r="AJ12" s="60">
        <f t="shared" si="5"/>
        <v>3</v>
      </c>
      <c r="AK12" s="60">
        <f t="shared" si="5"/>
        <v>3</v>
      </c>
      <c r="AL12" s="70">
        <f>+AI12/AC12</f>
        <v>2.6071428571428572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7 Summary:</v>
      </c>
      <c r="C14" s="2"/>
      <c r="D14" s="2"/>
      <c r="E14" s="277">
        <v>44494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199</v>
      </c>
      <c r="D15" s="37"/>
      <c r="E15" s="36"/>
      <c r="F15" s="36"/>
      <c r="G15" s="90">
        <v>1</v>
      </c>
      <c r="H15" s="38">
        <v>2</v>
      </c>
      <c r="I15" s="36" t="s">
        <v>94</v>
      </c>
      <c r="J15" s="36"/>
      <c r="K15" s="36"/>
      <c r="L15" s="36" t="s">
        <v>356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4</v>
      </c>
      <c r="AA15" s="28">
        <v>0</v>
      </c>
      <c r="AB15" s="28">
        <v>1</v>
      </c>
      <c r="AC15" s="60">
        <f t="shared" ref="AC15:AC26" si="6">+AA15+AB15</f>
        <v>1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10</v>
      </c>
      <c r="AN15" s="74">
        <v>1</v>
      </c>
      <c r="AO15" s="74">
        <v>3</v>
      </c>
      <c r="AP15" s="50">
        <f t="shared" ref="AP15:AP26" si="7">+AN15+AO15</f>
        <v>4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/>
      <c r="I16" s="36"/>
      <c r="J16" s="36"/>
      <c r="K16" s="36"/>
      <c r="L16" s="36"/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31</v>
      </c>
      <c r="Y16" s="42" t="s">
        <v>157</v>
      </c>
      <c r="Z16" s="50">
        <v>7</v>
      </c>
      <c r="AA16" s="74">
        <v>0</v>
      </c>
      <c r="AB16" s="74">
        <v>0</v>
      </c>
      <c r="AC16" s="50">
        <f t="shared" si="6"/>
        <v>0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4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36"/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7</v>
      </c>
      <c r="AA17" s="74">
        <v>9</v>
      </c>
      <c r="AB17" s="74">
        <v>2</v>
      </c>
      <c r="AC17" s="50">
        <f t="shared" si="6"/>
        <v>11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6</v>
      </c>
      <c r="AN17" s="74">
        <v>6</v>
      </c>
      <c r="AO17" s="74">
        <v>5</v>
      </c>
      <c r="AP17" s="50">
        <f t="shared" si="7"/>
        <v>11</v>
      </c>
      <c r="AQ17" s="74">
        <v>4</v>
      </c>
      <c r="AR17" s="40"/>
    </row>
    <row r="18" spans="1:44" ht="15.95" customHeight="1" x14ac:dyDescent="0.25">
      <c r="A18" s="47"/>
      <c r="B18" s="38" t="s">
        <v>57</v>
      </c>
      <c r="C18" s="18" t="s">
        <v>196</v>
      </c>
      <c r="D18" s="37"/>
      <c r="E18" s="36"/>
      <c r="F18" s="36"/>
      <c r="G18" s="90">
        <v>1</v>
      </c>
      <c r="H18" s="38">
        <v>1</v>
      </c>
      <c r="I18" s="36" t="s">
        <v>133</v>
      </c>
      <c r="J18" s="36"/>
      <c r="K18" s="36"/>
      <c r="L18" s="36" t="s">
        <v>170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6</v>
      </c>
      <c r="AA18" s="74">
        <v>2</v>
      </c>
      <c r="AB18" s="74">
        <v>6</v>
      </c>
      <c r="AC18" s="50">
        <f t="shared" si="6"/>
        <v>8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6</v>
      </c>
      <c r="AN18" s="74">
        <v>2</v>
      </c>
      <c r="AO18" s="74">
        <v>3</v>
      </c>
      <c r="AP18" s="50">
        <f t="shared" si="7"/>
        <v>5</v>
      </c>
      <c r="AQ18" s="74">
        <v>0</v>
      </c>
      <c r="AR18" s="40"/>
    </row>
    <row r="19" spans="1:44" ht="15.95" customHeight="1" x14ac:dyDescent="0.25">
      <c r="A19" s="47"/>
      <c r="B19" s="38" t="s">
        <v>35</v>
      </c>
      <c r="C19" s="36"/>
      <c r="D19" s="57" t="s">
        <v>149</v>
      </c>
      <c r="E19" s="36"/>
      <c r="F19" s="36"/>
      <c r="G19" s="90"/>
      <c r="H19" s="38"/>
      <c r="I19" s="36"/>
      <c r="J19" s="36"/>
      <c r="K19" s="36"/>
      <c r="L19" s="36"/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7</v>
      </c>
      <c r="AA19" s="74">
        <v>1</v>
      </c>
      <c r="AB19" s="74">
        <v>3</v>
      </c>
      <c r="AC19" s="50">
        <f t="shared" si="6"/>
        <v>4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7</v>
      </c>
      <c r="AN19" s="74">
        <v>0</v>
      </c>
      <c r="AO19" s="74">
        <v>3</v>
      </c>
      <c r="AP19" s="50">
        <f t="shared" si="7"/>
        <v>3</v>
      </c>
      <c r="AQ19" s="74">
        <v>0</v>
      </c>
      <c r="AR19" s="40"/>
    </row>
    <row r="20" spans="1:44" ht="15.95" customHeight="1" x14ac:dyDescent="0.25">
      <c r="A20" s="47"/>
      <c r="B20" s="4"/>
      <c r="C20" s="4"/>
      <c r="D20" s="4"/>
      <c r="E20" s="4"/>
      <c r="F20" s="4"/>
      <c r="G20" s="4"/>
      <c r="H20" s="4"/>
      <c r="I20" s="6"/>
      <c r="J20" s="6"/>
      <c r="K20" s="6"/>
      <c r="L20" s="6"/>
      <c r="M20" s="6"/>
      <c r="N20" s="6"/>
      <c r="O20" s="6"/>
      <c r="P20" s="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6</v>
      </c>
      <c r="AA20" s="74">
        <v>0</v>
      </c>
      <c r="AB20" s="74">
        <v>1</v>
      </c>
      <c r="AC20" s="50">
        <f t="shared" si="6"/>
        <v>1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7</v>
      </c>
      <c r="AN20" s="74">
        <v>3</v>
      </c>
      <c r="AO20" s="74">
        <v>1</v>
      </c>
      <c r="AP20" s="50">
        <f t="shared" si="7"/>
        <v>4</v>
      </c>
      <c r="AQ20" s="74">
        <v>4</v>
      </c>
      <c r="AR20" s="40"/>
    </row>
    <row r="21" spans="1:44" ht="15.95" customHeight="1" x14ac:dyDescent="0.25">
      <c r="A21" s="47"/>
      <c r="B21" s="45" t="s">
        <v>62</v>
      </c>
      <c r="C21" s="18" t="s">
        <v>189</v>
      </c>
      <c r="D21" s="16"/>
      <c r="E21" s="36"/>
      <c r="F21" s="36"/>
      <c r="G21" s="90">
        <v>5</v>
      </c>
      <c r="H21" s="38">
        <v>1</v>
      </c>
      <c r="I21" s="36" t="s">
        <v>82</v>
      </c>
      <c r="J21" s="36"/>
      <c r="K21" s="36"/>
      <c r="L21" s="36"/>
      <c r="M21" s="38" t="s">
        <v>229</v>
      </c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6</v>
      </c>
      <c r="AA21" s="74">
        <v>0</v>
      </c>
      <c r="AB21" s="74">
        <v>3</v>
      </c>
      <c r="AC21" s="50">
        <f t="shared" si="6"/>
        <v>3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7</v>
      </c>
      <c r="AN21" s="74">
        <v>4</v>
      </c>
      <c r="AO21" s="74">
        <v>4</v>
      </c>
      <c r="AP21" s="50">
        <f t="shared" si="7"/>
        <v>8</v>
      </c>
      <c r="AQ21" s="74">
        <v>0</v>
      </c>
      <c r="AR21" s="40"/>
    </row>
    <row r="22" spans="1:44" ht="15.95" customHeight="1" x14ac:dyDescent="0.25">
      <c r="A22" s="47"/>
      <c r="B22" s="43" t="s">
        <v>35</v>
      </c>
      <c r="C22" s="57" t="s">
        <v>285</v>
      </c>
      <c r="D22" s="16"/>
      <c r="E22" s="16"/>
      <c r="F22" s="16"/>
      <c r="G22" s="16"/>
      <c r="H22" s="38">
        <v>1</v>
      </c>
      <c r="I22" s="36" t="s">
        <v>357</v>
      </c>
      <c r="J22" s="36"/>
      <c r="K22" s="36"/>
      <c r="L22" s="36" t="s">
        <v>138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6</v>
      </c>
      <c r="AA22" s="74">
        <v>0</v>
      </c>
      <c r="AB22" s="74">
        <v>1</v>
      </c>
      <c r="AC22" s="50">
        <f t="shared" si="6"/>
        <v>1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6</v>
      </c>
      <c r="AN22" s="74">
        <v>0</v>
      </c>
      <c r="AO22" s="74">
        <v>0</v>
      </c>
      <c r="AP22" s="50">
        <f t="shared" si="7"/>
        <v>0</v>
      </c>
      <c r="AQ22" s="74">
        <v>2</v>
      </c>
      <c r="AR22" s="40"/>
    </row>
    <row r="23" spans="1:44" ht="15.95" customHeight="1" x14ac:dyDescent="0.25">
      <c r="A23" s="47"/>
      <c r="C23" s="57" t="s">
        <v>360</v>
      </c>
      <c r="D23" s="57"/>
      <c r="E23" s="36"/>
      <c r="F23" s="36"/>
      <c r="G23" s="37"/>
      <c r="H23" s="38">
        <v>1</v>
      </c>
      <c r="I23" s="36" t="s">
        <v>82</v>
      </c>
      <c r="J23" s="36"/>
      <c r="K23" s="36"/>
      <c r="L23" s="36" t="s">
        <v>368</v>
      </c>
      <c r="M23" s="38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7</v>
      </c>
      <c r="AA23" s="74">
        <v>2</v>
      </c>
      <c r="AB23" s="74">
        <v>3</v>
      </c>
      <c r="AC23" s="50">
        <f t="shared" si="6"/>
        <v>5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6</v>
      </c>
      <c r="AN23" s="74">
        <v>3</v>
      </c>
      <c r="AO23" s="74">
        <v>2</v>
      </c>
      <c r="AP23" s="50">
        <f t="shared" si="7"/>
        <v>5</v>
      </c>
      <c r="AQ23" s="74">
        <v>4</v>
      </c>
      <c r="AR23" s="5"/>
    </row>
    <row r="24" spans="1:44" ht="15.95" customHeight="1" x14ac:dyDescent="0.25">
      <c r="A24" s="47"/>
      <c r="B24" s="16"/>
      <c r="C24" s="57" t="s">
        <v>361</v>
      </c>
      <c r="D24" s="57"/>
      <c r="E24" s="36"/>
      <c r="F24" s="36"/>
      <c r="G24" s="90"/>
      <c r="H24" s="38">
        <v>2</v>
      </c>
      <c r="I24" s="36" t="s">
        <v>230</v>
      </c>
      <c r="J24" s="36"/>
      <c r="K24" s="36"/>
      <c r="L24" s="36" t="s">
        <v>358</v>
      </c>
      <c r="M24" s="38"/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7</v>
      </c>
      <c r="AA24" s="74">
        <v>1</v>
      </c>
      <c r="AB24" s="74">
        <v>0</v>
      </c>
      <c r="AC24" s="50">
        <f t="shared" si="6"/>
        <v>1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7</v>
      </c>
      <c r="AN24" s="74">
        <v>0</v>
      </c>
      <c r="AO24" s="74">
        <v>4</v>
      </c>
      <c r="AP24" s="50">
        <f t="shared" si="7"/>
        <v>4</v>
      </c>
      <c r="AQ24" s="74">
        <v>0</v>
      </c>
      <c r="AR24" s="41"/>
    </row>
    <row r="25" spans="1:44" ht="15.95" customHeight="1" x14ac:dyDescent="0.25">
      <c r="A25" s="47"/>
      <c r="C25" s="16"/>
      <c r="D25" s="16"/>
      <c r="E25" s="16"/>
      <c r="F25" s="16"/>
      <c r="G25" s="16"/>
      <c r="H25" s="38">
        <v>2</v>
      </c>
      <c r="I25" s="36" t="s">
        <v>82</v>
      </c>
      <c r="J25" s="36"/>
      <c r="K25" s="36"/>
      <c r="L25" s="36" t="s">
        <v>369</v>
      </c>
      <c r="M25" s="38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7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6</v>
      </c>
      <c r="AN25" s="74">
        <v>0</v>
      </c>
      <c r="AO25" s="74">
        <v>3</v>
      </c>
      <c r="AP25" s="50">
        <f t="shared" si="7"/>
        <v>3</v>
      </c>
      <c r="AQ25" s="74">
        <v>4</v>
      </c>
      <c r="AR25" s="41"/>
    </row>
    <row r="26" spans="1:44" ht="15.95" customHeight="1" x14ac:dyDescent="0.25">
      <c r="A26" s="47"/>
      <c r="C26" s="16"/>
      <c r="D26" s="16"/>
      <c r="E26" s="16"/>
      <c r="F26" s="16"/>
      <c r="G26" s="16"/>
      <c r="H26" s="38"/>
      <c r="I26" s="36"/>
      <c r="J26" s="36"/>
      <c r="K26" s="36"/>
      <c r="L26" s="36"/>
      <c r="M26" s="38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7</v>
      </c>
      <c r="AA26" s="74">
        <v>0</v>
      </c>
      <c r="AB26" s="74">
        <v>1</v>
      </c>
      <c r="AC26" s="50">
        <f t="shared" si="6"/>
        <v>1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5</v>
      </c>
      <c r="AN26" s="74">
        <v>0</v>
      </c>
      <c r="AO26" s="74">
        <v>4</v>
      </c>
      <c r="AP26" s="50">
        <f t="shared" si="7"/>
        <v>4</v>
      </c>
      <c r="AQ26" s="74">
        <v>0</v>
      </c>
      <c r="AR26" s="41"/>
    </row>
    <row r="27" spans="1:44" ht="15.95" customHeight="1" thickBot="1" x14ac:dyDescent="0.3">
      <c r="A27" s="47"/>
      <c r="B27" s="16"/>
      <c r="C27" s="18" t="s">
        <v>203</v>
      </c>
      <c r="D27" s="16"/>
      <c r="E27" s="36"/>
      <c r="F27" s="36"/>
      <c r="G27" s="90">
        <v>4</v>
      </c>
      <c r="H27" s="38">
        <v>1</v>
      </c>
      <c r="I27" s="36" t="s">
        <v>39</v>
      </c>
      <c r="J27" s="36"/>
      <c r="K27" s="36"/>
      <c r="L27" s="36" t="s">
        <v>359</v>
      </c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77</v>
      </c>
      <c r="AA27" s="48">
        <f t="shared" ref="AA27" si="8">SUM(AA15:AA26)</f>
        <v>15</v>
      </c>
      <c r="AB27" s="48">
        <f>SUM(AB15:AB26)</f>
        <v>25</v>
      </c>
      <c r="AC27" s="48">
        <f>+AB27+AA27</f>
        <v>40</v>
      </c>
      <c r="AD27" s="48">
        <f>SUM(AD15:AD26)</f>
        <v>6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77</v>
      </c>
      <c r="AN27" s="48">
        <f t="shared" ref="AN27" si="9">SUM(AN15:AN26)</f>
        <v>19</v>
      </c>
      <c r="AO27" s="48">
        <f>SUM(AO15:AO26)</f>
        <v>32</v>
      </c>
      <c r="AP27" s="48">
        <f>+AO27+AN27</f>
        <v>51</v>
      </c>
      <c r="AQ27" s="48">
        <f>SUM(AQ15:AQ26)</f>
        <v>18</v>
      </c>
      <c r="AR27" s="41"/>
    </row>
    <row r="28" spans="1:44" ht="15.95" customHeight="1" x14ac:dyDescent="0.25">
      <c r="A28" s="47"/>
      <c r="B28" s="38" t="s">
        <v>35</v>
      </c>
      <c r="C28" s="57" t="s">
        <v>362</v>
      </c>
      <c r="D28" s="57"/>
      <c r="E28" s="16"/>
      <c r="F28" s="16"/>
      <c r="G28" s="16"/>
      <c r="H28" s="38">
        <v>2</v>
      </c>
      <c r="I28" s="36" t="s">
        <v>184</v>
      </c>
      <c r="J28" s="36"/>
      <c r="K28" s="36"/>
      <c r="L28" s="36" t="s">
        <v>372</v>
      </c>
      <c r="M28" s="38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8</v>
      </c>
      <c r="AA28" s="28">
        <v>1</v>
      </c>
      <c r="AB28" s="28">
        <v>2</v>
      </c>
      <c r="AC28" s="60">
        <f t="shared" ref="AC28:AC39" si="10">+AA28+AB28</f>
        <v>3</v>
      </c>
      <c r="AD28" s="28">
        <v>2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9</v>
      </c>
      <c r="AN28" s="28">
        <v>3</v>
      </c>
      <c r="AO28" s="28">
        <v>1</v>
      </c>
      <c r="AP28" s="60">
        <f t="shared" ref="AP28:AP39" si="11">+AN28+AO28</f>
        <v>4</v>
      </c>
      <c r="AQ28" s="28">
        <v>2</v>
      </c>
      <c r="AR28" s="41"/>
    </row>
    <row r="29" spans="1:44" ht="15.95" customHeight="1" x14ac:dyDescent="0.25">
      <c r="A29" s="47"/>
      <c r="D29" s="16"/>
      <c r="E29" s="16"/>
      <c r="F29" s="16"/>
      <c r="G29" s="16"/>
      <c r="H29" s="38">
        <v>2</v>
      </c>
      <c r="I29" s="36" t="s">
        <v>65</v>
      </c>
      <c r="J29" s="36"/>
      <c r="K29" s="36"/>
      <c r="L29" s="36" t="s">
        <v>373</v>
      </c>
      <c r="M29" s="38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5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4</v>
      </c>
      <c r="AN29" s="74">
        <v>0</v>
      </c>
      <c r="AO29" s="74">
        <v>1</v>
      </c>
      <c r="AP29" s="50">
        <f t="shared" si="11"/>
        <v>1</v>
      </c>
      <c r="AQ29" s="74">
        <v>0</v>
      </c>
      <c r="AR29" s="41"/>
    </row>
    <row r="30" spans="1:44" ht="15.95" customHeight="1" x14ac:dyDescent="0.25">
      <c r="A30" s="47"/>
      <c r="D30" s="16"/>
      <c r="E30" s="16"/>
      <c r="F30" s="16"/>
      <c r="G30" s="16"/>
      <c r="H30" s="38">
        <v>2</v>
      </c>
      <c r="I30" s="36" t="s">
        <v>65</v>
      </c>
      <c r="J30" s="36"/>
      <c r="K30" s="36"/>
      <c r="L30" s="36" t="s">
        <v>289</v>
      </c>
      <c r="M30" s="38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6</v>
      </c>
      <c r="AA30" s="74">
        <v>1</v>
      </c>
      <c r="AB30" s="74">
        <v>3</v>
      </c>
      <c r="AC30" s="50">
        <f t="shared" si="10"/>
        <v>4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7</v>
      </c>
      <c r="AN30" s="74">
        <v>22</v>
      </c>
      <c r="AO30" s="74">
        <v>4</v>
      </c>
      <c r="AP30" s="50">
        <f t="shared" si="11"/>
        <v>26</v>
      </c>
      <c r="AQ30" s="74">
        <v>4</v>
      </c>
      <c r="AR30" s="41"/>
    </row>
    <row r="31" spans="1:44" ht="15.95" customHeight="1" x14ac:dyDescent="0.25">
      <c r="A31" s="47"/>
      <c r="B31" s="4"/>
      <c r="C31" s="4"/>
      <c r="D31" s="4"/>
      <c r="E31" s="4"/>
      <c r="F31" s="4"/>
      <c r="G31" s="4"/>
      <c r="H31" s="4"/>
      <c r="I31" s="6"/>
      <c r="J31" s="6"/>
      <c r="K31" s="6"/>
      <c r="L31" s="6"/>
      <c r="M31" s="6"/>
      <c r="N31" s="6"/>
      <c r="O31" s="6"/>
      <c r="P31" s="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7</v>
      </c>
      <c r="AA31" s="74">
        <v>3</v>
      </c>
      <c r="AB31" s="74">
        <v>0</v>
      </c>
      <c r="AC31" s="50">
        <f t="shared" si="10"/>
        <v>3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6</v>
      </c>
      <c r="AN31" s="74">
        <v>0</v>
      </c>
      <c r="AO31" s="74">
        <v>3</v>
      </c>
      <c r="AP31" s="50">
        <f t="shared" si="11"/>
        <v>3</v>
      </c>
      <c r="AQ31" s="74">
        <v>0</v>
      </c>
      <c r="AR31" s="41"/>
    </row>
    <row r="32" spans="1:44" ht="15.95" customHeight="1" x14ac:dyDescent="0.25">
      <c r="A32" s="47"/>
      <c r="B32" s="45" t="s">
        <v>71</v>
      </c>
      <c r="C32" s="18" t="s">
        <v>190</v>
      </c>
      <c r="D32" s="16"/>
      <c r="E32" s="16"/>
      <c r="F32" s="53"/>
      <c r="G32" s="90">
        <v>1</v>
      </c>
      <c r="H32" s="38">
        <v>2</v>
      </c>
      <c r="I32" s="36" t="s">
        <v>154</v>
      </c>
      <c r="J32" s="36"/>
      <c r="K32" s="36"/>
      <c r="L32" s="36" t="s">
        <v>319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7</v>
      </c>
      <c r="AA32" s="74">
        <v>1</v>
      </c>
      <c r="AB32" s="74">
        <v>3</v>
      </c>
      <c r="AC32" s="50">
        <f t="shared" si="10"/>
        <v>4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7</v>
      </c>
      <c r="AN32" s="74">
        <v>4</v>
      </c>
      <c r="AO32" s="74">
        <v>9</v>
      </c>
      <c r="AP32" s="50">
        <f t="shared" si="11"/>
        <v>13</v>
      </c>
      <c r="AQ32" s="74">
        <v>2</v>
      </c>
      <c r="AR32" s="41"/>
    </row>
    <row r="33" spans="1:44" ht="15.95" customHeight="1" x14ac:dyDescent="0.25">
      <c r="A33" s="47"/>
      <c r="B33" s="43" t="s">
        <v>35</v>
      </c>
      <c r="C33" s="36"/>
      <c r="D33" s="36" t="s">
        <v>149</v>
      </c>
      <c r="E33" s="36"/>
      <c r="F33" s="16"/>
      <c r="G33" s="16"/>
      <c r="H33" s="38"/>
      <c r="I33" s="36"/>
      <c r="J33" s="16"/>
      <c r="K33" s="16"/>
      <c r="L33" s="36"/>
      <c r="M33" s="38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7</v>
      </c>
      <c r="AA33" s="74">
        <v>1</v>
      </c>
      <c r="AB33" s="74">
        <v>2</v>
      </c>
      <c r="AC33" s="50">
        <f t="shared" si="10"/>
        <v>3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6</v>
      </c>
      <c r="AN33" s="74">
        <v>1</v>
      </c>
      <c r="AO33" s="74">
        <v>4</v>
      </c>
      <c r="AP33" s="50">
        <f t="shared" si="11"/>
        <v>5</v>
      </c>
      <c r="AQ33" s="74">
        <v>0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/>
      <c r="I34" s="36"/>
      <c r="J34" s="16"/>
      <c r="K34" s="16"/>
      <c r="L34" s="36"/>
      <c r="M34" s="38"/>
      <c r="N34" s="36"/>
      <c r="O34" s="1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6</v>
      </c>
      <c r="AA34" s="74">
        <v>2</v>
      </c>
      <c r="AB34" s="74">
        <v>1</v>
      </c>
      <c r="AC34" s="50">
        <f t="shared" si="10"/>
        <v>3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6</v>
      </c>
      <c r="AN34" s="74">
        <v>0</v>
      </c>
      <c r="AO34" s="74">
        <v>5</v>
      </c>
      <c r="AP34" s="50">
        <f t="shared" si="11"/>
        <v>5</v>
      </c>
      <c r="AQ34" s="74">
        <v>0</v>
      </c>
      <c r="AR34" s="41"/>
    </row>
    <row r="35" spans="1:44" ht="15.95" customHeight="1" x14ac:dyDescent="0.25">
      <c r="A35" s="47" t="s">
        <v>68</v>
      </c>
      <c r="B35" s="16"/>
      <c r="C35" s="18" t="s">
        <v>198</v>
      </c>
      <c r="D35" s="76"/>
      <c r="E35" s="36"/>
      <c r="F35" s="36"/>
      <c r="G35" s="90">
        <v>3</v>
      </c>
      <c r="H35" s="38">
        <v>2</v>
      </c>
      <c r="I35" s="36" t="s">
        <v>126</v>
      </c>
      <c r="J35" s="16"/>
      <c r="K35" s="16"/>
      <c r="L35" s="36" t="s">
        <v>363</v>
      </c>
      <c r="M35" s="38"/>
      <c r="N35" s="36"/>
      <c r="O35" s="36"/>
      <c r="P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7</v>
      </c>
      <c r="AA35" s="74">
        <v>0</v>
      </c>
      <c r="AB35" s="74">
        <v>2</v>
      </c>
      <c r="AC35" s="50">
        <f t="shared" si="10"/>
        <v>2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7</v>
      </c>
      <c r="AN35" s="74">
        <v>0</v>
      </c>
      <c r="AO35" s="74">
        <v>2</v>
      </c>
      <c r="AP35" s="50">
        <f t="shared" si="11"/>
        <v>2</v>
      </c>
      <c r="AQ35" s="74">
        <v>0</v>
      </c>
      <c r="AR35" s="41"/>
    </row>
    <row r="36" spans="1:44" ht="15.95" customHeight="1" x14ac:dyDescent="0.25">
      <c r="A36" s="47"/>
      <c r="B36" s="38" t="s">
        <v>35</v>
      </c>
      <c r="C36" s="57"/>
      <c r="D36" s="57" t="s">
        <v>149</v>
      </c>
      <c r="E36" s="16"/>
      <c r="F36" s="16"/>
      <c r="G36" s="16"/>
      <c r="H36" s="38">
        <v>2</v>
      </c>
      <c r="I36" s="36" t="s">
        <v>129</v>
      </c>
      <c r="J36" s="16"/>
      <c r="K36" s="16"/>
      <c r="L36" s="36" t="s">
        <v>364</v>
      </c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4</v>
      </c>
      <c r="AA36" s="74">
        <v>1</v>
      </c>
      <c r="AB36" s="74">
        <v>2</v>
      </c>
      <c r="AC36" s="50">
        <f t="shared" si="10"/>
        <v>3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7</v>
      </c>
      <c r="AN36" s="74">
        <v>1</v>
      </c>
      <c r="AO36" s="74">
        <v>11</v>
      </c>
      <c r="AP36" s="50">
        <f t="shared" si="11"/>
        <v>12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G37" s="16"/>
      <c r="H37" s="38">
        <v>2</v>
      </c>
      <c r="I37" s="36" t="s">
        <v>69</v>
      </c>
      <c r="J37" s="16"/>
      <c r="K37" s="16"/>
      <c r="L37" s="36" t="s">
        <v>365</v>
      </c>
      <c r="M37" s="38"/>
      <c r="N37" s="16"/>
      <c r="O37" s="1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7</v>
      </c>
      <c r="AA37" s="74">
        <v>0</v>
      </c>
      <c r="AB37" s="74">
        <v>1</v>
      </c>
      <c r="AC37" s="50">
        <f t="shared" si="10"/>
        <v>1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6</v>
      </c>
      <c r="AN37" s="74">
        <v>1</v>
      </c>
      <c r="AO37" s="74">
        <v>3</v>
      </c>
      <c r="AP37" s="50">
        <f t="shared" si="11"/>
        <v>4</v>
      </c>
      <c r="AQ37" s="74">
        <v>0</v>
      </c>
      <c r="AR37" s="41"/>
    </row>
    <row r="38" spans="1:44" ht="15.95" customHeight="1" x14ac:dyDescent="0.25">
      <c r="A38" s="47"/>
      <c r="B38" s="7"/>
      <c r="C38" s="4"/>
      <c r="D38" s="4"/>
      <c r="E38" s="4"/>
      <c r="F38" s="4"/>
      <c r="G38" s="4"/>
      <c r="H38" s="4"/>
      <c r="I38" s="4"/>
      <c r="J38" s="6"/>
      <c r="K38" s="6"/>
      <c r="L38" s="6"/>
      <c r="M38" s="6"/>
      <c r="N38" s="6"/>
      <c r="O38" s="6"/>
      <c r="P38" s="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6</v>
      </c>
      <c r="AA38" s="74">
        <v>0</v>
      </c>
      <c r="AB38" s="74">
        <v>1</v>
      </c>
      <c r="AC38" s="50">
        <f t="shared" si="10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7</v>
      </c>
      <c r="AN38" s="74">
        <v>0</v>
      </c>
      <c r="AO38" s="74">
        <v>2</v>
      </c>
      <c r="AP38" s="50">
        <f t="shared" si="11"/>
        <v>2</v>
      </c>
      <c r="AQ38" s="74">
        <v>4</v>
      </c>
      <c r="AR38" s="41"/>
    </row>
    <row r="39" spans="1:44" ht="15.95" customHeight="1" x14ac:dyDescent="0.25">
      <c r="A39" s="47"/>
      <c r="B39" s="45" t="s">
        <v>84</v>
      </c>
      <c r="C39" s="18" t="s">
        <v>202</v>
      </c>
      <c r="D39" s="16"/>
      <c r="E39" s="37"/>
      <c r="F39" s="37"/>
      <c r="G39" s="90">
        <v>3</v>
      </c>
      <c r="H39" s="38">
        <v>1</v>
      </c>
      <c r="I39" s="36" t="s">
        <v>166</v>
      </c>
      <c r="J39" s="16"/>
      <c r="K39" s="16"/>
      <c r="L39" s="36" t="s">
        <v>83</v>
      </c>
      <c r="M39" s="38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7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5</v>
      </c>
      <c r="AN39" s="74">
        <v>0</v>
      </c>
      <c r="AO39" s="74">
        <v>2</v>
      </c>
      <c r="AP39" s="50">
        <f t="shared" si="11"/>
        <v>2</v>
      </c>
      <c r="AQ39" s="74">
        <v>0</v>
      </c>
      <c r="AR39" s="41"/>
    </row>
    <row r="40" spans="1:44" ht="15.95" customHeight="1" thickBot="1" x14ac:dyDescent="0.3">
      <c r="A40" s="47"/>
      <c r="B40" s="43" t="s">
        <v>35</v>
      </c>
      <c r="C40" s="57"/>
      <c r="D40" s="57" t="s">
        <v>149</v>
      </c>
      <c r="E40" s="57"/>
      <c r="F40" s="16"/>
      <c r="G40" s="16"/>
      <c r="H40" s="38">
        <v>2</v>
      </c>
      <c r="I40" s="36" t="s">
        <v>66</v>
      </c>
      <c r="J40" s="16"/>
      <c r="K40" s="16"/>
      <c r="L40" s="36" t="s">
        <v>366</v>
      </c>
      <c r="M40" s="38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77</v>
      </c>
      <c r="AA40" s="48">
        <f t="shared" ref="AA40" si="12">SUM(AA28:AA39)</f>
        <v>10</v>
      </c>
      <c r="AB40" s="48">
        <f>SUM(AB28:AB39)</f>
        <v>17</v>
      </c>
      <c r="AC40" s="48">
        <f>+AB40+AA40</f>
        <v>27</v>
      </c>
      <c r="AD40" s="48">
        <f>SUM(AD28:AD39)</f>
        <v>6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77</v>
      </c>
      <c r="AN40" s="48">
        <f t="shared" ref="AN40" si="13">SUM(AN28:AN39)</f>
        <v>32</v>
      </c>
      <c r="AO40" s="48">
        <f>SUM(AO28:AO39)</f>
        <v>47</v>
      </c>
      <c r="AP40" s="48">
        <f>+AO40+AN40</f>
        <v>79</v>
      </c>
      <c r="AQ40" s="48">
        <f>SUM(AQ28:AQ39)</f>
        <v>12</v>
      </c>
      <c r="AR40" s="41"/>
    </row>
    <row r="41" spans="1:44" ht="15.95" customHeight="1" x14ac:dyDescent="0.25">
      <c r="A41" s="47"/>
      <c r="C41" s="16"/>
      <c r="D41" s="16"/>
      <c r="E41" s="16"/>
      <c r="F41" s="16"/>
      <c r="G41" s="16"/>
      <c r="H41" s="38">
        <v>2</v>
      </c>
      <c r="I41" s="36" t="s">
        <v>96</v>
      </c>
      <c r="J41" s="16"/>
      <c r="K41" s="16"/>
      <c r="L41" s="36"/>
      <c r="M41" s="38" t="s">
        <v>229</v>
      </c>
      <c r="N41" s="36"/>
      <c r="O41" s="36"/>
      <c r="P41" s="36" t="s">
        <v>314</v>
      </c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13</v>
      </c>
      <c r="AA41" s="28">
        <v>4</v>
      </c>
      <c r="AB41" s="28">
        <v>4</v>
      </c>
      <c r="AC41" s="60">
        <f t="shared" ref="AC41:AC52" si="14">+AA41+AB41</f>
        <v>8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19</v>
      </c>
      <c r="AN41" s="28">
        <v>5</v>
      </c>
      <c r="AO41" s="28">
        <v>5</v>
      </c>
      <c r="AP41" s="60">
        <f t="shared" ref="AP41:AP52" si="15">+AN41+AO41</f>
        <v>10</v>
      </c>
      <c r="AQ41" s="28">
        <v>0</v>
      </c>
      <c r="AR41" s="41"/>
    </row>
    <row r="42" spans="1:44" ht="15.95" customHeight="1" x14ac:dyDescent="0.25">
      <c r="A42" s="47"/>
      <c r="C42" s="16"/>
      <c r="D42" s="16"/>
      <c r="E42" s="16"/>
      <c r="F42" s="16"/>
      <c r="G42" s="16"/>
      <c r="H42" s="38"/>
      <c r="I42" s="36"/>
      <c r="J42" s="16"/>
      <c r="K42" s="16"/>
      <c r="L42" s="36"/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7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6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23"/>
      <c r="C43" s="18" t="s">
        <v>195</v>
      </c>
      <c r="D43" s="57"/>
      <c r="E43" s="16"/>
      <c r="F43" s="37"/>
      <c r="G43" s="90">
        <v>1</v>
      </c>
      <c r="H43" s="38">
        <v>1</v>
      </c>
      <c r="I43" s="36" t="s">
        <v>132</v>
      </c>
      <c r="J43" s="16"/>
      <c r="K43" s="16"/>
      <c r="L43" s="36"/>
      <c r="M43" s="38" t="s">
        <v>229</v>
      </c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4</v>
      </c>
      <c r="AA43" s="74">
        <v>2</v>
      </c>
      <c r="AB43" s="74">
        <v>4</v>
      </c>
      <c r="AC43" s="50">
        <f t="shared" si="14"/>
        <v>6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5</v>
      </c>
      <c r="AN43" s="74">
        <v>8</v>
      </c>
      <c r="AO43" s="74">
        <v>3</v>
      </c>
      <c r="AP43" s="50">
        <f t="shared" si="15"/>
        <v>11</v>
      </c>
      <c r="AQ43" s="74">
        <v>0</v>
      </c>
      <c r="AR43" s="41"/>
    </row>
    <row r="44" spans="1:44" ht="15.95" customHeight="1" x14ac:dyDescent="0.25">
      <c r="A44" s="47"/>
      <c r="B44" s="43" t="s">
        <v>35</v>
      </c>
      <c r="C44" s="36" t="s">
        <v>367</v>
      </c>
      <c r="D44" s="57"/>
      <c r="E44" s="36"/>
      <c r="F44" s="36"/>
      <c r="G44" s="90"/>
      <c r="H44" s="38"/>
      <c r="I44" s="36"/>
      <c r="J44" s="16"/>
      <c r="K44" s="16"/>
      <c r="L44" s="36"/>
      <c r="M44" s="38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6</v>
      </c>
      <c r="AA44" s="74">
        <v>6</v>
      </c>
      <c r="AB44" s="74">
        <v>2</v>
      </c>
      <c r="AC44" s="50">
        <f t="shared" si="14"/>
        <v>8</v>
      </c>
      <c r="AD44" s="74">
        <v>0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5</v>
      </c>
      <c r="AN44" s="74">
        <v>4</v>
      </c>
      <c r="AO44" s="74">
        <v>1</v>
      </c>
      <c r="AP44" s="50">
        <f t="shared" si="15"/>
        <v>5</v>
      </c>
      <c r="AQ44" s="74">
        <v>0</v>
      </c>
      <c r="AR44" s="41"/>
    </row>
    <row r="45" spans="1:44" ht="15.95" customHeight="1" x14ac:dyDescent="0.25">
      <c r="A45" s="47"/>
      <c r="B45" s="8"/>
      <c r="C45" s="9"/>
      <c r="D45" s="9"/>
      <c r="E45" s="9"/>
      <c r="F45" s="9"/>
      <c r="G45" s="10"/>
      <c r="H45" s="11"/>
      <c r="I45" s="9"/>
      <c r="J45" s="9"/>
      <c r="K45" s="11"/>
      <c r="L45" s="11"/>
      <c r="M45" s="11"/>
      <c r="N45" s="11"/>
      <c r="O45" s="11"/>
      <c r="P45" s="11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7</v>
      </c>
      <c r="AA45" s="74">
        <v>0</v>
      </c>
      <c r="AB45" s="74">
        <v>3</v>
      </c>
      <c r="AC45" s="50">
        <f t="shared" si="14"/>
        <v>3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23"/>
      <c r="C46" s="23"/>
      <c r="D46" s="23"/>
      <c r="E46" s="42" t="s">
        <v>151</v>
      </c>
      <c r="F46" s="42"/>
      <c r="G46" s="44">
        <f>SUM(G14:G45)</f>
        <v>19</v>
      </c>
      <c r="H46" s="44"/>
      <c r="I46" s="33"/>
      <c r="J46" s="42" t="s">
        <v>90</v>
      </c>
      <c r="K46" s="33"/>
      <c r="L46" s="44">
        <f>COUNTA(C14:C45)-8</f>
        <v>5</v>
      </c>
      <c r="N46" s="42" t="s">
        <v>109</v>
      </c>
      <c r="O46" s="44">
        <v>10</v>
      </c>
      <c r="P46" s="23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5</v>
      </c>
      <c r="AA46" s="74">
        <v>0</v>
      </c>
      <c r="AB46" s="74">
        <v>1</v>
      </c>
      <c r="AC46" s="50">
        <f t="shared" si="14"/>
        <v>1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7</v>
      </c>
      <c r="AN46" s="74">
        <v>1</v>
      </c>
      <c r="AO46" s="74">
        <v>6</v>
      </c>
      <c r="AP46" s="50">
        <f t="shared" si="15"/>
        <v>7</v>
      </c>
      <c r="AQ46" s="74">
        <v>0</v>
      </c>
      <c r="AR46" s="41"/>
    </row>
    <row r="47" spans="1:44" ht="15.95" customHeight="1" x14ac:dyDescent="0.25">
      <c r="A47" s="47"/>
      <c r="E47" s="42" t="s">
        <v>150</v>
      </c>
      <c r="F47" s="42"/>
      <c r="G47" s="44">
        <f>COUNTA(L15:L45)+COUNTIF(L15:L45,"*&amp;*")</f>
        <v>27</v>
      </c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7</v>
      </c>
      <c r="AA47" s="74">
        <v>1</v>
      </c>
      <c r="AB47" s="74">
        <v>3</v>
      </c>
      <c r="AC47" s="50">
        <f t="shared" si="14"/>
        <v>4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7</v>
      </c>
      <c r="AN47" s="74">
        <v>0</v>
      </c>
      <c r="AO47" s="74">
        <v>2</v>
      </c>
      <c r="AP47" s="50">
        <f t="shared" si="15"/>
        <v>2</v>
      </c>
      <c r="AQ47" s="74">
        <v>0</v>
      </c>
      <c r="AR47" s="41"/>
    </row>
    <row r="48" spans="1:44" ht="15.95" customHeight="1" x14ac:dyDescent="0.25">
      <c r="A48" s="47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5</v>
      </c>
      <c r="AA48" s="74">
        <v>0</v>
      </c>
      <c r="AB48" s="74">
        <v>1</v>
      </c>
      <c r="AC48" s="50">
        <f t="shared" si="14"/>
        <v>1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6</v>
      </c>
      <c r="AN48" s="74">
        <v>1</v>
      </c>
      <c r="AO48" s="74">
        <v>3</v>
      </c>
      <c r="AP48" s="50">
        <f t="shared" si="15"/>
        <v>4</v>
      </c>
      <c r="AQ48" s="74">
        <v>0</v>
      </c>
      <c r="AR48" s="41"/>
    </row>
    <row r="49" spans="1:44" ht="15.95" customHeight="1" x14ac:dyDescent="0.25">
      <c r="A49" s="47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7</v>
      </c>
      <c r="AA49" s="74">
        <v>0</v>
      </c>
      <c r="AB49" s="74">
        <v>4</v>
      </c>
      <c r="AC49" s="50">
        <f t="shared" si="14"/>
        <v>4</v>
      </c>
      <c r="AD49" s="74">
        <v>4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18" t="s">
        <v>124</v>
      </c>
      <c r="C50" s="18"/>
      <c r="N50" s="18"/>
      <c r="O50" s="18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6</v>
      </c>
      <c r="AA50" s="74">
        <v>0</v>
      </c>
      <c r="AB50" s="74">
        <v>2</v>
      </c>
      <c r="AC50" s="50">
        <f t="shared" si="14"/>
        <v>2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7</v>
      </c>
      <c r="AN50" s="74">
        <v>1</v>
      </c>
      <c r="AO50" s="74">
        <v>2</v>
      </c>
      <c r="AP50" s="50">
        <f t="shared" si="15"/>
        <v>3</v>
      </c>
      <c r="AQ50" s="74">
        <v>0</v>
      </c>
      <c r="AR50" s="41"/>
    </row>
    <row r="51" spans="1:44" ht="15.95" customHeight="1" x14ac:dyDescent="0.25">
      <c r="A51" s="47"/>
      <c r="B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1</v>
      </c>
      <c r="AA51" s="74">
        <v>0</v>
      </c>
      <c r="AB51" s="74">
        <v>1</v>
      </c>
      <c r="AC51" s="50">
        <f t="shared" si="14"/>
        <v>1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5</v>
      </c>
      <c r="AN51" s="74">
        <v>0</v>
      </c>
      <c r="AO51" s="74">
        <v>1</v>
      </c>
      <c r="AP51" s="50">
        <f t="shared" si="15"/>
        <v>1</v>
      </c>
      <c r="AQ51" s="74">
        <v>0</v>
      </c>
      <c r="AR51" s="41"/>
    </row>
    <row r="52" spans="1:44" ht="15.95" customHeight="1" x14ac:dyDescent="0.25">
      <c r="A52" s="47"/>
      <c r="B52" s="18" t="s">
        <v>92</v>
      </c>
      <c r="H52" s="18" t="s">
        <v>100</v>
      </c>
      <c r="M52" s="18" t="s">
        <v>101</v>
      </c>
      <c r="O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6</v>
      </c>
      <c r="AA52" s="74">
        <v>2</v>
      </c>
      <c r="AB52" s="74">
        <v>2</v>
      </c>
      <c r="AC52" s="50">
        <f t="shared" si="14"/>
        <v>4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7</v>
      </c>
      <c r="AN52" s="74">
        <v>1</v>
      </c>
      <c r="AO52" s="74">
        <v>2</v>
      </c>
      <c r="AP52" s="50">
        <f t="shared" si="15"/>
        <v>3</v>
      </c>
      <c r="AQ52" s="74">
        <v>2</v>
      </c>
      <c r="AR52" s="41"/>
    </row>
    <row r="53" spans="1:44" ht="15.95" customHeight="1" thickBot="1" x14ac:dyDescent="0.3">
      <c r="A53" s="47"/>
      <c r="B53" s="36" t="s">
        <v>149</v>
      </c>
      <c r="F53" s="36"/>
      <c r="H53" s="36" t="s">
        <v>371</v>
      </c>
      <c r="I53" s="36"/>
      <c r="J53" s="36"/>
      <c r="K53" s="36"/>
      <c r="L53" s="36"/>
      <c r="M53" s="36" t="s">
        <v>149</v>
      </c>
      <c r="O53" s="36"/>
      <c r="P53" s="3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74</v>
      </c>
      <c r="AA53" s="48">
        <f t="shared" ref="AA53" si="16">SUM(AA41:AA52)</f>
        <v>15</v>
      </c>
      <c r="AB53" s="48">
        <f>SUM(AB41:AB52)</f>
        <v>27</v>
      </c>
      <c r="AC53" s="48">
        <f>+AB53+AA53</f>
        <v>42</v>
      </c>
      <c r="AD53" s="48">
        <f>SUM(AD41:AD52)</f>
        <v>8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76</v>
      </c>
      <c r="AN53" s="48">
        <f t="shared" ref="AN53" si="17">SUM(AN41:AN52)</f>
        <v>21</v>
      </c>
      <c r="AO53" s="48">
        <f>SUM(AO41:AO52)</f>
        <v>25</v>
      </c>
      <c r="AP53" s="48">
        <f>+AO53+AN53</f>
        <v>46</v>
      </c>
      <c r="AQ53" s="48">
        <f>SUM(AQ41:AQ52)</f>
        <v>2</v>
      </c>
      <c r="AR53" s="41"/>
    </row>
    <row r="54" spans="1:44" ht="15.95" customHeight="1" x14ac:dyDescent="0.25">
      <c r="A54" s="47"/>
      <c r="C54" s="36"/>
      <c r="F54" s="36"/>
      <c r="G54" s="16"/>
      <c r="H54" s="36"/>
      <c r="I54" s="36"/>
      <c r="J54" s="36"/>
      <c r="K54" s="36"/>
      <c r="L54" s="36"/>
      <c r="M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2</v>
      </c>
      <c r="AA54" s="28">
        <v>0</v>
      </c>
      <c r="AB54" s="28">
        <v>0</v>
      </c>
      <c r="AC54" s="60">
        <f t="shared" ref="AC54:AC65" si="18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11</v>
      </c>
      <c r="AN54" s="28">
        <v>1</v>
      </c>
      <c r="AO54" s="28">
        <v>6</v>
      </c>
      <c r="AP54" s="60">
        <f t="shared" ref="AP54:AP65" si="19">+AN54+AO54</f>
        <v>7</v>
      </c>
      <c r="AQ54" s="28">
        <v>0</v>
      </c>
      <c r="AR54" s="41"/>
    </row>
    <row r="55" spans="1:44" ht="15.95" customHeight="1" x14ac:dyDescent="0.25">
      <c r="A55" s="47"/>
      <c r="H55" s="36"/>
      <c r="M55" s="36"/>
      <c r="Q55" s="47"/>
      <c r="R55" s="47"/>
      <c r="S55" s="75">
        <v>7.5</v>
      </c>
      <c r="T55" s="42" t="s">
        <v>16</v>
      </c>
      <c r="Y55" s="42" t="s">
        <v>17</v>
      </c>
      <c r="Z55" s="50">
        <v>7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6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M56" s="36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7</v>
      </c>
      <c r="AA56" s="74">
        <v>12</v>
      </c>
      <c r="AB56" s="74">
        <v>5</v>
      </c>
      <c r="AC56" s="50">
        <f t="shared" si="18"/>
        <v>17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6</v>
      </c>
      <c r="AN56" s="74">
        <v>11</v>
      </c>
      <c r="AO56" s="74">
        <v>2</v>
      </c>
      <c r="AP56" s="50">
        <f t="shared" si="19"/>
        <v>13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7</v>
      </c>
      <c r="AA57" s="74">
        <v>2</v>
      </c>
      <c r="AB57" s="74">
        <v>10</v>
      </c>
      <c r="AC57" s="50">
        <f t="shared" si="18"/>
        <v>12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7</v>
      </c>
      <c r="AN57" s="74">
        <v>1</v>
      </c>
      <c r="AO57" s="74">
        <v>3</v>
      </c>
      <c r="AP57" s="50">
        <f t="shared" si="19"/>
        <v>4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6</v>
      </c>
      <c r="AA58" s="74">
        <v>3</v>
      </c>
      <c r="AB58" s="74">
        <v>1</v>
      </c>
      <c r="AC58" s="50">
        <f t="shared" si="18"/>
        <v>4</v>
      </c>
      <c r="AD58" s="74">
        <v>2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7</v>
      </c>
      <c r="AN58" s="74">
        <v>4</v>
      </c>
      <c r="AO58" s="74">
        <v>5</v>
      </c>
      <c r="AP58" s="50">
        <f t="shared" si="19"/>
        <v>9</v>
      </c>
      <c r="AQ58" s="74">
        <v>0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7</v>
      </c>
      <c r="AA59" s="74">
        <v>1</v>
      </c>
      <c r="AB59" s="74">
        <v>2</v>
      </c>
      <c r="AC59" s="50">
        <f t="shared" si="18"/>
        <v>3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7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G60" s="16"/>
      <c r="H60" s="16"/>
      <c r="I60" s="16"/>
      <c r="J60" s="16"/>
      <c r="K60" s="16"/>
      <c r="L60" s="16"/>
      <c r="M60" s="1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6</v>
      </c>
      <c r="AA60" s="74">
        <v>0</v>
      </c>
      <c r="AB60" s="74">
        <v>5</v>
      </c>
      <c r="AC60" s="50">
        <f t="shared" si="18"/>
        <v>5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7</v>
      </c>
      <c r="AN60" s="74">
        <v>0</v>
      </c>
      <c r="AO60" s="74">
        <v>1</v>
      </c>
      <c r="AP60" s="50">
        <f t="shared" si="19"/>
        <v>1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7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6</v>
      </c>
      <c r="AN61" s="74">
        <v>0</v>
      </c>
      <c r="AO61" s="74">
        <v>2</v>
      </c>
      <c r="AP61" s="50">
        <f t="shared" si="19"/>
        <v>2</v>
      </c>
      <c r="AQ61" s="74">
        <v>0</v>
      </c>
      <c r="AR61" s="41"/>
    </row>
    <row r="62" spans="1:44" ht="15.95" customHeight="1" x14ac:dyDescent="0.25">
      <c r="A62" s="47"/>
      <c r="G62" s="16"/>
      <c r="H62" s="16"/>
      <c r="I62" s="16"/>
      <c r="J62" s="16"/>
      <c r="K62" s="16"/>
      <c r="L62" s="16"/>
      <c r="M62" s="1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7</v>
      </c>
      <c r="AA62" s="74">
        <v>0</v>
      </c>
      <c r="AB62" s="74">
        <v>1</v>
      </c>
      <c r="AC62" s="50">
        <f t="shared" si="18"/>
        <v>1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7</v>
      </c>
      <c r="AN62" s="74">
        <v>0</v>
      </c>
      <c r="AO62" s="74">
        <v>1</v>
      </c>
      <c r="AP62" s="50">
        <f t="shared" si="19"/>
        <v>1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7</v>
      </c>
      <c r="AA63" s="74">
        <v>0</v>
      </c>
      <c r="AB63" s="74">
        <v>5</v>
      </c>
      <c r="AC63" s="50">
        <f t="shared" si="18"/>
        <v>5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6</v>
      </c>
      <c r="AN63" s="74">
        <v>0</v>
      </c>
      <c r="AO63" s="74">
        <v>1</v>
      </c>
      <c r="AP63" s="50">
        <f t="shared" si="19"/>
        <v>1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7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7</v>
      </c>
      <c r="AN64" s="74">
        <v>0</v>
      </c>
      <c r="AO64" s="74">
        <v>6</v>
      </c>
      <c r="AP64" s="50">
        <f t="shared" si="19"/>
        <v>6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7</v>
      </c>
      <c r="AA65" s="74">
        <v>2</v>
      </c>
      <c r="AB65" s="74">
        <v>3</v>
      </c>
      <c r="AC65" s="50">
        <f t="shared" si="18"/>
        <v>5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77</v>
      </c>
      <c r="AA66" s="48">
        <f t="shared" ref="AA66" si="20">SUM(AA54:AA65)</f>
        <v>20</v>
      </c>
      <c r="AB66" s="48">
        <f>SUM(AB54:AB65)</f>
        <v>32</v>
      </c>
      <c r="AC66" s="48">
        <f>+AB66+AA66</f>
        <v>52</v>
      </c>
      <c r="AD66" s="48">
        <f>SUM(AD54:AD65)</f>
        <v>10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77</v>
      </c>
      <c r="AN66" s="48">
        <f t="shared" ref="AN66" si="21">SUM(AN54:AN65)</f>
        <v>17</v>
      </c>
      <c r="AO66" s="48">
        <f>SUM(AO54:AO65)</f>
        <v>28</v>
      </c>
      <c r="AP66" s="48">
        <f>+AO66+AN66</f>
        <v>45</v>
      </c>
      <c r="AQ66" s="48">
        <f>SUM(AQ54:AQ65)</f>
        <v>6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305</v>
      </c>
      <c r="AA67" s="82">
        <f t="shared" ref="AA67:AD67" si="22">+AA66+AA53+AA40+AA27</f>
        <v>60</v>
      </c>
      <c r="AB67" s="82">
        <f t="shared" si="22"/>
        <v>101</v>
      </c>
      <c r="AC67" s="82">
        <f t="shared" si="22"/>
        <v>161</v>
      </c>
      <c r="AD67" s="82">
        <f t="shared" si="22"/>
        <v>30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307</v>
      </c>
      <c r="AN67" s="82">
        <f t="shared" ref="AN67:AQ67" si="23">+AN66+AN53+AN40+AN27</f>
        <v>89</v>
      </c>
      <c r="AO67" s="82">
        <f t="shared" si="23"/>
        <v>132</v>
      </c>
      <c r="AP67" s="82">
        <f t="shared" si="23"/>
        <v>221</v>
      </c>
      <c r="AQ67" s="82">
        <f t="shared" si="23"/>
        <v>38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612</v>
      </c>
      <c r="AN68" s="43">
        <f>AA67+AN67</f>
        <v>149</v>
      </c>
      <c r="AO68" s="43">
        <f>AB67+AO67</f>
        <v>233</v>
      </c>
      <c r="AP68" s="72">
        <f>AC67+AP67</f>
        <v>382</v>
      </c>
      <c r="AQ68" s="43">
        <f>AD67+AQ67</f>
        <v>68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7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7.5</v>
      </c>
      <c r="AG77" s="36" t="s">
        <v>155</v>
      </c>
      <c r="AM77" s="38">
        <v>2</v>
      </c>
      <c r="AN77" s="38">
        <v>0</v>
      </c>
      <c r="AO77" s="38">
        <v>0</v>
      </c>
      <c r="AP77" s="38">
        <f t="shared" ref="AP77:AP78" si="25">+AN77+AO77</f>
        <v>0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2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 t="shared" si="25"/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7</v>
      </c>
      <c r="J79" s="74">
        <v>22</v>
      </c>
      <c r="K79" s="74">
        <v>4</v>
      </c>
      <c r="L79" s="83">
        <f t="shared" ref="L79:L104" si="26">+J79+K79</f>
        <v>26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9</v>
      </c>
      <c r="AG79" s="36" t="s">
        <v>238</v>
      </c>
      <c r="AM79" s="38">
        <v>2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7</v>
      </c>
      <c r="J80" s="74">
        <v>12</v>
      </c>
      <c r="K80" s="74">
        <v>5</v>
      </c>
      <c r="L80" s="83">
        <f t="shared" si="26"/>
        <v>17</v>
      </c>
      <c r="M80" s="74">
        <v>0</v>
      </c>
      <c r="O80" s="16"/>
      <c r="P80" s="16"/>
      <c r="Q80" s="41"/>
      <c r="R80" s="41"/>
      <c r="S80" s="58">
        <v>7.5</v>
      </c>
      <c r="T80" s="36" t="s">
        <v>370</v>
      </c>
      <c r="Z80" s="38">
        <v>1</v>
      </c>
      <c r="AA80" s="38">
        <v>1</v>
      </c>
      <c r="AB80" s="38">
        <v>0</v>
      </c>
      <c r="AC80" s="38">
        <f t="shared" ref="AC80" si="27">+AA80+AB80</f>
        <v>1</v>
      </c>
      <c r="AD80" s="38">
        <v>0</v>
      </c>
      <c r="AF80" s="38">
        <v>8.5</v>
      </c>
      <c r="AG80" s="36" t="s">
        <v>254</v>
      </c>
      <c r="AM80" s="38">
        <v>2</v>
      </c>
      <c r="AN80" s="38">
        <v>2</v>
      </c>
      <c r="AO80" s="38">
        <v>1</v>
      </c>
      <c r="AP80" s="38">
        <f t="shared" ref="AP80:AP86" si="28">+AN80+AO80</f>
        <v>3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133</v>
      </c>
      <c r="E81" s="42"/>
      <c r="F81" s="42"/>
      <c r="G81" s="42" t="s">
        <v>158</v>
      </c>
      <c r="H81" s="43"/>
      <c r="I81" s="50">
        <v>6</v>
      </c>
      <c r="J81" s="74">
        <v>11</v>
      </c>
      <c r="K81" s="74">
        <v>2</v>
      </c>
      <c r="L81" s="83">
        <f t="shared" si="26"/>
        <v>13</v>
      </c>
      <c r="M81" s="74">
        <v>0</v>
      </c>
      <c r="O81" s="16"/>
      <c r="P81" s="16"/>
      <c r="Q81" s="41"/>
      <c r="R81" s="41"/>
      <c r="S81" s="58">
        <v>6</v>
      </c>
      <c r="T81" s="36" t="s">
        <v>345</v>
      </c>
      <c r="Z81" s="38">
        <v>1</v>
      </c>
      <c r="AA81" s="38">
        <v>0</v>
      </c>
      <c r="AB81" s="38">
        <v>0</v>
      </c>
      <c r="AC81" s="38">
        <f>+AA81+AB81</f>
        <v>0</v>
      </c>
      <c r="AD81" s="38">
        <v>0</v>
      </c>
      <c r="AF81" s="58">
        <v>9</v>
      </c>
      <c r="AG81" s="36" t="s">
        <v>344</v>
      </c>
      <c r="AM81" s="38">
        <v>1</v>
      </c>
      <c r="AN81" s="38">
        <v>1</v>
      </c>
      <c r="AO81" s="38">
        <v>0</v>
      </c>
      <c r="AP81" s="38">
        <f t="shared" si="28"/>
        <v>1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130</v>
      </c>
      <c r="E82" s="42"/>
      <c r="F82" s="42"/>
      <c r="G82" s="42" t="s">
        <v>160</v>
      </c>
      <c r="H82" s="43"/>
      <c r="I82" s="50">
        <v>7</v>
      </c>
      <c r="J82" s="74">
        <v>4</v>
      </c>
      <c r="K82" s="74">
        <v>9</v>
      </c>
      <c r="L82" s="83">
        <f t="shared" si="26"/>
        <v>13</v>
      </c>
      <c r="M82" s="74">
        <v>2</v>
      </c>
      <c r="O82" s="16"/>
      <c r="P82" s="16"/>
      <c r="Q82" s="41"/>
      <c r="R82" s="41"/>
      <c r="S82" s="58">
        <v>6.5</v>
      </c>
      <c r="T82" s="36" t="s">
        <v>278</v>
      </c>
      <c r="Z82" s="38">
        <v>5</v>
      </c>
      <c r="AA82" s="38">
        <v>0</v>
      </c>
      <c r="AB82" s="38">
        <v>0</v>
      </c>
      <c r="AC82" s="38">
        <f>+AA82+AB82</f>
        <v>0</v>
      </c>
      <c r="AD82" s="38">
        <v>2</v>
      </c>
      <c r="AF82" s="58">
        <v>8</v>
      </c>
      <c r="AG82" s="36" t="s">
        <v>312</v>
      </c>
      <c r="AM82" s="38">
        <v>1</v>
      </c>
      <c r="AN82" s="38">
        <v>0</v>
      </c>
      <c r="AO82" s="38">
        <v>0</v>
      </c>
      <c r="AP82" s="38">
        <f t="shared" si="28"/>
        <v>0</v>
      </c>
      <c r="AQ82" s="38">
        <v>0</v>
      </c>
      <c r="AR82" s="41"/>
    </row>
    <row r="83" spans="1:44" ht="15.75" customHeight="1" x14ac:dyDescent="0.25">
      <c r="A83" s="41"/>
      <c r="C83" s="16"/>
      <c r="D83" s="42" t="s">
        <v>39</v>
      </c>
      <c r="E83" s="42"/>
      <c r="F83" s="42"/>
      <c r="G83" s="42" t="s">
        <v>17</v>
      </c>
      <c r="H83" s="43"/>
      <c r="I83" s="50">
        <v>7</v>
      </c>
      <c r="J83" s="74">
        <v>2</v>
      </c>
      <c r="K83" s="74">
        <v>10</v>
      </c>
      <c r="L83" s="83">
        <f t="shared" si="26"/>
        <v>12</v>
      </c>
      <c r="M83" s="74">
        <v>6</v>
      </c>
      <c r="Q83" s="41"/>
      <c r="R83" s="41"/>
      <c r="S83" s="58">
        <v>7</v>
      </c>
      <c r="T83" s="36" t="s">
        <v>237</v>
      </c>
      <c r="Z83" s="38">
        <v>2</v>
      </c>
      <c r="AA83" s="38">
        <v>0</v>
      </c>
      <c r="AB83" s="38">
        <v>1</v>
      </c>
      <c r="AC83" s="38">
        <f>+AA83+AB83</f>
        <v>1</v>
      </c>
      <c r="AD83" s="38">
        <v>0</v>
      </c>
      <c r="AF83" s="58">
        <v>7</v>
      </c>
      <c r="AG83" s="36" t="s">
        <v>168</v>
      </c>
      <c r="AM83" s="38">
        <v>1</v>
      </c>
      <c r="AN83" s="38">
        <v>0</v>
      </c>
      <c r="AO83" s="38">
        <v>0</v>
      </c>
      <c r="AP83" s="38">
        <f t="shared" si="28"/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73</v>
      </c>
      <c r="E84" s="42"/>
      <c r="F84" s="42"/>
      <c r="G84" s="42" t="s">
        <v>160</v>
      </c>
      <c r="H84" s="43"/>
      <c r="I84" s="50">
        <v>7</v>
      </c>
      <c r="J84" s="74">
        <v>1</v>
      </c>
      <c r="K84" s="74">
        <v>11</v>
      </c>
      <c r="L84" s="83">
        <f t="shared" si="26"/>
        <v>12</v>
      </c>
      <c r="M84" s="74">
        <v>0</v>
      </c>
      <c r="Q84" s="41"/>
      <c r="R84" s="41"/>
      <c r="S84" s="58">
        <v>7.5</v>
      </c>
      <c r="T84" s="36" t="s">
        <v>341</v>
      </c>
      <c r="Z84" s="38">
        <v>1</v>
      </c>
      <c r="AA84" s="38">
        <v>0</v>
      </c>
      <c r="AB84" s="38">
        <v>0</v>
      </c>
      <c r="AC84" s="38">
        <f t="shared" ref="AC84" si="29">+AA84+AB84</f>
        <v>0</v>
      </c>
      <c r="AD84" s="38">
        <v>0</v>
      </c>
      <c r="AF84" s="58">
        <v>7</v>
      </c>
      <c r="AG84" s="36" t="s">
        <v>236</v>
      </c>
      <c r="AM84" s="38">
        <v>8</v>
      </c>
      <c r="AN84" s="38">
        <v>1</v>
      </c>
      <c r="AO84" s="38">
        <v>2</v>
      </c>
      <c r="AP84" s="38">
        <f t="shared" si="28"/>
        <v>3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126</v>
      </c>
      <c r="E85" s="42"/>
      <c r="F85" s="42"/>
      <c r="G85" s="42" t="s">
        <v>157</v>
      </c>
      <c r="H85" s="43"/>
      <c r="I85" s="50">
        <v>7</v>
      </c>
      <c r="J85" s="74">
        <v>9</v>
      </c>
      <c r="K85" s="74">
        <v>2</v>
      </c>
      <c r="L85" s="83">
        <f t="shared" si="26"/>
        <v>11</v>
      </c>
      <c r="M85" s="74">
        <v>0</v>
      </c>
      <c r="Q85" s="41"/>
      <c r="R85" s="41"/>
      <c r="S85" s="58">
        <v>8</v>
      </c>
      <c r="T85" s="36" t="s">
        <v>169</v>
      </c>
      <c r="Z85" s="38">
        <v>6</v>
      </c>
      <c r="AA85" s="38">
        <v>0</v>
      </c>
      <c r="AB85" s="38">
        <v>1</v>
      </c>
      <c r="AC85" s="38">
        <f>+AA85+AB85</f>
        <v>1</v>
      </c>
      <c r="AD85" s="38">
        <v>0</v>
      </c>
      <c r="AF85" s="58">
        <v>9</v>
      </c>
      <c r="AG85" s="36" t="s">
        <v>342</v>
      </c>
      <c r="AM85" s="38">
        <v>2</v>
      </c>
      <c r="AN85" s="38">
        <v>1</v>
      </c>
      <c r="AO85" s="38">
        <v>2</v>
      </c>
      <c r="AP85" s="38">
        <f t="shared" si="28"/>
        <v>3</v>
      </c>
      <c r="AQ85" s="38">
        <v>0</v>
      </c>
      <c r="AR85" s="41"/>
    </row>
    <row r="86" spans="1:44" ht="15.75" customHeight="1" thickBot="1" x14ac:dyDescent="0.3">
      <c r="A86" s="41"/>
      <c r="C86" s="16"/>
      <c r="D86" s="42" t="s">
        <v>132</v>
      </c>
      <c r="E86" s="42"/>
      <c r="F86" s="42"/>
      <c r="G86" s="42" t="s">
        <v>159</v>
      </c>
      <c r="H86" s="43"/>
      <c r="I86" s="50">
        <v>5</v>
      </c>
      <c r="J86" s="74">
        <v>8</v>
      </c>
      <c r="K86" s="74">
        <v>3</v>
      </c>
      <c r="L86" s="83">
        <f t="shared" si="26"/>
        <v>11</v>
      </c>
      <c r="M86" s="74">
        <v>0</v>
      </c>
      <c r="Q86" s="46"/>
      <c r="R86" s="46"/>
      <c r="S86" s="58">
        <v>7.5</v>
      </c>
      <c r="T86" s="36" t="s">
        <v>274</v>
      </c>
      <c r="Z86" s="38">
        <v>3</v>
      </c>
      <c r="AA86" s="38">
        <v>2</v>
      </c>
      <c r="AB86" s="38">
        <v>2</v>
      </c>
      <c r="AC86" s="38">
        <f>+AA86+AB86</f>
        <v>4</v>
      </c>
      <c r="AD86" s="38">
        <v>0</v>
      </c>
      <c r="AF86" s="58">
        <v>7</v>
      </c>
      <c r="AG86" s="36" t="s">
        <v>275</v>
      </c>
      <c r="AM86" s="38">
        <v>2</v>
      </c>
      <c r="AN86" s="38">
        <v>0</v>
      </c>
      <c r="AO86" s="38">
        <v>1</v>
      </c>
      <c r="AP86" s="38">
        <f t="shared" si="28"/>
        <v>1</v>
      </c>
      <c r="AQ86" s="38">
        <v>2</v>
      </c>
      <c r="AR86" s="46"/>
    </row>
    <row r="87" spans="1:44" ht="15.75" customHeight="1" x14ac:dyDescent="0.25">
      <c r="A87" s="41"/>
      <c r="C87" s="16"/>
      <c r="D87" s="42" t="s">
        <v>119</v>
      </c>
      <c r="E87" s="42"/>
      <c r="F87" s="42"/>
      <c r="G87" s="42" t="s">
        <v>144</v>
      </c>
      <c r="H87" s="43"/>
      <c r="I87" s="50">
        <v>6</v>
      </c>
      <c r="J87" s="74">
        <v>6</v>
      </c>
      <c r="K87" s="74">
        <v>5</v>
      </c>
      <c r="L87" s="83">
        <f t="shared" si="26"/>
        <v>11</v>
      </c>
      <c r="M87" s="74">
        <v>4</v>
      </c>
      <c r="Q87" s="46"/>
      <c r="R87" s="46"/>
      <c r="S87" s="58">
        <v>8</v>
      </c>
      <c r="T87" s="36" t="s">
        <v>343</v>
      </c>
      <c r="Z87" s="38">
        <v>2</v>
      </c>
      <c r="AA87" s="38">
        <v>1</v>
      </c>
      <c r="AB87" s="38">
        <v>1</v>
      </c>
      <c r="AC87" s="38">
        <f t="shared" ref="AC87" si="30">+AA87+AB87</f>
        <v>2</v>
      </c>
      <c r="AD87" s="38">
        <v>0</v>
      </c>
      <c r="AF87" s="67"/>
      <c r="AG87" s="68" t="s">
        <v>131</v>
      </c>
      <c r="AH87" s="20"/>
      <c r="AI87" s="20"/>
      <c r="AJ87" s="20"/>
      <c r="AK87" s="20"/>
      <c r="AL87" s="20"/>
      <c r="AM87" s="60">
        <f>SUM(AM77:AM86)</f>
        <v>22</v>
      </c>
      <c r="AN87" s="60">
        <f>SUM(AN77:AN86)</f>
        <v>6</v>
      </c>
      <c r="AO87" s="60">
        <f>SUM(AO77:AO86)</f>
        <v>8</v>
      </c>
      <c r="AP87" s="60">
        <f>SUM(AP77:AP86)</f>
        <v>14</v>
      </c>
      <c r="AQ87" s="60">
        <f>SUM(AQ77:AQ86)</f>
        <v>4</v>
      </c>
      <c r="AR87" s="46"/>
    </row>
    <row r="88" spans="1:44" ht="15.75" customHeight="1" x14ac:dyDescent="0.25">
      <c r="A88" s="41"/>
      <c r="C88" s="16"/>
      <c r="D88" s="42" t="s">
        <v>36</v>
      </c>
      <c r="E88" s="42"/>
      <c r="F88" s="42"/>
      <c r="G88" s="42" t="s">
        <v>158</v>
      </c>
      <c r="H88" s="43"/>
      <c r="I88" s="50">
        <v>7</v>
      </c>
      <c r="J88" s="74">
        <v>4</v>
      </c>
      <c r="K88" s="74">
        <v>5</v>
      </c>
      <c r="L88" s="83">
        <f t="shared" si="26"/>
        <v>9</v>
      </c>
      <c r="M88" s="74">
        <v>0</v>
      </c>
      <c r="Q88" s="46"/>
      <c r="R88" s="46"/>
      <c r="S88" s="58">
        <v>8.5</v>
      </c>
      <c r="T88" s="36" t="s">
        <v>173</v>
      </c>
      <c r="Z88" s="38">
        <v>1</v>
      </c>
      <c r="AA88" s="38">
        <v>1</v>
      </c>
      <c r="AB88" s="38">
        <v>0</v>
      </c>
      <c r="AC88" s="38">
        <f>+AA88+AB88</f>
        <v>1</v>
      </c>
      <c r="AD88" s="38">
        <v>0</v>
      </c>
      <c r="AR88" s="46"/>
    </row>
    <row r="89" spans="1:44" ht="15.75" customHeight="1" x14ac:dyDescent="0.25">
      <c r="A89" s="41"/>
      <c r="C89" s="16"/>
      <c r="D89" s="42" t="s">
        <v>66</v>
      </c>
      <c r="E89" s="42"/>
      <c r="F89" s="42"/>
      <c r="G89" s="42" t="s">
        <v>21</v>
      </c>
      <c r="H89" s="43"/>
      <c r="I89" s="50">
        <v>6</v>
      </c>
      <c r="J89" s="74">
        <v>6</v>
      </c>
      <c r="K89" s="74">
        <v>2</v>
      </c>
      <c r="L89" s="83">
        <f t="shared" si="26"/>
        <v>8</v>
      </c>
      <c r="M89" s="74">
        <v>0</v>
      </c>
      <c r="Q89" s="47"/>
      <c r="R89" s="47"/>
      <c r="S89" s="58">
        <v>7</v>
      </c>
      <c r="T89" s="36" t="s">
        <v>280</v>
      </c>
      <c r="Z89" s="38">
        <v>2</v>
      </c>
      <c r="AA89" s="38">
        <v>0</v>
      </c>
      <c r="AB89" s="38">
        <v>0</v>
      </c>
      <c r="AC89" s="38">
        <f>+AA89+AB89</f>
        <v>0</v>
      </c>
      <c r="AD89" s="38">
        <v>0</v>
      </c>
      <c r="AR89" s="47"/>
    </row>
    <row r="90" spans="1:44" ht="15.75" customHeight="1" thickBot="1" x14ac:dyDescent="0.3">
      <c r="A90" s="41"/>
      <c r="C90" s="16"/>
      <c r="D90" s="42" t="s">
        <v>154</v>
      </c>
      <c r="E90" s="42"/>
      <c r="F90" s="42"/>
      <c r="G90" s="42" t="s">
        <v>144</v>
      </c>
      <c r="H90" s="43"/>
      <c r="I90" s="50">
        <v>7</v>
      </c>
      <c r="J90" s="74">
        <v>4</v>
      </c>
      <c r="K90" s="74">
        <v>4</v>
      </c>
      <c r="L90" s="83">
        <f t="shared" si="26"/>
        <v>8</v>
      </c>
      <c r="M90" s="74">
        <v>0</v>
      </c>
      <c r="O90" s="16"/>
      <c r="Q90" s="47"/>
      <c r="R90" s="47"/>
      <c r="S90" s="58">
        <v>8.5</v>
      </c>
      <c r="T90" s="36" t="s">
        <v>235</v>
      </c>
      <c r="Z90" s="38">
        <v>2</v>
      </c>
      <c r="AA90" s="38">
        <v>3</v>
      </c>
      <c r="AB90" s="38">
        <v>1</v>
      </c>
      <c r="AC90" s="38">
        <f>+AA90+AB90</f>
        <v>4</v>
      </c>
      <c r="AD90" s="38">
        <v>2</v>
      </c>
      <c r="AR90" s="47"/>
    </row>
    <row r="91" spans="1:44" ht="15.75" customHeight="1" x14ac:dyDescent="0.25">
      <c r="A91" s="41"/>
      <c r="C91" s="16"/>
      <c r="D91" s="42" t="s">
        <v>113</v>
      </c>
      <c r="E91" s="42"/>
      <c r="F91" s="42"/>
      <c r="G91" s="42" t="s">
        <v>157</v>
      </c>
      <c r="H91" s="43"/>
      <c r="I91" s="50">
        <v>6</v>
      </c>
      <c r="J91" s="74">
        <v>2</v>
      </c>
      <c r="K91" s="74">
        <v>6</v>
      </c>
      <c r="L91" s="83">
        <f t="shared" si="26"/>
        <v>8</v>
      </c>
      <c r="M91" s="74">
        <v>0</v>
      </c>
      <c r="O91" s="16"/>
      <c r="Q91" s="47"/>
      <c r="R91" s="47"/>
      <c r="S91" s="67"/>
      <c r="T91" s="68" t="s">
        <v>131</v>
      </c>
      <c r="U91" s="20"/>
      <c r="V91" s="20"/>
      <c r="W91" s="20"/>
      <c r="X91" s="20"/>
      <c r="Y91" s="20"/>
      <c r="Z91" s="60">
        <f>SUM(Z77:Z90)</f>
        <v>32</v>
      </c>
      <c r="AA91" s="60">
        <f>SUM(AA77:AA90)</f>
        <v>9</v>
      </c>
      <c r="AB91" s="60">
        <f>SUM(AB77:AB90)</f>
        <v>8</v>
      </c>
      <c r="AC91" s="60">
        <f>SUM(AC77:AC90)</f>
        <v>17</v>
      </c>
      <c r="AD91" s="60">
        <f>SUM(AD77:AD90)</f>
        <v>4</v>
      </c>
      <c r="AR91" s="47"/>
    </row>
    <row r="92" spans="1:44" ht="15.75" customHeight="1" x14ac:dyDescent="0.25">
      <c r="A92" s="41"/>
      <c r="C92" s="16"/>
      <c r="D92" s="42" t="s">
        <v>86</v>
      </c>
      <c r="E92" s="42"/>
      <c r="F92" s="42"/>
      <c r="G92" s="42" t="s">
        <v>159</v>
      </c>
      <c r="H92" s="43"/>
      <c r="I92" s="50">
        <v>7</v>
      </c>
      <c r="J92" s="74">
        <v>1</v>
      </c>
      <c r="K92" s="74">
        <v>6</v>
      </c>
      <c r="L92" s="83">
        <f t="shared" si="26"/>
        <v>7</v>
      </c>
      <c r="M92" s="74">
        <v>0</v>
      </c>
      <c r="O92" s="16"/>
      <c r="Q92" s="47"/>
      <c r="R92" s="47"/>
      <c r="T92" s="65" t="s">
        <v>127</v>
      </c>
      <c r="Z92" s="50">
        <f>+Z91+AM87</f>
        <v>54</v>
      </c>
      <c r="AA92" s="50">
        <f>+AA91+AN87</f>
        <v>15</v>
      </c>
      <c r="AB92" s="50">
        <f>+AB91+AO87</f>
        <v>16</v>
      </c>
      <c r="AC92" s="50">
        <f>+AC91+AP87</f>
        <v>31</v>
      </c>
      <c r="AD92" s="50">
        <f>+AD91+AQ87</f>
        <v>8</v>
      </c>
      <c r="AR92" s="47"/>
    </row>
    <row r="93" spans="1:44" ht="15.75" customHeight="1" x14ac:dyDescent="0.25">
      <c r="A93" s="41"/>
      <c r="C93" s="16"/>
      <c r="D93" s="42" t="s">
        <v>98</v>
      </c>
      <c r="E93" s="42"/>
      <c r="F93" s="42"/>
      <c r="G93" s="42" t="s">
        <v>21</v>
      </c>
      <c r="H93" s="43"/>
      <c r="I93" s="50">
        <v>4</v>
      </c>
      <c r="J93" s="74">
        <v>2</v>
      </c>
      <c r="K93" s="74">
        <v>4</v>
      </c>
      <c r="L93" s="83">
        <f t="shared" si="26"/>
        <v>6</v>
      </c>
      <c r="M93" s="74">
        <v>0</v>
      </c>
      <c r="O93" s="16"/>
      <c r="Q93" s="47"/>
      <c r="R93" s="47"/>
      <c r="AR93" s="47"/>
    </row>
    <row r="94" spans="1:44" ht="15.75" customHeight="1" thickBot="1" x14ac:dyDescent="0.3">
      <c r="A94" s="41"/>
      <c r="C94" s="16"/>
      <c r="D94" s="42" t="s">
        <v>60</v>
      </c>
      <c r="E94" s="42"/>
      <c r="F94" s="42"/>
      <c r="G94" s="42" t="s">
        <v>158</v>
      </c>
      <c r="H94" s="43"/>
      <c r="I94" s="50">
        <v>7</v>
      </c>
      <c r="J94" s="74">
        <v>0</v>
      </c>
      <c r="K94" s="74">
        <v>6</v>
      </c>
      <c r="L94" s="83">
        <f t="shared" si="26"/>
        <v>6</v>
      </c>
      <c r="M94" s="74">
        <v>0</v>
      </c>
      <c r="O94" s="16"/>
      <c r="Q94" s="47"/>
      <c r="R94" s="47"/>
      <c r="S94" s="59" t="s">
        <v>161</v>
      </c>
      <c r="T94" s="59" t="s">
        <v>164</v>
      </c>
      <c r="U94" s="59"/>
      <c r="V94" s="88"/>
      <c r="W94" s="88"/>
      <c r="X94" s="88"/>
      <c r="Y94" s="88"/>
      <c r="Z94" s="88" t="s">
        <v>4</v>
      </c>
      <c r="AA94" s="88" t="s">
        <v>29</v>
      </c>
      <c r="AB94" s="88" t="s">
        <v>30</v>
      </c>
      <c r="AC94" s="88" t="s">
        <v>31</v>
      </c>
      <c r="AD94" s="88" t="s">
        <v>3</v>
      </c>
      <c r="AF94" s="59" t="s">
        <v>161</v>
      </c>
      <c r="AG94" s="59" t="s">
        <v>164</v>
      </c>
      <c r="AH94" s="59"/>
      <c r="AI94" s="88"/>
      <c r="AJ94" s="88"/>
      <c r="AK94" s="88"/>
      <c r="AL94" s="88"/>
      <c r="AM94" s="88" t="s">
        <v>4</v>
      </c>
      <c r="AN94" s="88" t="s">
        <v>29</v>
      </c>
      <c r="AO94" s="88" t="s">
        <v>30</v>
      </c>
      <c r="AP94" s="88" t="s">
        <v>31</v>
      </c>
      <c r="AQ94" s="88" t="s">
        <v>3</v>
      </c>
      <c r="AR94" s="47"/>
    </row>
    <row r="95" spans="1:44" ht="15.75" customHeight="1" x14ac:dyDescent="0.25">
      <c r="A95" s="41"/>
      <c r="C95" s="16"/>
      <c r="D95" s="42" t="s">
        <v>67</v>
      </c>
      <c r="E95" s="42"/>
      <c r="F95" s="42"/>
      <c r="G95" s="42" t="s">
        <v>159</v>
      </c>
      <c r="H95" s="43"/>
      <c r="I95" s="50">
        <v>5</v>
      </c>
      <c r="J95" s="74">
        <v>4</v>
      </c>
      <c r="K95" s="74">
        <v>1</v>
      </c>
      <c r="L95" s="83">
        <f t="shared" si="26"/>
        <v>5</v>
      </c>
      <c r="M95" s="74">
        <v>0</v>
      </c>
      <c r="O95" s="16"/>
      <c r="Q95" s="47"/>
      <c r="R95" s="47"/>
      <c r="S95" s="58">
        <v>7</v>
      </c>
      <c r="T95" s="65" t="s">
        <v>99</v>
      </c>
      <c r="Z95" s="38">
        <v>1</v>
      </c>
      <c r="AA95" s="38">
        <v>0</v>
      </c>
      <c r="AB95" s="38">
        <v>0</v>
      </c>
      <c r="AC95" s="38">
        <f>+AA95+AB95</f>
        <v>0</v>
      </c>
      <c r="AD95" s="38">
        <v>0</v>
      </c>
      <c r="AF95" s="58">
        <v>6.5</v>
      </c>
      <c r="AG95" s="65" t="s">
        <v>75</v>
      </c>
      <c r="AM95" s="38">
        <v>1</v>
      </c>
      <c r="AN95" s="38">
        <v>0</v>
      </c>
      <c r="AO95" s="38">
        <v>1</v>
      </c>
      <c r="AP95" s="38">
        <f>+AN95+AO95</f>
        <v>1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148</v>
      </c>
      <c r="E96" s="42"/>
      <c r="F96" s="42"/>
      <c r="G96" s="42" t="s">
        <v>144</v>
      </c>
      <c r="H96" s="43"/>
      <c r="I96" s="50">
        <v>6</v>
      </c>
      <c r="J96" s="74">
        <v>3</v>
      </c>
      <c r="K96" s="74">
        <v>2</v>
      </c>
      <c r="L96" s="83">
        <f t="shared" si="26"/>
        <v>5</v>
      </c>
      <c r="M96" s="74">
        <v>4</v>
      </c>
      <c r="O96" s="16"/>
      <c r="Q96" s="47"/>
      <c r="R96" s="47"/>
      <c r="S96" s="58">
        <v>6.5</v>
      </c>
      <c r="T96" s="65" t="s">
        <v>88</v>
      </c>
      <c r="Z96" s="38">
        <v>1</v>
      </c>
      <c r="AA96" s="38">
        <v>0</v>
      </c>
      <c r="AB96" s="38">
        <v>0</v>
      </c>
      <c r="AC96" s="38">
        <f>+AA96+AB96</f>
        <v>0</v>
      </c>
      <c r="AD96" s="38">
        <v>0</v>
      </c>
      <c r="AF96" s="58">
        <v>7.5</v>
      </c>
      <c r="AG96" s="65" t="s">
        <v>125</v>
      </c>
      <c r="AM96" s="38">
        <v>1</v>
      </c>
      <c r="AN96" s="38">
        <v>0</v>
      </c>
      <c r="AO96" s="38">
        <v>0</v>
      </c>
      <c r="AP96" s="38">
        <f>+AN96+AO96</f>
        <v>0</v>
      </c>
      <c r="AQ96" s="38">
        <v>0</v>
      </c>
      <c r="AR96" s="47"/>
    </row>
    <row r="97" spans="1:44" ht="15.75" customHeight="1" x14ac:dyDescent="0.25">
      <c r="A97" s="41"/>
      <c r="C97" s="16"/>
      <c r="D97" s="42" t="s">
        <v>129</v>
      </c>
      <c r="E97" s="42"/>
      <c r="F97" s="42"/>
      <c r="G97" s="42" t="s">
        <v>157</v>
      </c>
      <c r="H97" s="43"/>
      <c r="I97" s="50">
        <v>7</v>
      </c>
      <c r="J97" s="74">
        <v>2</v>
      </c>
      <c r="K97" s="74">
        <v>3</v>
      </c>
      <c r="L97" s="83">
        <f t="shared" si="26"/>
        <v>5</v>
      </c>
      <c r="M97" s="74">
        <v>0</v>
      </c>
      <c r="O97" s="16"/>
      <c r="Q97" s="47"/>
      <c r="R97" s="47"/>
      <c r="S97" s="58">
        <v>6.5</v>
      </c>
      <c r="T97" s="65" t="s">
        <v>152</v>
      </c>
      <c r="Z97" s="38">
        <v>1</v>
      </c>
      <c r="AA97" s="38">
        <v>0</v>
      </c>
      <c r="AB97" s="38">
        <v>2</v>
      </c>
      <c r="AC97" s="38">
        <f>+AA97+AB97</f>
        <v>2</v>
      </c>
      <c r="AD97" s="38">
        <v>0</v>
      </c>
      <c r="AF97" s="58">
        <v>6.5</v>
      </c>
      <c r="AG97" s="36" t="s">
        <v>76</v>
      </c>
      <c r="AM97" s="38">
        <v>5</v>
      </c>
      <c r="AN97" s="38">
        <v>0</v>
      </c>
      <c r="AO97" s="38">
        <v>2</v>
      </c>
      <c r="AP97" s="38">
        <f>+AN97+AO97</f>
        <v>2</v>
      </c>
      <c r="AQ97" s="38">
        <v>0</v>
      </c>
      <c r="AR97" s="47"/>
    </row>
    <row r="98" spans="1:44" ht="15.75" customHeight="1" thickBot="1" x14ac:dyDescent="0.3">
      <c r="A98" s="41"/>
      <c r="C98" s="16"/>
      <c r="D98" s="42" t="s">
        <v>59</v>
      </c>
      <c r="E98" s="42"/>
      <c r="F98" s="42"/>
      <c r="G98" s="42" t="s">
        <v>17</v>
      </c>
      <c r="H98" s="43"/>
      <c r="I98" s="50">
        <v>7</v>
      </c>
      <c r="J98" s="74">
        <v>2</v>
      </c>
      <c r="K98" s="74">
        <v>3</v>
      </c>
      <c r="L98" s="83">
        <f t="shared" si="26"/>
        <v>5</v>
      </c>
      <c r="M98" s="74">
        <v>0</v>
      </c>
      <c r="O98" s="16"/>
      <c r="Q98" s="47"/>
      <c r="R98" s="47"/>
      <c r="S98" s="58">
        <v>6.5</v>
      </c>
      <c r="T98" s="65" t="s">
        <v>59</v>
      </c>
      <c r="Z98" s="38">
        <v>1</v>
      </c>
      <c r="AA98" s="38">
        <v>0</v>
      </c>
      <c r="AB98" s="38">
        <v>1</v>
      </c>
      <c r="AC98" s="38">
        <f>+AA98+AB98</f>
        <v>1</v>
      </c>
      <c r="AD98" s="38">
        <v>0</v>
      </c>
      <c r="AF98" s="58">
        <v>6.5</v>
      </c>
      <c r="AG98" s="65" t="s">
        <v>138</v>
      </c>
      <c r="AM98" s="38">
        <v>1</v>
      </c>
      <c r="AN98" s="38">
        <v>0</v>
      </c>
      <c r="AO98" s="38">
        <v>0</v>
      </c>
      <c r="AP98" s="38">
        <f>+AN98+AO98</f>
        <v>0</v>
      </c>
      <c r="AQ98" s="38">
        <v>0</v>
      </c>
      <c r="AR98" s="47"/>
    </row>
    <row r="99" spans="1:44" ht="15.75" customHeight="1" x14ac:dyDescent="0.25">
      <c r="A99" s="41"/>
      <c r="C99" s="16"/>
      <c r="D99" s="42" t="s">
        <v>34</v>
      </c>
      <c r="E99" s="42"/>
      <c r="F99" s="42"/>
      <c r="G99" s="42" t="s">
        <v>144</v>
      </c>
      <c r="H99" s="43"/>
      <c r="I99" s="50">
        <v>6</v>
      </c>
      <c r="J99" s="74">
        <v>2</v>
      </c>
      <c r="K99" s="74">
        <v>3</v>
      </c>
      <c r="L99" s="83">
        <f t="shared" si="26"/>
        <v>5</v>
      </c>
      <c r="M99" s="74">
        <v>0</v>
      </c>
      <c r="O99" s="16"/>
      <c r="Q99" s="47"/>
      <c r="R99" s="47"/>
      <c r="S99" s="67"/>
      <c r="T99" s="68" t="s">
        <v>131</v>
      </c>
      <c r="U99" s="20"/>
      <c r="V99" s="20"/>
      <c r="W99" s="20"/>
      <c r="X99" s="20"/>
      <c r="Y99" s="20"/>
      <c r="Z99" s="60">
        <f>SUM(Z95:Z98)</f>
        <v>4</v>
      </c>
      <c r="AA99" s="60">
        <f t="shared" ref="AA99:AD99" si="31">SUM(AA95:AA98)</f>
        <v>0</v>
      </c>
      <c r="AB99" s="60">
        <f t="shared" si="31"/>
        <v>3</v>
      </c>
      <c r="AC99" s="60">
        <f t="shared" si="31"/>
        <v>3</v>
      </c>
      <c r="AD99" s="60">
        <f t="shared" si="31"/>
        <v>0</v>
      </c>
      <c r="AF99" s="67"/>
      <c r="AG99" s="68" t="s">
        <v>131</v>
      </c>
      <c r="AH99" s="20"/>
      <c r="AI99" s="20"/>
      <c r="AJ99" s="20"/>
      <c r="AK99" s="20"/>
      <c r="AL99" s="20"/>
      <c r="AM99" s="60">
        <f>SUM(AM95:AM98)</f>
        <v>8</v>
      </c>
      <c r="AN99" s="60">
        <f>SUM(AN95:AN98)</f>
        <v>0</v>
      </c>
      <c r="AO99" s="60">
        <f>SUM(AO95:AO98)</f>
        <v>3</v>
      </c>
      <c r="AP99" s="60">
        <f>SUM(AP95:AP98)</f>
        <v>3</v>
      </c>
      <c r="AQ99" s="60">
        <f>SUM(AQ95:AQ98)</f>
        <v>0</v>
      </c>
      <c r="AR99" s="47"/>
    </row>
    <row r="100" spans="1:44" ht="15.75" customHeight="1" x14ac:dyDescent="0.25">
      <c r="A100" s="41"/>
      <c r="C100" s="16"/>
      <c r="D100" s="42" t="s">
        <v>76</v>
      </c>
      <c r="E100" s="42"/>
      <c r="F100" s="42"/>
      <c r="G100" s="42" t="s">
        <v>157</v>
      </c>
      <c r="H100" s="43"/>
      <c r="I100" s="50">
        <v>7</v>
      </c>
      <c r="J100" s="74">
        <v>1</v>
      </c>
      <c r="K100" s="74">
        <v>4</v>
      </c>
      <c r="L100" s="83">
        <f t="shared" si="26"/>
        <v>5</v>
      </c>
      <c r="M100" s="74">
        <v>0</v>
      </c>
      <c r="Q100" s="47"/>
      <c r="R100" s="47"/>
      <c r="T100" s="65" t="s">
        <v>128</v>
      </c>
      <c r="U100" s="71"/>
      <c r="V100" s="71"/>
      <c r="W100" s="71"/>
      <c r="X100" s="71"/>
      <c r="Y100" s="71"/>
      <c r="Z100" s="50">
        <f>+Z99+AM99</f>
        <v>12</v>
      </c>
      <c r="AA100" s="50">
        <f>+AA99+AN99</f>
        <v>0</v>
      </c>
      <c r="AB100" s="50">
        <f>+AB99+AO99</f>
        <v>6</v>
      </c>
      <c r="AC100" s="50">
        <f>+AC99+AP99</f>
        <v>6</v>
      </c>
      <c r="AD100" s="50">
        <f>+AD99+AQ99</f>
        <v>0</v>
      </c>
      <c r="AM100" s="38"/>
      <c r="AN100" s="38"/>
      <c r="AO100" s="38"/>
      <c r="AP100" s="38"/>
      <c r="AQ100" s="38"/>
      <c r="AR100" s="47"/>
    </row>
    <row r="101" spans="1:44" ht="15.75" customHeight="1" x14ac:dyDescent="0.25">
      <c r="A101" s="41"/>
      <c r="C101" s="16"/>
      <c r="D101" s="42" t="s">
        <v>72</v>
      </c>
      <c r="E101" s="42"/>
      <c r="F101" s="42"/>
      <c r="G101" s="42" t="s">
        <v>160</v>
      </c>
      <c r="H101" s="43"/>
      <c r="I101" s="50">
        <v>6</v>
      </c>
      <c r="J101" s="74">
        <v>1</v>
      </c>
      <c r="K101" s="74">
        <v>4</v>
      </c>
      <c r="L101" s="83">
        <f t="shared" si="26"/>
        <v>5</v>
      </c>
      <c r="M101" s="74">
        <v>0</v>
      </c>
      <c r="Q101" s="47"/>
      <c r="R101" s="47"/>
      <c r="S101" s="58"/>
      <c r="T101" s="36"/>
      <c r="Z101" s="38"/>
      <c r="AA101" s="38"/>
      <c r="AB101" s="38"/>
      <c r="AC101" s="38"/>
      <c r="AD101" s="38"/>
      <c r="AM101" s="38"/>
      <c r="AN101" s="38"/>
      <c r="AO101" s="38"/>
      <c r="AP101" s="38"/>
      <c r="AQ101" s="38"/>
      <c r="AR101" s="47"/>
    </row>
    <row r="102" spans="1:44" ht="15.75" customHeight="1" x14ac:dyDescent="0.25">
      <c r="A102" s="41"/>
      <c r="C102" s="16"/>
      <c r="D102" s="42" t="s">
        <v>37</v>
      </c>
      <c r="E102" s="42"/>
      <c r="F102" s="42"/>
      <c r="G102" s="42" t="s">
        <v>17</v>
      </c>
      <c r="H102" s="43"/>
      <c r="I102" s="50">
        <v>6</v>
      </c>
      <c r="J102" s="74">
        <v>0</v>
      </c>
      <c r="K102" s="74">
        <v>5</v>
      </c>
      <c r="L102" s="83">
        <f t="shared" si="26"/>
        <v>5</v>
      </c>
      <c r="M102" s="74">
        <v>2</v>
      </c>
      <c r="Q102" s="47"/>
      <c r="R102" s="47"/>
      <c r="S102" s="58"/>
      <c r="T102" s="36" t="s">
        <v>127</v>
      </c>
      <c r="U102" s="16"/>
      <c r="V102" s="16"/>
      <c r="W102" s="16"/>
      <c r="X102" s="16"/>
      <c r="Y102" s="16"/>
      <c r="Z102" s="38">
        <f>+Z92+Z100+AC115</f>
        <v>76</v>
      </c>
      <c r="AA102" s="38">
        <f>+AA92+AA100</f>
        <v>15</v>
      </c>
      <c r="AB102" s="38">
        <f>+AB92+AB100</f>
        <v>22</v>
      </c>
      <c r="AC102" s="38">
        <f>AB102+AA102</f>
        <v>37</v>
      </c>
      <c r="AD102" s="38">
        <f>+AD92+AD100</f>
        <v>8</v>
      </c>
      <c r="AF102" s="65"/>
      <c r="AR102" s="47"/>
    </row>
    <row r="103" spans="1:44" ht="15.75" customHeight="1" x14ac:dyDescent="0.25">
      <c r="A103" s="41"/>
      <c r="C103" s="16"/>
      <c r="D103" s="42" t="s">
        <v>85</v>
      </c>
      <c r="E103" s="42"/>
      <c r="F103" s="42"/>
      <c r="G103" s="42" t="s">
        <v>17</v>
      </c>
      <c r="H103" s="43"/>
      <c r="I103" s="50">
        <v>7</v>
      </c>
      <c r="J103" s="74">
        <v>0</v>
      </c>
      <c r="K103" s="74">
        <v>5</v>
      </c>
      <c r="L103" s="83">
        <f t="shared" si="26"/>
        <v>5</v>
      </c>
      <c r="M103" s="74">
        <v>0</v>
      </c>
      <c r="Q103" s="47"/>
      <c r="R103" s="47"/>
      <c r="S103" s="58"/>
      <c r="T103" s="36" t="s">
        <v>114</v>
      </c>
      <c r="U103" s="16"/>
      <c r="V103" s="16"/>
      <c r="W103" s="16"/>
      <c r="X103" s="16"/>
      <c r="Y103" s="16"/>
      <c r="Z103" s="38">
        <f>+Z15+Z28+Z41+Z54+AM15+AM28+AM41+AM54</f>
        <v>76</v>
      </c>
      <c r="AA103" s="38">
        <f>+AA15+AA28+AA41+AA54+AN15+AN28+AN41+AN54</f>
        <v>15</v>
      </c>
      <c r="AB103" s="38">
        <f>+AB15+AB28+AB41+AB54+AO15+AO28+AO41+AO54</f>
        <v>22</v>
      </c>
      <c r="AC103" s="38">
        <f>+AC15+AC28+AC41+AC54+AP15+AP28+AP41+AP54</f>
        <v>37</v>
      </c>
      <c r="AD103" s="38">
        <f>+AD15+AD28+AD41+AD54+AQ15+AQ28+AQ41+AQ54</f>
        <v>8</v>
      </c>
      <c r="AR103" s="47"/>
    </row>
    <row r="104" spans="1:44" ht="15.75" customHeight="1" x14ac:dyDescent="0.25">
      <c r="A104" s="41"/>
      <c r="C104" s="16"/>
      <c r="D104" s="42" t="s">
        <v>125</v>
      </c>
      <c r="E104" s="42"/>
      <c r="F104" s="42"/>
      <c r="G104" s="42" t="s">
        <v>160</v>
      </c>
      <c r="H104" s="43"/>
      <c r="I104" s="50">
        <v>6</v>
      </c>
      <c r="J104" s="74">
        <v>0</v>
      </c>
      <c r="K104" s="74">
        <v>5</v>
      </c>
      <c r="L104" s="83">
        <f t="shared" si="26"/>
        <v>5</v>
      </c>
      <c r="M104" s="74">
        <v>0</v>
      </c>
      <c r="Q104" s="47"/>
      <c r="R104" s="47"/>
      <c r="AR104" s="47"/>
    </row>
    <row r="105" spans="1:44" ht="15.75" customHeight="1" x14ac:dyDescent="0.25">
      <c r="A105" s="41"/>
      <c r="C105" s="16"/>
      <c r="Q105" s="47"/>
      <c r="R105" s="47"/>
      <c r="AR105" s="47"/>
    </row>
    <row r="106" spans="1:44" ht="15.75" customHeight="1" thickBot="1" x14ac:dyDescent="0.3">
      <c r="A106" s="41"/>
      <c r="C106" s="16"/>
      <c r="Q106" s="47"/>
      <c r="R106" s="47"/>
      <c r="U106" s="122" t="s">
        <v>161</v>
      </c>
      <c r="V106" s="22" t="s">
        <v>194</v>
      </c>
      <c r="W106" s="22"/>
      <c r="X106" s="22"/>
      <c r="Y106" s="22"/>
      <c r="Z106" s="22"/>
      <c r="AA106" s="22"/>
      <c r="AB106" s="22"/>
      <c r="AC106" s="122" t="s">
        <v>4</v>
      </c>
      <c r="AD106" s="122" t="s">
        <v>8</v>
      </c>
      <c r="AE106" s="122" t="s">
        <v>9</v>
      </c>
      <c r="AF106" s="122" t="s">
        <v>10</v>
      </c>
      <c r="AG106" s="122" t="s">
        <v>107</v>
      </c>
      <c r="AH106" s="122"/>
      <c r="AI106" s="122" t="s">
        <v>5</v>
      </c>
      <c r="AJ106" s="122" t="s">
        <v>7</v>
      </c>
      <c r="AK106" s="122" t="s">
        <v>6</v>
      </c>
      <c r="AL106" s="122" t="s">
        <v>108</v>
      </c>
      <c r="AR106" s="47"/>
    </row>
    <row r="107" spans="1:44" ht="15.75" customHeight="1" thickBot="1" x14ac:dyDescent="0.3">
      <c r="A107" s="41"/>
      <c r="C107" s="16"/>
      <c r="D107" s="13" t="s">
        <v>116</v>
      </c>
      <c r="E107" s="13"/>
      <c r="F107" s="13"/>
      <c r="G107" s="15" t="s">
        <v>2</v>
      </c>
      <c r="H107" s="15"/>
      <c r="I107" s="15" t="s">
        <v>4</v>
      </c>
      <c r="J107" s="15" t="s">
        <v>29</v>
      </c>
      <c r="K107" s="15" t="s">
        <v>30</v>
      </c>
      <c r="L107" s="15" t="s">
        <v>31</v>
      </c>
      <c r="M107" s="84" t="s">
        <v>3</v>
      </c>
      <c r="Q107" s="47"/>
      <c r="R107" s="47"/>
      <c r="S107" s="58"/>
      <c r="T107" s="36"/>
      <c r="U107" s="79">
        <v>8</v>
      </c>
      <c r="V107" s="65" t="s">
        <v>18</v>
      </c>
      <c r="W107" s="65"/>
      <c r="X107" s="65"/>
      <c r="Y107" s="65"/>
      <c r="Z107" s="50"/>
      <c r="AC107" s="50">
        <v>1</v>
      </c>
      <c r="AD107" s="50">
        <v>0</v>
      </c>
      <c r="AE107" s="50">
        <v>0</v>
      </c>
      <c r="AF107" s="50">
        <v>1</v>
      </c>
      <c r="AG107" s="264">
        <f t="shared" ref="AG107:AG111" si="32">(2*AD107+AF107)/(2*AC107)</f>
        <v>0.5</v>
      </c>
      <c r="AH107" s="264"/>
      <c r="AI107" s="50">
        <v>1</v>
      </c>
      <c r="AJ107" s="50">
        <v>0</v>
      </c>
      <c r="AK107" s="50">
        <v>0</v>
      </c>
      <c r="AL107" s="81">
        <f t="shared" ref="AL107:AL115" si="33">+AI107/AC107</f>
        <v>1</v>
      </c>
      <c r="AM107" s="38"/>
      <c r="AN107" s="38"/>
      <c r="AO107" s="38"/>
      <c r="AP107" s="38"/>
      <c r="AQ107" s="38"/>
      <c r="AR107" s="47"/>
    </row>
    <row r="108" spans="1:44" ht="15.75" customHeight="1" x14ac:dyDescent="0.25">
      <c r="A108" s="41"/>
      <c r="C108" s="16"/>
      <c r="D108" s="42" t="s">
        <v>39</v>
      </c>
      <c r="E108" s="42"/>
      <c r="F108" s="42"/>
      <c r="G108" s="42" t="s">
        <v>17</v>
      </c>
      <c r="H108" s="43"/>
      <c r="I108" s="50">
        <v>7</v>
      </c>
      <c r="J108" s="74">
        <v>2</v>
      </c>
      <c r="K108" s="74">
        <v>10</v>
      </c>
      <c r="L108" s="50">
        <f t="shared" ref="L108:L128" si="34">+J108+K108</f>
        <v>12</v>
      </c>
      <c r="M108" s="83">
        <v>6</v>
      </c>
      <c r="Q108" s="47"/>
      <c r="R108" s="47"/>
      <c r="S108" s="58"/>
      <c r="T108" s="36"/>
      <c r="U108" s="79">
        <v>7</v>
      </c>
      <c r="V108" s="65" t="s">
        <v>22</v>
      </c>
      <c r="W108" s="65"/>
      <c r="X108" s="65"/>
      <c r="Y108" s="65"/>
      <c r="Z108" s="50"/>
      <c r="AC108" s="50">
        <v>1</v>
      </c>
      <c r="AD108" s="50">
        <v>1</v>
      </c>
      <c r="AE108" s="50">
        <v>0</v>
      </c>
      <c r="AF108" s="50">
        <v>0</v>
      </c>
      <c r="AG108" s="264">
        <f t="shared" si="32"/>
        <v>1</v>
      </c>
      <c r="AH108" s="264"/>
      <c r="AI108" s="50">
        <v>0</v>
      </c>
      <c r="AJ108" s="50">
        <v>0</v>
      </c>
      <c r="AK108" s="50">
        <v>1</v>
      </c>
      <c r="AL108" s="81">
        <f t="shared" si="33"/>
        <v>0</v>
      </c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36" t="s">
        <v>119</v>
      </c>
      <c r="E109" s="36"/>
      <c r="F109" s="36"/>
      <c r="G109" s="36" t="s">
        <v>144</v>
      </c>
      <c r="H109" s="38"/>
      <c r="I109" s="50">
        <v>6</v>
      </c>
      <c r="J109" s="74">
        <v>6</v>
      </c>
      <c r="K109" s="74">
        <v>5</v>
      </c>
      <c r="L109" s="50">
        <f t="shared" si="34"/>
        <v>11</v>
      </c>
      <c r="M109" s="83">
        <v>4</v>
      </c>
      <c r="Q109" s="47"/>
      <c r="R109" s="47"/>
      <c r="S109" s="58"/>
      <c r="T109" s="36"/>
      <c r="U109" s="79">
        <v>7.5</v>
      </c>
      <c r="V109" s="65" t="s">
        <v>272</v>
      </c>
      <c r="W109" s="65"/>
      <c r="X109" s="65"/>
      <c r="Y109" s="65"/>
      <c r="Z109" s="50"/>
      <c r="AC109" s="50">
        <v>3.3</v>
      </c>
      <c r="AD109" s="50">
        <v>3</v>
      </c>
      <c r="AE109" s="50">
        <v>0</v>
      </c>
      <c r="AF109" s="50">
        <v>1</v>
      </c>
      <c r="AG109" s="264">
        <f t="shared" si="32"/>
        <v>1.0606060606060606</v>
      </c>
      <c r="AH109" s="264"/>
      <c r="AI109" s="50">
        <v>2</v>
      </c>
      <c r="AJ109" s="50">
        <v>0</v>
      </c>
      <c r="AK109" s="50">
        <v>1</v>
      </c>
      <c r="AL109" s="81">
        <f t="shared" si="33"/>
        <v>0.60606060606060608</v>
      </c>
      <c r="AR109" s="47"/>
    </row>
    <row r="110" spans="1:44" ht="15.75" customHeight="1" x14ac:dyDescent="0.25">
      <c r="A110" s="41"/>
      <c r="C110" s="16"/>
      <c r="D110" s="36" t="s">
        <v>148</v>
      </c>
      <c r="E110" s="36"/>
      <c r="F110" s="36"/>
      <c r="G110" s="36" t="s">
        <v>144</v>
      </c>
      <c r="H110" s="38"/>
      <c r="I110" s="50">
        <v>6</v>
      </c>
      <c r="J110" s="74">
        <v>3</v>
      </c>
      <c r="K110" s="74">
        <v>2</v>
      </c>
      <c r="L110" s="50">
        <f t="shared" si="34"/>
        <v>5</v>
      </c>
      <c r="M110" s="83">
        <v>4</v>
      </c>
      <c r="Q110" s="47"/>
      <c r="R110" s="47"/>
      <c r="U110" s="79">
        <v>7.5</v>
      </c>
      <c r="V110" s="65" t="s">
        <v>16</v>
      </c>
      <c r="W110" s="65"/>
      <c r="X110" s="65"/>
      <c r="Y110" s="65"/>
      <c r="Z110" s="50"/>
      <c r="AC110" s="50">
        <v>1</v>
      </c>
      <c r="AD110" s="50">
        <v>1</v>
      </c>
      <c r="AE110" s="50">
        <v>0</v>
      </c>
      <c r="AF110" s="50">
        <v>0</v>
      </c>
      <c r="AG110" s="264">
        <f t="shared" si="32"/>
        <v>1</v>
      </c>
      <c r="AH110" s="264"/>
      <c r="AI110" s="50">
        <v>1</v>
      </c>
      <c r="AJ110" s="50">
        <v>0</v>
      </c>
      <c r="AK110" s="50">
        <v>0</v>
      </c>
      <c r="AL110" s="81">
        <f t="shared" si="33"/>
        <v>1</v>
      </c>
      <c r="AR110" s="47"/>
    </row>
    <row r="111" spans="1:44" ht="15.75" customHeight="1" x14ac:dyDescent="0.25">
      <c r="A111" s="41"/>
      <c r="C111" s="16"/>
      <c r="D111" s="36" t="s">
        <v>112</v>
      </c>
      <c r="E111" s="36"/>
      <c r="F111" s="36"/>
      <c r="G111" s="36" t="s">
        <v>144</v>
      </c>
      <c r="H111" s="38"/>
      <c r="I111" s="50">
        <v>6</v>
      </c>
      <c r="J111" s="74">
        <v>0</v>
      </c>
      <c r="K111" s="74">
        <v>3</v>
      </c>
      <c r="L111" s="50">
        <f t="shared" si="34"/>
        <v>3</v>
      </c>
      <c r="M111" s="83">
        <v>4</v>
      </c>
      <c r="Q111" s="47"/>
      <c r="R111" s="47"/>
      <c r="U111" s="75">
        <v>8</v>
      </c>
      <c r="V111" s="65" t="s">
        <v>147</v>
      </c>
      <c r="AC111" s="50">
        <v>1</v>
      </c>
      <c r="AD111" s="50">
        <v>1</v>
      </c>
      <c r="AE111" s="50">
        <v>0</v>
      </c>
      <c r="AF111" s="50">
        <v>0</v>
      </c>
      <c r="AG111" s="264">
        <f t="shared" si="32"/>
        <v>1</v>
      </c>
      <c r="AH111" s="264"/>
      <c r="AI111" s="50">
        <v>2</v>
      </c>
      <c r="AJ111" s="50">
        <v>0</v>
      </c>
      <c r="AK111" s="50">
        <v>0</v>
      </c>
      <c r="AL111" s="81">
        <f t="shared" si="33"/>
        <v>2</v>
      </c>
      <c r="AR111" s="47"/>
    </row>
    <row r="112" spans="1:44" ht="15.75" customHeight="1" x14ac:dyDescent="0.25">
      <c r="A112" s="41"/>
      <c r="D112" s="36" t="s">
        <v>82</v>
      </c>
      <c r="E112" s="36"/>
      <c r="F112" s="36"/>
      <c r="G112" s="36" t="s">
        <v>160</v>
      </c>
      <c r="H112" s="38"/>
      <c r="I112" s="50">
        <v>7</v>
      </c>
      <c r="J112" s="74">
        <v>22</v>
      </c>
      <c r="K112" s="74">
        <v>4</v>
      </c>
      <c r="L112" s="50">
        <f t="shared" si="34"/>
        <v>26</v>
      </c>
      <c r="M112" s="83">
        <v>4</v>
      </c>
      <c r="Q112" s="47"/>
      <c r="R112" s="47"/>
      <c r="S112" s="58"/>
      <c r="T112" s="36"/>
      <c r="U112" s="79"/>
      <c r="V112" s="65" t="s">
        <v>41</v>
      </c>
      <c r="W112" s="65"/>
      <c r="X112" s="65"/>
      <c r="Y112" s="65"/>
      <c r="Z112" s="50"/>
      <c r="AC112" s="50">
        <v>0.2</v>
      </c>
      <c r="AD112" s="50">
        <v>0</v>
      </c>
      <c r="AE112" s="50">
        <v>0</v>
      </c>
      <c r="AF112" s="50">
        <v>0</v>
      </c>
      <c r="AG112" s="264">
        <f>(2*AD112+AF112)/(2*AC112)</f>
        <v>0</v>
      </c>
      <c r="AH112" s="264"/>
      <c r="AI112" s="50">
        <v>0</v>
      </c>
      <c r="AJ112" s="50">
        <v>0</v>
      </c>
      <c r="AK112" s="50">
        <v>0</v>
      </c>
      <c r="AL112" s="81">
        <f t="shared" si="33"/>
        <v>0</v>
      </c>
      <c r="AP112" s="38"/>
      <c r="AQ112" s="38"/>
      <c r="AR112" s="47"/>
    </row>
    <row r="113" spans="1:44" ht="15.75" customHeight="1" x14ac:dyDescent="0.25">
      <c r="A113" s="41"/>
      <c r="D113" s="36" t="s">
        <v>44</v>
      </c>
      <c r="E113" s="36"/>
      <c r="F113" s="36"/>
      <c r="G113" s="36" t="s">
        <v>144</v>
      </c>
      <c r="H113" s="38"/>
      <c r="I113" s="50">
        <v>7</v>
      </c>
      <c r="J113" s="74">
        <v>3</v>
      </c>
      <c r="K113" s="74">
        <v>1</v>
      </c>
      <c r="L113" s="50">
        <f t="shared" si="34"/>
        <v>4</v>
      </c>
      <c r="M113" s="83">
        <v>4</v>
      </c>
      <c r="Q113" s="47"/>
      <c r="R113" s="47"/>
      <c r="U113" s="79"/>
      <c r="V113" s="65" t="s">
        <v>273</v>
      </c>
      <c r="W113" s="65"/>
      <c r="X113" s="65"/>
      <c r="Y113" s="65"/>
      <c r="Z113" s="50"/>
      <c r="AC113" s="50">
        <v>0.5</v>
      </c>
      <c r="AD113" s="50">
        <v>0</v>
      </c>
      <c r="AE113" s="50">
        <v>0</v>
      </c>
      <c r="AF113" s="50">
        <v>0</v>
      </c>
      <c r="AG113" s="264">
        <f>(2*AD113+AF113)/(2*AC113)</f>
        <v>0</v>
      </c>
      <c r="AH113" s="264"/>
      <c r="AI113" s="50">
        <v>2</v>
      </c>
      <c r="AJ113" s="50">
        <v>1</v>
      </c>
      <c r="AK113" s="50">
        <v>0</v>
      </c>
      <c r="AL113" s="81">
        <f t="shared" si="33"/>
        <v>4</v>
      </c>
      <c r="AR113" s="47"/>
    </row>
    <row r="114" spans="1:44" ht="15.75" customHeight="1" thickBot="1" x14ac:dyDescent="0.3">
      <c r="A114" s="41"/>
      <c r="D114" s="36" t="s">
        <v>40</v>
      </c>
      <c r="E114" s="36"/>
      <c r="F114" s="36"/>
      <c r="G114" s="36" t="s">
        <v>21</v>
      </c>
      <c r="H114" s="38"/>
      <c r="I114" s="50">
        <v>7</v>
      </c>
      <c r="J114" s="74">
        <v>0</v>
      </c>
      <c r="K114" s="74">
        <v>4</v>
      </c>
      <c r="L114" s="50">
        <f t="shared" si="34"/>
        <v>4</v>
      </c>
      <c r="M114" s="83">
        <v>4</v>
      </c>
      <c r="Q114" s="47"/>
      <c r="R114" s="47"/>
      <c r="U114" s="79">
        <v>8</v>
      </c>
      <c r="V114" s="65" t="s">
        <v>104</v>
      </c>
      <c r="W114" s="65"/>
      <c r="X114" s="65"/>
      <c r="Y114" s="65"/>
      <c r="Z114" s="50"/>
      <c r="AC114" s="50">
        <v>2</v>
      </c>
      <c r="AD114" s="50">
        <v>0</v>
      </c>
      <c r="AE114" s="50">
        <v>2</v>
      </c>
      <c r="AF114" s="50">
        <v>0</v>
      </c>
      <c r="AG114" s="264">
        <f>(2*AD114+AF114)/(2*AC114)</f>
        <v>0</v>
      </c>
      <c r="AH114" s="264"/>
      <c r="AI114" s="50">
        <v>7</v>
      </c>
      <c r="AJ114" s="50">
        <v>0</v>
      </c>
      <c r="AK114" s="50">
        <v>0</v>
      </c>
      <c r="AL114" s="81">
        <f t="shared" si="33"/>
        <v>3.5</v>
      </c>
      <c r="AR114" s="47"/>
    </row>
    <row r="115" spans="1:44" ht="15.75" customHeight="1" x14ac:dyDescent="0.25">
      <c r="A115" s="41"/>
      <c r="D115" s="36" t="s">
        <v>138</v>
      </c>
      <c r="E115" s="36"/>
      <c r="F115" s="36"/>
      <c r="G115" s="36" t="s">
        <v>160</v>
      </c>
      <c r="H115" s="38"/>
      <c r="I115" s="50">
        <v>7</v>
      </c>
      <c r="J115" s="74">
        <v>0</v>
      </c>
      <c r="K115" s="74">
        <v>2</v>
      </c>
      <c r="L115" s="50">
        <f t="shared" si="34"/>
        <v>2</v>
      </c>
      <c r="M115" s="83">
        <v>4</v>
      </c>
      <c r="Q115" s="47"/>
      <c r="R115" s="47"/>
      <c r="U115" s="67"/>
      <c r="V115" s="69"/>
      <c r="W115" s="68" t="s">
        <v>27</v>
      </c>
      <c r="X115" s="69"/>
      <c r="Y115" s="69"/>
      <c r="Z115" s="60"/>
      <c r="AA115" s="67"/>
      <c r="AB115" s="67"/>
      <c r="AC115" s="60">
        <f>SUM(AC107:AC114)</f>
        <v>10</v>
      </c>
      <c r="AD115" s="60">
        <f>SUM(AD107:AD114)</f>
        <v>6</v>
      </c>
      <c r="AE115" s="60">
        <f>SUM(AE107:AE114)</f>
        <v>2</v>
      </c>
      <c r="AF115" s="60">
        <f>SUM(AF107:AF114)</f>
        <v>2</v>
      </c>
      <c r="AG115" s="265">
        <f>(2*AD115+AF115)/(2*AC115)</f>
        <v>0.7</v>
      </c>
      <c r="AH115" s="265"/>
      <c r="AI115" s="60">
        <f>SUM(AI107:AI114)</f>
        <v>15</v>
      </c>
      <c r="AJ115" s="60">
        <f>SUM(AJ107:AJ114)</f>
        <v>1</v>
      </c>
      <c r="AK115" s="60">
        <f>SUM(AK107:AK114)</f>
        <v>2</v>
      </c>
      <c r="AL115" s="70">
        <f t="shared" si="33"/>
        <v>1.5</v>
      </c>
      <c r="AR115" s="47"/>
    </row>
    <row r="116" spans="1:44" ht="15.75" customHeight="1" x14ac:dyDescent="0.25">
      <c r="A116" s="41"/>
      <c r="D116" s="36" t="s">
        <v>37</v>
      </c>
      <c r="E116" s="36"/>
      <c r="F116" s="36"/>
      <c r="G116" s="36" t="s">
        <v>17</v>
      </c>
      <c r="H116" s="38"/>
      <c r="I116" s="50">
        <v>6</v>
      </c>
      <c r="J116" s="74">
        <v>0</v>
      </c>
      <c r="K116" s="74">
        <v>5</v>
      </c>
      <c r="L116" s="50">
        <f t="shared" si="34"/>
        <v>5</v>
      </c>
      <c r="M116" s="83">
        <v>2</v>
      </c>
      <c r="Q116" s="47"/>
      <c r="R116" s="47"/>
      <c r="AR116" s="47"/>
    </row>
    <row r="117" spans="1:44" ht="15.75" customHeight="1" x14ac:dyDescent="0.25">
      <c r="A117" s="41"/>
      <c r="D117" s="36" t="s">
        <v>184</v>
      </c>
      <c r="E117" s="36"/>
      <c r="F117" s="36"/>
      <c r="G117" s="36" t="s">
        <v>17</v>
      </c>
      <c r="H117" s="38"/>
      <c r="I117" s="50">
        <v>6</v>
      </c>
      <c r="J117" s="74">
        <v>3</v>
      </c>
      <c r="K117" s="74">
        <v>1</v>
      </c>
      <c r="L117" s="50">
        <f t="shared" si="34"/>
        <v>4</v>
      </c>
      <c r="M117" s="83">
        <v>2</v>
      </c>
      <c r="Q117" s="47"/>
      <c r="R117" s="47"/>
      <c r="AR117" s="47"/>
    </row>
    <row r="118" spans="1:44" ht="15.75" customHeight="1" x14ac:dyDescent="0.25">
      <c r="A118" s="41"/>
      <c r="D118" s="36" t="s">
        <v>99</v>
      </c>
      <c r="E118" s="36"/>
      <c r="F118" s="36"/>
      <c r="G118" s="36" t="s">
        <v>157</v>
      </c>
      <c r="H118" s="38"/>
      <c r="I118" s="50">
        <v>6</v>
      </c>
      <c r="J118" s="74">
        <v>0</v>
      </c>
      <c r="K118" s="74">
        <v>1</v>
      </c>
      <c r="L118" s="50">
        <f t="shared" si="34"/>
        <v>1</v>
      </c>
      <c r="M118" s="83">
        <v>2</v>
      </c>
      <c r="Q118" s="47"/>
      <c r="R118" s="47"/>
      <c r="AR118" s="47"/>
    </row>
    <row r="119" spans="1:44" ht="15.75" customHeight="1" x14ac:dyDescent="0.25">
      <c r="A119" s="41"/>
      <c r="D119" s="36" t="s">
        <v>134</v>
      </c>
      <c r="E119" s="36"/>
      <c r="F119" s="36"/>
      <c r="G119" s="36" t="s">
        <v>158</v>
      </c>
      <c r="H119" s="38"/>
      <c r="I119" s="50">
        <v>6</v>
      </c>
      <c r="J119" s="74">
        <v>0</v>
      </c>
      <c r="K119" s="74">
        <v>1</v>
      </c>
      <c r="L119" s="50">
        <f t="shared" si="34"/>
        <v>1</v>
      </c>
      <c r="M119" s="83">
        <v>2</v>
      </c>
      <c r="Q119" s="47"/>
      <c r="R119" s="47"/>
      <c r="AR119" s="47"/>
    </row>
    <row r="120" spans="1:44" ht="15.75" customHeight="1" x14ac:dyDescent="0.25">
      <c r="A120" s="41"/>
      <c r="D120" s="36" t="s">
        <v>61</v>
      </c>
      <c r="E120" s="36"/>
      <c r="F120" s="36"/>
      <c r="G120" s="36" t="s">
        <v>144</v>
      </c>
      <c r="H120" s="38"/>
      <c r="I120" s="50">
        <v>6</v>
      </c>
      <c r="J120" s="74">
        <v>0</v>
      </c>
      <c r="K120" s="74">
        <v>0</v>
      </c>
      <c r="L120" s="50">
        <f t="shared" si="34"/>
        <v>0</v>
      </c>
      <c r="M120" s="83">
        <v>2</v>
      </c>
      <c r="Q120" s="47"/>
      <c r="R120" s="47"/>
      <c r="AR120" s="47"/>
    </row>
    <row r="121" spans="1:44" ht="15.75" customHeight="1" x14ac:dyDescent="0.25">
      <c r="A121" s="41"/>
      <c r="D121" s="36" t="s">
        <v>130</v>
      </c>
      <c r="E121" s="36"/>
      <c r="F121" s="36"/>
      <c r="G121" s="36" t="s">
        <v>160</v>
      </c>
      <c r="H121" s="38"/>
      <c r="I121" s="50">
        <v>7</v>
      </c>
      <c r="J121" s="74">
        <v>4</v>
      </c>
      <c r="K121" s="74">
        <v>9</v>
      </c>
      <c r="L121" s="50">
        <f t="shared" si="34"/>
        <v>13</v>
      </c>
      <c r="M121" s="83">
        <v>2</v>
      </c>
      <c r="Q121" s="47"/>
      <c r="R121" s="47"/>
      <c r="S121" s="79"/>
      <c r="T121" s="65"/>
      <c r="U121" s="65"/>
      <c r="V121" s="65"/>
      <c r="W121" s="65"/>
      <c r="X121" s="80"/>
      <c r="Y121" s="65"/>
      <c r="Z121" s="50"/>
      <c r="AA121" s="50"/>
      <c r="AB121" s="50"/>
      <c r="AC121" s="50"/>
      <c r="AD121" s="50"/>
      <c r="AE121" s="264"/>
      <c r="AF121" s="264"/>
      <c r="AG121" s="50"/>
      <c r="AH121" s="50"/>
      <c r="AI121" s="50"/>
      <c r="AJ121" s="50"/>
      <c r="AK121" s="50"/>
      <c r="AL121" s="81"/>
      <c r="AR121" s="47"/>
    </row>
    <row r="122" spans="1:44" ht="15.75" customHeight="1" x14ac:dyDescent="0.25">
      <c r="A122" s="41"/>
      <c r="D122" s="36" t="s">
        <v>111</v>
      </c>
      <c r="E122" s="36"/>
      <c r="F122" s="36"/>
      <c r="G122" s="36" t="s">
        <v>157</v>
      </c>
      <c r="H122" s="38"/>
      <c r="I122" s="50">
        <v>7</v>
      </c>
      <c r="J122" s="74">
        <v>1</v>
      </c>
      <c r="K122" s="74">
        <v>3</v>
      </c>
      <c r="L122" s="50">
        <f t="shared" si="34"/>
        <v>4</v>
      </c>
      <c r="M122" s="83">
        <v>2</v>
      </c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D123" s="36" t="s">
        <v>96</v>
      </c>
      <c r="E123" s="36"/>
      <c r="F123" s="36"/>
      <c r="G123" s="36" t="s">
        <v>21</v>
      </c>
      <c r="H123" s="38"/>
      <c r="I123" s="50">
        <v>7</v>
      </c>
      <c r="J123" s="74">
        <v>1</v>
      </c>
      <c r="K123" s="74">
        <v>3</v>
      </c>
      <c r="L123" s="50">
        <f t="shared" si="34"/>
        <v>4</v>
      </c>
      <c r="M123" s="83">
        <v>2</v>
      </c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D124" s="36" t="s">
        <v>170</v>
      </c>
      <c r="E124" s="36"/>
      <c r="F124" s="36"/>
      <c r="G124" s="36" t="s">
        <v>158</v>
      </c>
      <c r="H124" s="38"/>
      <c r="I124" s="50">
        <v>7</v>
      </c>
      <c r="J124" s="74">
        <v>1</v>
      </c>
      <c r="K124" s="74">
        <v>3</v>
      </c>
      <c r="L124" s="50">
        <f t="shared" si="34"/>
        <v>4</v>
      </c>
      <c r="M124" s="83">
        <v>2</v>
      </c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121"/>
      <c r="AF124" s="121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D125" s="36" t="s">
        <v>94</v>
      </c>
      <c r="E125" s="36"/>
      <c r="F125" s="36"/>
      <c r="G125" s="36" t="s">
        <v>146</v>
      </c>
      <c r="H125" s="38"/>
      <c r="I125" s="50">
        <v>7</v>
      </c>
      <c r="J125" s="74">
        <v>3</v>
      </c>
      <c r="K125" s="74">
        <v>0</v>
      </c>
      <c r="L125" s="50">
        <f t="shared" si="34"/>
        <v>3</v>
      </c>
      <c r="M125" s="83">
        <v>2</v>
      </c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121"/>
      <c r="AF125" s="121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D126" s="36" t="s">
        <v>156</v>
      </c>
      <c r="E126" s="36"/>
      <c r="F126" s="36"/>
      <c r="G126" s="36" t="s">
        <v>159</v>
      </c>
      <c r="H126" s="38"/>
      <c r="I126" s="50">
        <v>7</v>
      </c>
      <c r="J126" s="74">
        <v>1</v>
      </c>
      <c r="K126" s="74">
        <v>2</v>
      </c>
      <c r="L126" s="50">
        <f t="shared" si="34"/>
        <v>3</v>
      </c>
      <c r="M126" s="83">
        <v>2</v>
      </c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121"/>
      <c r="AF126" s="121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D127" s="36" t="s">
        <v>20</v>
      </c>
      <c r="E127" s="36"/>
      <c r="F127" s="36"/>
      <c r="G127" s="36" t="s">
        <v>146</v>
      </c>
      <c r="H127" s="38"/>
      <c r="I127" s="50">
        <v>7</v>
      </c>
      <c r="J127" s="74">
        <v>0</v>
      </c>
      <c r="K127" s="74">
        <v>1</v>
      </c>
      <c r="L127" s="50">
        <f t="shared" si="34"/>
        <v>1</v>
      </c>
      <c r="M127" s="83">
        <v>2</v>
      </c>
      <c r="Q127" s="47"/>
      <c r="R127" s="47"/>
      <c r="AR127" s="47"/>
    </row>
    <row r="128" spans="1:44" ht="15.75" customHeight="1" x14ac:dyDescent="0.25">
      <c r="A128" s="41"/>
      <c r="D128" s="36" t="s">
        <v>56</v>
      </c>
      <c r="E128" s="36"/>
      <c r="F128" s="36"/>
      <c r="G128" s="36" t="s">
        <v>158</v>
      </c>
      <c r="H128" s="38"/>
      <c r="I128" s="50">
        <v>7</v>
      </c>
      <c r="J128" s="74">
        <v>0</v>
      </c>
      <c r="K128" s="74">
        <v>1</v>
      </c>
      <c r="L128" s="50">
        <f t="shared" si="34"/>
        <v>1</v>
      </c>
      <c r="M128" s="83">
        <v>2</v>
      </c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0">
    <mergeCell ref="AE123:AF123"/>
    <mergeCell ref="AG107:AH107"/>
    <mergeCell ref="AG108:AH108"/>
    <mergeCell ref="AG109:AH109"/>
    <mergeCell ref="AG110:AH110"/>
    <mergeCell ref="AG111:AH111"/>
    <mergeCell ref="AG112:AH112"/>
    <mergeCell ref="AG113:AH113"/>
    <mergeCell ref="AG114:AH114"/>
    <mergeCell ref="AG115:AH115"/>
    <mergeCell ref="AE121:AF121"/>
    <mergeCell ref="AE122:AF122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6A60-467F-4379-9FD5-75AD334955E3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6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20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20" t="s">
        <v>4</v>
      </c>
      <c r="AD2" s="120" t="s">
        <v>8</v>
      </c>
      <c r="AE2" s="120" t="s">
        <v>9</v>
      </c>
      <c r="AF2" s="120" t="s">
        <v>10</v>
      </c>
      <c r="AG2" s="263" t="s">
        <v>107</v>
      </c>
      <c r="AH2" s="263"/>
      <c r="AI2" s="120" t="s">
        <v>5</v>
      </c>
      <c r="AJ2" s="120" t="s">
        <v>7</v>
      </c>
      <c r="AK2" s="120" t="s">
        <v>6</v>
      </c>
      <c r="AL2" s="120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5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6</v>
      </c>
      <c r="AD3" s="50">
        <v>3</v>
      </c>
      <c r="AE3" s="50">
        <v>2</v>
      </c>
      <c r="AF3" s="50">
        <v>1</v>
      </c>
      <c r="AG3" s="265">
        <f t="shared" ref="AG3:AG10" si="0">+(AD3*2+AF3)/(2*AC3)</f>
        <v>0.58333333333333337</v>
      </c>
      <c r="AH3" s="265"/>
      <c r="AI3" s="50">
        <v>11</v>
      </c>
      <c r="AJ3" s="50">
        <v>0</v>
      </c>
      <c r="AK3" s="50">
        <v>1</v>
      </c>
      <c r="AL3" s="66">
        <f t="shared" ref="AL3:AL10" si="1">+AI3/AC3</f>
        <v>1.8333333333333333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5</v>
      </c>
      <c r="H4" s="90">
        <v>1</v>
      </c>
      <c r="I4" s="90">
        <v>0</v>
      </c>
      <c r="J4" s="90">
        <f t="shared" ref="J4:J11" si="2">2*G4+I4</f>
        <v>10</v>
      </c>
      <c r="K4" s="73">
        <f t="shared" ref="K4:K11" si="3">+J4/((G4+H4+I4)*2)</f>
        <v>0.83333333333333337</v>
      </c>
      <c r="L4" s="90">
        <f>+$AN$40</f>
        <v>27</v>
      </c>
      <c r="M4" s="90">
        <v>15</v>
      </c>
      <c r="N4" s="90">
        <f>+$AO$40</f>
        <v>41</v>
      </c>
      <c r="O4" s="90">
        <f>+$AQ$40</f>
        <v>6</v>
      </c>
      <c r="P4" s="90">
        <v>1</v>
      </c>
      <c r="Q4" s="46"/>
      <c r="R4" s="41"/>
      <c r="U4" s="75">
        <v>7.5</v>
      </c>
      <c r="V4" s="77" t="s">
        <v>16</v>
      </c>
      <c r="W4" s="78"/>
      <c r="X4" s="77"/>
      <c r="Y4" s="77"/>
      <c r="Z4" s="77" t="s">
        <v>17</v>
      </c>
      <c r="AB4" s="50"/>
      <c r="AC4" s="50">
        <v>6</v>
      </c>
      <c r="AD4" s="50">
        <v>2</v>
      </c>
      <c r="AE4" s="50">
        <v>3</v>
      </c>
      <c r="AF4" s="50">
        <v>1</v>
      </c>
      <c r="AG4" s="264">
        <f t="shared" si="0"/>
        <v>0.41666666666666669</v>
      </c>
      <c r="AH4" s="264"/>
      <c r="AI4" s="50">
        <v>14</v>
      </c>
      <c r="AJ4" s="50">
        <v>0</v>
      </c>
      <c r="AK4" s="50">
        <v>0</v>
      </c>
      <c r="AL4" s="66">
        <f t="shared" si="1"/>
        <v>2.3333333333333335</v>
      </c>
      <c r="AM4" s="16"/>
      <c r="AN4" s="16"/>
      <c r="AQ4" s="38"/>
      <c r="AR4" s="40"/>
    </row>
    <row r="5" spans="1:44" ht="18" x14ac:dyDescent="0.25">
      <c r="A5" s="41"/>
      <c r="B5" s="90">
        <v>5</v>
      </c>
      <c r="C5" s="18" t="s">
        <v>139</v>
      </c>
      <c r="D5" s="37"/>
      <c r="E5" s="18"/>
      <c r="F5" s="37"/>
      <c r="G5" s="90">
        <v>4</v>
      </c>
      <c r="H5" s="90">
        <v>1</v>
      </c>
      <c r="I5" s="90">
        <v>1</v>
      </c>
      <c r="J5" s="90">
        <f t="shared" si="2"/>
        <v>9</v>
      </c>
      <c r="K5" s="73">
        <f t="shared" si="3"/>
        <v>0.75</v>
      </c>
      <c r="L5" s="90">
        <f>+$AN$27</f>
        <v>18</v>
      </c>
      <c r="M5" s="90">
        <v>12</v>
      </c>
      <c r="N5" s="90">
        <f>+$AO$27</f>
        <v>31</v>
      </c>
      <c r="O5" s="90">
        <f>+$AQ$27</f>
        <v>18</v>
      </c>
      <c r="P5" s="90">
        <v>2</v>
      </c>
      <c r="Q5" s="46"/>
      <c r="R5" s="41"/>
      <c r="U5" s="75">
        <v>8</v>
      </c>
      <c r="V5" s="77" t="s">
        <v>18</v>
      </c>
      <c r="W5" s="78"/>
      <c r="X5" s="77"/>
      <c r="Y5" s="77"/>
      <c r="Z5" s="77" t="s">
        <v>21</v>
      </c>
      <c r="AB5" s="50"/>
      <c r="AC5" s="50">
        <v>6</v>
      </c>
      <c r="AD5" s="50">
        <v>2</v>
      </c>
      <c r="AE5" s="50">
        <v>3</v>
      </c>
      <c r="AF5" s="50">
        <v>1</v>
      </c>
      <c r="AG5" s="264">
        <f t="shared" si="0"/>
        <v>0.41666666666666669</v>
      </c>
      <c r="AH5" s="264"/>
      <c r="AI5" s="50">
        <v>16</v>
      </c>
      <c r="AJ5" s="50">
        <v>1</v>
      </c>
      <c r="AK5" s="50">
        <v>0</v>
      </c>
      <c r="AL5" s="66">
        <f t="shared" si="1"/>
        <v>2.6666666666666665</v>
      </c>
      <c r="AM5" s="16"/>
      <c r="AN5" s="16"/>
      <c r="AQ5" s="38"/>
      <c r="AR5" s="40"/>
    </row>
    <row r="6" spans="1:44" ht="18" x14ac:dyDescent="0.25">
      <c r="A6" s="41"/>
      <c r="B6" s="90">
        <v>1</v>
      </c>
      <c r="C6" s="18" t="s">
        <v>176</v>
      </c>
      <c r="D6" s="37"/>
      <c r="E6" s="37"/>
      <c r="F6" s="37"/>
      <c r="G6" s="90">
        <v>3</v>
      </c>
      <c r="H6" s="90">
        <v>2</v>
      </c>
      <c r="I6" s="90">
        <v>1</v>
      </c>
      <c r="J6" s="90">
        <f t="shared" si="2"/>
        <v>7</v>
      </c>
      <c r="K6" s="73">
        <f t="shared" si="3"/>
        <v>0.58333333333333337</v>
      </c>
      <c r="L6" s="90">
        <f>+$AA$27</f>
        <v>12</v>
      </c>
      <c r="M6" s="90">
        <v>11</v>
      </c>
      <c r="N6" s="90">
        <f>+$AB$27</f>
        <v>19</v>
      </c>
      <c r="O6" s="90">
        <f>+$AD$27</f>
        <v>6</v>
      </c>
      <c r="P6" s="90">
        <v>3</v>
      </c>
      <c r="Q6" s="46"/>
      <c r="R6" s="41"/>
      <c r="U6" s="75">
        <v>8</v>
      </c>
      <c r="V6" s="77" t="s">
        <v>104</v>
      </c>
      <c r="W6" s="78"/>
      <c r="X6" s="77"/>
      <c r="Y6" s="77"/>
      <c r="Z6" s="77" t="s">
        <v>144</v>
      </c>
      <c r="AB6" s="50"/>
      <c r="AC6" s="50">
        <v>3</v>
      </c>
      <c r="AD6" s="50">
        <v>2</v>
      </c>
      <c r="AE6" s="50">
        <v>1</v>
      </c>
      <c r="AF6" s="50">
        <v>0</v>
      </c>
      <c r="AG6" s="264">
        <f>+(AD6*2+AF6)/(2*AC6)</f>
        <v>0.66666666666666663</v>
      </c>
      <c r="AH6" s="264"/>
      <c r="AI6" s="50">
        <v>9</v>
      </c>
      <c r="AJ6" s="50">
        <v>0</v>
      </c>
      <c r="AK6" s="50">
        <v>0</v>
      </c>
      <c r="AL6" s="66">
        <f>+AI6/AC6</f>
        <v>3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2</v>
      </c>
      <c r="H7" s="90">
        <v>3</v>
      </c>
      <c r="I7" s="90">
        <v>1</v>
      </c>
      <c r="J7" s="90">
        <f t="shared" si="2"/>
        <v>5</v>
      </c>
      <c r="K7" s="73">
        <f t="shared" si="3"/>
        <v>0.41666666666666669</v>
      </c>
      <c r="L7" s="90">
        <f>+$AA$53</f>
        <v>12</v>
      </c>
      <c r="M7" s="90">
        <v>17</v>
      </c>
      <c r="N7" s="90">
        <f>+$AB$53</f>
        <v>24</v>
      </c>
      <c r="O7" s="90">
        <f>+$AD$53</f>
        <v>8</v>
      </c>
      <c r="P7" s="90">
        <v>3</v>
      </c>
      <c r="Q7" s="46"/>
      <c r="R7" s="41"/>
      <c r="U7" s="75">
        <v>8</v>
      </c>
      <c r="V7" s="77" t="s">
        <v>147</v>
      </c>
      <c r="W7" s="78"/>
      <c r="X7" s="77"/>
      <c r="Y7" s="77"/>
      <c r="Z7" s="77" t="s">
        <v>140</v>
      </c>
      <c r="AB7" s="50"/>
      <c r="AC7" s="50">
        <v>4</v>
      </c>
      <c r="AD7" s="50">
        <v>0</v>
      </c>
      <c r="AE7" s="50">
        <v>2</v>
      </c>
      <c r="AF7" s="50">
        <v>2</v>
      </c>
      <c r="AG7" s="264">
        <f>+(AD7*2+AF7)/(2*AC7)</f>
        <v>0.25</v>
      </c>
      <c r="AH7" s="264"/>
      <c r="AI7" s="50">
        <v>14</v>
      </c>
      <c r="AJ7" s="50">
        <v>0</v>
      </c>
      <c r="AK7" s="50">
        <v>0</v>
      </c>
      <c r="AL7" s="66">
        <f>+AI7/AC7</f>
        <v>3.5</v>
      </c>
      <c r="AM7" s="16"/>
      <c r="AN7" s="16"/>
      <c r="AQ7" s="38"/>
      <c r="AR7" s="40"/>
    </row>
    <row r="8" spans="1:44" ht="18" x14ac:dyDescent="0.25">
      <c r="A8" s="41"/>
      <c r="B8" s="90">
        <v>4</v>
      </c>
      <c r="C8" s="18" t="s">
        <v>177</v>
      </c>
      <c r="D8" s="37"/>
      <c r="E8" s="18"/>
      <c r="F8" s="37"/>
      <c r="G8" s="90">
        <v>2</v>
      </c>
      <c r="H8" s="90">
        <v>3</v>
      </c>
      <c r="I8" s="90">
        <v>1</v>
      </c>
      <c r="J8" s="90">
        <f t="shared" si="2"/>
        <v>5</v>
      </c>
      <c r="K8" s="73">
        <f t="shared" si="3"/>
        <v>0.41666666666666669</v>
      </c>
      <c r="L8" s="90">
        <f>+$AA$66</f>
        <v>16</v>
      </c>
      <c r="M8" s="90">
        <v>14</v>
      </c>
      <c r="N8" s="90">
        <f>+$AB$66</f>
        <v>24</v>
      </c>
      <c r="O8" s="90">
        <f>+$AD$66</f>
        <v>8</v>
      </c>
      <c r="P8" s="90">
        <v>3</v>
      </c>
      <c r="Q8" s="46"/>
      <c r="R8" s="41"/>
      <c r="U8" s="75">
        <v>7</v>
      </c>
      <c r="V8" s="77" t="s">
        <v>24</v>
      </c>
      <c r="W8" s="78"/>
      <c r="X8" s="77"/>
      <c r="Y8" s="77"/>
      <c r="Z8" s="77" t="s">
        <v>25</v>
      </c>
      <c r="AB8" s="50"/>
      <c r="AC8" s="50">
        <v>5</v>
      </c>
      <c r="AD8" s="50">
        <v>1</v>
      </c>
      <c r="AE8" s="50">
        <v>3</v>
      </c>
      <c r="AF8" s="50">
        <v>1</v>
      </c>
      <c r="AG8" s="264">
        <f t="shared" si="0"/>
        <v>0.3</v>
      </c>
      <c r="AH8" s="264"/>
      <c r="AI8" s="50">
        <v>18</v>
      </c>
      <c r="AJ8" s="50">
        <v>0</v>
      </c>
      <c r="AK8" s="50">
        <v>0</v>
      </c>
      <c r="AL8" s="66">
        <f t="shared" si="1"/>
        <v>3.6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2</v>
      </c>
      <c r="H9" s="90">
        <v>3</v>
      </c>
      <c r="I9" s="90">
        <v>1</v>
      </c>
      <c r="J9" s="90">
        <f t="shared" si="2"/>
        <v>5</v>
      </c>
      <c r="K9" s="73">
        <f t="shared" si="3"/>
        <v>0.41666666666666669</v>
      </c>
      <c r="L9" s="90">
        <f>+$AN$66</f>
        <v>16</v>
      </c>
      <c r="M9" s="90">
        <v>18</v>
      </c>
      <c r="N9" s="90">
        <f>+$AO$66</f>
        <v>27</v>
      </c>
      <c r="O9" s="90">
        <f>+$AQ$66</f>
        <v>6</v>
      </c>
      <c r="P9" s="90">
        <v>3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B9" s="50"/>
      <c r="AC9" s="50">
        <v>5</v>
      </c>
      <c r="AD9" s="50">
        <v>2</v>
      </c>
      <c r="AE9" s="50">
        <v>3</v>
      </c>
      <c r="AF9" s="50">
        <v>0</v>
      </c>
      <c r="AG9" s="264">
        <f t="shared" si="0"/>
        <v>0.4</v>
      </c>
      <c r="AH9" s="264"/>
      <c r="AI9" s="50">
        <v>19</v>
      </c>
      <c r="AJ9" s="50">
        <v>0</v>
      </c>
      <c r="AK9" s="50">
        <v>0</v>
      </c>
      <c r="AL9" s="66">
        <f t="shared" si="1"/>
        <v>3.8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2</v>
      </c>
      <c r="H10" s="90">
        <v>3</v>
      </c>
      <c r="I10" s="90">
        <v>1</v>
      </c>
      <c r="J10" s="90">
        <f t="shared" si="2"/>
        <v>5</v>
      </c>
      <c r="K10" s="73">
        <f t="shared" si="3"/>
        <v>0.41666666666666669</v>
      </c>
      <c r="L10" s="90">
        <f>+$AN$53</f>
        <v>20</v>
      </c>
      <c r="M10" s="90">
        <v>22</v>
      </c>
      <c r="N10" s="90">
        <f>+$AO$53</f>
        <v>25</v>
      </c>
      <c r="O10" s="90">
        <f>+$AQ$53</f>
        <v>0</v>
      </c>
      <c r="P10" s="90">
        <v>7</v>
      </c>
      <c r="Q10" s="46"/>
      <c r="R10" s="46"/>
      <c r="U10" s="75">
        <v>7.5</v>
      </c>
      <c r="V10" s="77" t="s">
        <v>118</v>
      </c>
      <c r="W10" s="78"/>
      <c r="X10" s="77"/>
      <c r="Y10" s="77"/>
      <c r="Z10" s="77" t="s">
        <v>23</v>
      </c>
      <c r="AB10" s="50"/>
      <c r="AC10" s="50">
        <v>3</v>
      </c>
      <c r="AD10" s="50">
        <v>2</v>
      </c>
      <c r="AE10" s="50">
        <v>1</v>
      </c>
      <c r="AF10" s="50">
        <v>0</v>
      </c>
      <c r="AG10" s="264">
        <f t="shared" si="0"/>
        <v>0.66666666666666663</v>
      </c>
      <c r="AH10" s="264"/>
      <c r="AI10" s="50">
        <v>12</v>
      </c>
      <c r="AJ10" s="50">
        <v>0</v>
      </c>
      <c r="AK10" s="50">
        <v>0</v>
      </c>
      <c r="AL10" s="66">
        <f t="shared" si="1"/>
        <v>4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4</v>
      </c>
      <c r="I11" s="90">
        <v>2</v>
      </c>
      <c r="J11" s="90">
        <f t="shared" si="2"/>
        <v>2</v>
      </c>
      <c r="K11" s="73">
        <f t="shared" si="3"/>
        <v>0.16666666666666666</v>
      </c>
      <c r="L11" s="90">
        <f>+$AA$40</f>
        <v>9</v>
      </c>
      <c r="M11" s="90">
        <v>21</v>
      </c>
      <c r="N11" s="90">
        <f>+$AB$40</f>
        <v>15</v>
      </c>
      <c r="O11" s="90">
        <f>+$AD$40</f>
        <v>6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+AC115</f>
        <v>10</v>
      </c>
      <c r="AD11" s="38">
        <f>+AD115</f>
        <v>6</v>
      </c>
      <c r="AE11" s="38">
        <f>+AE115</f>
        <v>2</v>
      </c>
      <c r="AF11" s="38">
        <f>+AF115</f>
        <v>2</v>
      </c>
      <c r="AG11" s="281">
        <f>+AG115</f>
        <v>0.7</v>
      </c>
      <c r="AH11" s="281"/>
      <c r="AI11" s="38">
        <f>+AI115</f>
        <v>15</v>
      </c>
      <c r="AJ11" s="38">
        <f>+AJ115</f>
        <v>1</v>
      </c>
      <c r="AK11" s="38">
        <f>+AK115</f>
        <v>2</v>
      </c>
      <c r="AL11" s="49">
        <f>+AL115</f>
        <v>1.5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20</v>
      </c>
      <c r="H12" s="21">
        <f>SUM(H4:H11)</f>
        <v>20</v>
      </c>
      <c r="I12" s="21">
        <f>SUM(I4:I11)</f>
        <v>8</v>
      </c>
      <c r="J12" s="21"/>
      <c r="K12" s="21"/>
      <c r="L12" s="21">
        <f>SUM(L4:L11)</f>
        <v>130</v>
      </c>
      <c r="M12" s="21">
        <f>SUM(M4:M11)</f>
        <v>130</v>
      </c>
      <c r="N12" s="21">
        <f>SUM(N4:N11)</f>
        <v>206</v>
      </c>
      <c r="O12" s="21">
        <f>SUM(O4:O11)</f>
        <v>58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48</v>
      </c>
      <c r="AD12" s="60">
        <f t="shared" si="4"/>
        <v>20</v>
      </c>
      <c r="AE12" s="60">
        <f t="shared" si="4"/>
        <v>20</v>
      </c>
      <c r="AF12" s="60">
        <f t="shared" si="4"/>
        <v>8</v>
      </c>
      <c r="AG12" s="60"/>
      <c r="AH12" s="60"/>
      <c r="AI12" s="60">
        <f t="shared" ref="AI12:AK12" si="5">SUM(AI3:AI11)</f>
        <v>128</v>
      </c>
      <c r="AJ12" s="60">
        <f t="shared" si="5"/>
        <v>2</v>
      </c>
      <c r="AK12" s="60">
        <f t="shared" si="5"/>
        <v>3</v>
      </c>
      <c r="AL12" s="70">
        <f>+AI12/AC12</f>
        <v>2.6666666666666665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6 Summary:</v>
      </c>
      <c r="C14" s="2"/>
      <c r="D14" s="2"/>
      <c r="E14" s="277">
        <v>44487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198</v>
      </c>
      <c r="D15" s="37"/>
      <c r="E15" s="36"/>
      <c r="F15" s="36"/>
      <c r="G15" s="90">
        <v>2</v>
      </c>
      <c r="H15" s="38">
        <v>1</v>
      </c>
      <c r="I15" s="36" t="s">
        <v>129</v>
      </c>
      <c r="J15" s="36"/>
      <c r="K15" s="36"/>
      <c r="L15" s="36" t="s">
        <v>315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3</v>
      </c>
      <c r="AA15" s="28">
        <v>0</v>
      </c>
      <c r="AB15" s="28">
        <v>0</v>
      </c>
      <c r="AC15" s="60">
        <f t="shared" ref="AC15:AC26" si="6">+AA15+AB15</f>
        <v>0</v>
      </c>
      <c r="AD15" s="28">
        <v>2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7</v>
      </c>
      <c r="AN15" s="74">
        <v>1</v>
      </c>
      <c r="AO15" s="74">
        <v>2</v>
      </c>
      <c r="AP15" s="50">
        <f t="shared" ref="AP15:AP26" si="7">+AN15+AO15</f>
        <v>3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 t="s">
        <v>317</v>
      </c>
      <c r="D16" s="57"/>
      <c r="E16" s="36"/>
      <c r="F16" s="36"/>
      <c r="G16" s="90"/>
      <c r="H16" s="38">
        <v>1</v>
      </c>
      <c r="I16" s="36" t="s">
        <v>113</v>
      </c>
      <c r="J16" s="36"/>
      <c r="K16" s="36"/>
      <c r="L16" s="36" t="s">
        <v>316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31</v>
      </c>
      <c r="Y16" s="42" t="s">
        <v>157</v>
      </c>
      <c r="Z16" s="50">
        <v>6</v>
      </c>
      <c r="AA16" s="74">
        <v>0</v>
      </c>
      <c r="AB16" s="74">
        <v>0</v>
      </c>
      <c r="AC16" s="50">
        <f t="shared" si="6"/>
        <v>0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3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36" t="s">
        <v>318</v>
      </c>
      <c r="D17" s="57"/>
      <c r="E17" s="36"/>
      <c r="F17" s="36"/>
      <c r="G17" s="90"/>
      <c r="H17" s="38"/>
      <c r="I17" s="36"/>
      <c r="J17" s="16"/>
      <c r="K17" s="16"/>
      <c r="L17" s="36"/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6</v>
      </c>
      <c r="AA17" s="74">
        <v>8</v>
      </c>
      <c r="AB17" s="74">
        <v>1</v>
      </c>
      <c r="AC17" s="50">
        <f t="shared" si="6"/>
        <v>9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6</v>
      </c>
      <c r="AN17" s="74">
        <v>6</v>
      </c>
      <c r="AO17" s="74">
        <v>5</v>
      </c>
      <c r="AP17" s="50">
        <f t="shared" si="7"/>
        <v>11</v>
      </c>
      <c r="AQ17" s="74">
        <v>4</v>
      </c>
      <c r="AR17" s="40"/>
    </row>
    <row r="18" spans="1:44" ht="15.95" customHeight="1" x14ac:dyDescent="0.25">
      <c r="A18" s="47"/>
      <c r="B18" s="16"/>
      <c r="C18" s="16"/>
      <c r="D18" s="16"/>
      <c r="E18" s="16"/>
      <c r="F18" s="16"/>
      <c r="G18" s="16"/>
      <c r="H18" s="38"/>
      <c r="I18" s="36"/>
      <c r="J18" s="36"/>
      <c r="K18" s="36"/>
      <c r="L18" s="36"/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6</v>
      </c>
      <c r="AA18" s="74">
        <v>2</v>
      </c>
      <c r="AB18" s="74">
        <v>6</v>
      </c>
      <c r="AC18" s="50">
        <f t="shared" si="6"/>
        <v>8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5</v>
      </c>
      <c r="AN18" s="74">
        <v>2</v>
      </c>
      <c r="AO18" s="74">
        <v>3</v>
      </c>
      <c r="AP18" s="50">
        <f t="shared" si="7"/>
        <v>5</v>
      </c>
      <c r="AQ18" s="74">
        <v>0</v>
      </c>
      <c r="AR18" s="40"/>
    </row>
    <row r="19" spans="1:44" ht="15.95" customHeight="1" x14ac:dyDescent="0.25">
      <c r="A19" s="47"/>
      <c r="B19" s="38" t="s">
        <v>57</v>
      </c>
      <c r="C19" s="18" t="s">
        <v>203</v>
      </c>
      <c r="D19" s="37"/>
      <c r="E19" s="36"/>
      <c r="F19" s="36"/>
      <c r="G19" s="90">
        <v>0</v>
      </c>
      <c r="H19" s="38"/>
      <c r="I19" s="36"/>
      <c r="J19" s="36"/>
      <c r="K19" s="36"/>
      <c r="L19" s="36"/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6</v>
      </c>
      <c r="AA19" s="74">
        <v>1</v>
      </c>
      <c r="AB19" s="74">
        <v>2</v>
      </c>
      <c r="AC19" s="50">
        <f t="shared" si="6"/>
        <v>3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6</v>
      </c>
      <c r="AN19" s="74">
        <v>0</v>
      </c>
      <c r="AO19" s="74">
        <v>3</v>
      </c>
      <c r="AP19" s="50">
        <f t="shared" si="7"/>
        <v>3</v>
      </c>
      <c r="AQ19" s="74">
        <v>0</v>
      </c>
      <c r="AR19" s="40"/>
    </row>
    <row r="20" spans="1:44" ht="15.95" customHeight="1" x14ac:dyDescent="0.25">
      <c r="A20" s="47"/>
      <c r="B20" s="38" t="s">
        <v>35</v>
      </c>
      <c r="C20" s="36"/>
      <c r="D20" s="57" t="s">
        <v>149</v>
      </c>
      <c r="E20" s="36"/>
      <c r="F20" s="36"/>
      <c r="G20" s="90"/>
      <c r="H20" s="38"/>
      <c r="I20" s="36"/>
      <c r="J20" s="36"/>
      <c r="K20" s="36"/>
      <c r="L20" s="36"/>
      <c r="M20" s="38"/>
      <c r="N20" s="36"/>
      <c r="O20" s="36"/>
      <c r="P20" s="3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5</v>
      </c>
      <c r="AA20" s="74">
        <v>0</v>
      </c>
      <c r="AB20" s="74">
        <v>1</v>
      </c>
      <c r="AC20" s="50">
        <f t="shared" si="6"/>
        <v>1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6</v>
      </c>
      <c r="AN20" s="74">
        <v>3</v>
      </c>
      <c r="AO20" s="74">
        <v>1</v>
      </c>
      <c r="AP20" s="50">
        <f t="shared" si="7"/>
        <v>4</v>
      </c>
      <c r="AQ20" s="74">
        <v>4</v>
      </c>
      <c r="AR20" s="40"/>
    </row>
    <row r="21" spans="1:44" ht="15.95" customHeight="1" x14ac:dyDescent="0.25">
      <c r="A21" s="47"/>
      <c r="B21" s="4"/>
      <c r="C21" s="4"/>
      <c r="D21" s="4"/>
      <c r="E21" s="4"/>
      <c r="F21" s="4"/>
      <c r="G21" s="4"/>
      <c r="H21" s="4"/>
      <c r="I21" s="6"/>
      <c r="J21" s="6"/>
      <c r="K21" s="6"/>
      <c r="L21" s="6"/>
      <c r="M21" s="6"/>
      <c r="N21" s="6"/>
      <c r="O21" s="6"/>
      <c r="P21" s="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5</v>
      </c>
      <c r="AA21" s="74">
        <v>0</v>
      </c>
      <c r="AB21" s="74">
        <v>1</v>
      </c>
      <c r="AC21" s="50">
        <f t="shared" si="6"/>
        <v>1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6</v>
      </c>
      <c r="AN21" s="74">
        <v>3</v>
      </c>
      <c r="AO21" s="74">
        <v>4</v>
      </c>
      <c r="AP21" s="50">
        <f t="shared" si="7"/>
        <v>7</v>
      </c>
      <c r="AQ21" s="74">
        <v>0</v>
      </c>
      <c r="AR21" s="40"/>
    </row>
    <row r="22" spans="1:44" ht="15.95" customHeight="1" x14ac:dyDescent="0.25">
      <c r="A22" s="47"/>
      <c r="B22" s="45" t="s">
        <v>62</v>
      </c>
      <c r="C22" s="18" t="s">
        <v>199</v>
      </c>
      <c r="D22" s="16"/>
      <c r="E22" s="36"/>
      <c r="F22" s="36"/>
      <c r="G22" s="90">
        <v>3</v>
      </c>
      <c r="H22" s="38">
        <v>1</v>
      </c>
      <c r="I22" s="36" t="s">
        <v>167</v>
      </c>
      <c r="J22" s="36"/>
      <c r="K22" s="36"/>
      <c r="L22" s="36" t="s">
        <v>320</v>
      </c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5</v>
      </c>
      <c r="AA22" s="74">
        <v>0</v>
      </c>
      <c r="AB22" s="74">
        <v>1</v>
      </c>
      <c r="AC22" s="50">
        <f t="shared" si="6"/>
        <v>1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5</v>
      </c>
      <c r="AN22" s="74">
        <v>0</v>
      </c>
      <c r="AO22" s="74">
        <v>0</v>
      </c>
      <c r="AP22" s="50">
        <f t="shared" si="7"/>
        <v>0</v>
      </c>
      <c r="AQ22" s="74">
        <v>2</v>
      </c>
      <c r="AR22" s="40"/>
    </row>
    <row r="23" spans="1:44" ht="15.95" customHeight="1" x14ac:dyDescent="0.25">
      <c r="A23" s="47"/>
      <c r="B23" s="43" t="s">
        <v>35</v>
      </c>
      <c r="C23" s="57"/>
      <c r="D23" s="57" t="s">
        <v>149</v>
      </c>
      <c r="E23" s="36"/>
      <c r="F23" s="36"/>
      <c r="G23" s="37"/>
      <c r="H23" s="38">
        <v>2</v>
      </c>
      <c r="I23" s="36" t="s">
        <v>319</v>
      </c>
      <c r="J23" s="36"/>
      <c r="K23" s="36"/>
      <c r="L23" s="36" t="s">
        <v>321</v>
      </c>
      <c r="M23" s="38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6</v>
      </c>
      <c r="AA23" s="74">
        <v>1</v>
      </c>
      <c r="AB23" s="74">
        <v>2</v>
      </c>
      <c r="AC23" s="50">
        <f t="shared" si="6"/>
        <v>3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6</v>
      </c>
      <c r="AN23" s="74">
        <v>3</v>
      </c>
      <c r="AO23" s="74">
        <v>2</v>
      </c>
      <c r="AP23" s="50">
        <f t="shared" si="7"/>
        <v>5</v>
      </c>
      <c r="AQ23" s="74">
        <v>4</v>
      </c>
      <c r="AR23" s="5"/>
    </row>
    <row r="24" spans="1:44" ht="15.95" customHeight="1" x14ac:dyDescent="0.25">
      <c r="A24" s="47"/>
      <c r="B24" s="16"/>
      <c r="C24" s="16"/>
      <c r="D24" s="57"/>
      <c r="E24" s="36"/>
      <c r="F24" s="36"/>
      <c r="G24" s="90"/>
      <c r="H24" s="38">
        <v>2</v>
      </c>
      <c r="I24" s="36" t="s">
        <v>45</v>
      </c>
      <c r="J24" s="36"/>
      <c r="K24" s="36"/>
      <c r="L24" s="36" t="s">
        <v>322</v>
      </c>
      <c r="M24" s="38"/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6</v>
      </c>
      <c r="AA24" s="74">
        <v>0</v>
      </c>
      <c r="AB24" s="74">
        <v>0</v>
      </c>
      <c r="AC24" s="50">
        <f t="shared" si="6"/>
        <v>0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6</v>
      </c>
      <c r="AN24" s="74">
        <v>0</v>
      </c>
      <c r="AO24" s="74">
        <v>4</v>
      </c>
      <c r="AP24" s="50">
        <f t="shared" si="7"/>
        <v>4</v>
      </c>
      <c r="AQ24" s="74">
        <v>0</v>
      </c>
      <c r="AR24" s="41"/>
    </row>
    <row r="25" spans="1:44" ht="15.95" customHeight="1" x14ac:dyDescent="0.25">
      <c r="A25" s="47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6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5</v>
      </c>
      <c r="AN25" s="74">
        <v>0</v>
      </c>
      <c r="AO25" s="74">
        <v>3</v>
      </c>
      <c r="AP25" s="50">
        <f t="shared" si="7"/>
        <v>3</v>
      </c>
      <c r="AQ25" s="74">
        <v>4</v>
      </c>
      <c r="AR25" s="41"/>
    </row>
    <row r="26" spans="1:44" ht="15.95" customHeight="1" x14ac:dyDescent="0.25">
      <c r="A26" s="47"/>
      <c r="B26" s="16"/>
      <c r="C26" s="18" t="s">
        <v>195</v>
      </c>
      <c r="D26" s="16"/>
      <c r="E26" s="36"/>
      <c r="F26" s="36"/>
      <c r="G26" s="90">
        <v>6</v>
      </c>
      <c r="H26" s="38">
        <v>1</v>
      </c>
      <c r="I26" s="36" t="s">
        <v>323</v>
      </c>
      <c r="J26" s="36"/>
      <c r="K26" s="36"/>
      <c r="L26" s="36" t="s">
        <v>86</v>
      </c>
      <c r="M26" s="38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6</v>
      </c>
      <c r="AA26" s="74">
        <v>0</v>
      </c>
      <c r="AB26" s="74">
        <v>1</v>
      </c>
      <c r="AC26" s="50">
        <f t="shared" si="6"/>
        <v>1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5</v>
      </c>
      <c r="AN26" s="74">
        <v>0</v>
      </c>
      <c r="AO26" s="74">
        <v>4</v>
      </c>
      <c r="AP26" s="50">
        <f t="shared" si="7"/>
        <v>4</v>
      </c>
      <c r="AQ26" s="74">
        <v>0</v>
      </c>
      <c r="AR26" s="41"/>
    </row>
    <row r="27" spans="1:44" ht="15.95" customHeight="1" thickBot="1" x14ac:dyDescent="0.3">
      <c r="A27" s="47"/>
      <c r="B27" s="38" t="s">
        <v>35</v>
      </c>
      <c r="C27" s="57"/>
      <c r="D27" s="57" t="s">
        <v>149</v>
      </c>
      <c r="E27" s="16"/>
      <c r="F27" s="16"/>
      <c r="G27" s="16"/>
      <c r="H27" s="38">
        <v>1</v>
      </c>
      <c r="I27" s="36" t="s">
        <v>324</v>
      </c>
      <c r="J27" s="36"/>
      <c r="K27" s="36"/>
      <c r="L27" s="36" t="s">
        <v>185</v>
      </c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66</v>
      </c>
      <c r="AA27" s="48">
        <f t="shared" ref="AA27" si="8">SUM(AA15:AA26)</f>
        <v>12</v>
      </c>
      <c r="AB27" s="48">
        <f>SUM(AB15:AB26)</f>
        <v>19</v>
      </c>
      <c r="AC27" s="48">
        <f>+AB27+AA27</f>
        <v>31</v>
      </c>
      <c r="AD27" s="48">
        <f>SUM(AD15:AD26)</f>
        <v>6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66</v>
      </c>
      <c r="AN27" s="48">
        <f t="shared" ref="AN27" si="9">SUM(AN15:AN26)</f>
        <v>18</v>
      </c>
      <c r="AO27" s="48">
        <f>SUM(AO15:AO26)</f>
        <v>31</v>
      </c>
      <c r="AP27" s="48">
        <f>+AO27+AN27</f>
        <v>49</v>
      </c>
      <c r="AQ27" s="48">
        <f>SUM(AQ15:AQ26)</f>
        <v>18</v>
      </c>
      <c r="AR27" s="41"/>
    </row>
    <row r="28" spans="1:44" ht="15.95" customHeight="1" x14ac:dyDescent="0.25">
      <c r="A28" s="47"/>
      <c r="C28" s="57"/>
      <c r="D28" s="16"/>
      <c r="E28" s="16"/>
      <c r="F28" s="16"/>
      <c r="G28" s="16"/>
      <c r="H28" s="38">
        <v>1</v>
      </c>
      <c r="I28" s="36" t="s">
        <v>58</v>
      </c>
      <c r="J28" s="16"/>
      <c r="K28" s="16"/>
      <c r="L28" s="36" t="s">
        <v>325</v>
      </c>
      <c r="M28" s="38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8</v>
      </c>
      <c r="AA28" s="28">
        <v>1</v>
      </c>
      <c r="AB28" s="28">
        <v>2</v>
      </c>
      <c r="AC28" s="60">
        <f t="shared" ref="AC28:AC39" si="10">+AA28+AB28</f>
        <v>3</v>
      </c>
      <c r="AD28" s="28">
        <v>2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5</v>
      </c>
      <c r="AN28" s="28">
        <v>1</v>
      </c>
      <c r="AO28" s="28">
        <v>0</v>
      </c>
      <c r="AP28" s="60">
        <f t="shared" ref="AP28:AP39" si="11">+AN28+AO28</f>
        <v>1</v>
      </c>
      <c r="AQ28" s="28">
        <v>0</v>
      </c>
      <c r="AR28" s="41"/>
    </row>
    <row r="29" spans="1:44" ht="15.95" customHeight="1" x14ac:dyDescent="0.25">
      <c r="A29" s="47"/>
      <c r="C29" s="16"/>
      <c r="D29" s="16"/>
      <c r="E29" s="16"/>
      <c r="F29" s="16"/>
      <c r="G29" s="16"/>
      <c r="H29" s="38">
        <v>2</v>
      </c>
      <c r="I29" s="36" t="s">
        <v>67</v>
      </c>
      <c r="J29" s="16"/>
      <c r="K29" s="16"/>
      <c r="L29" s="36" t="s">
        <v>41</v>
      </c>
      <c r="M29" s="16"/>
      <c r="N29" s="16"/>
      <c r="O29" s="1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4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3</v>
      </c>
      <c r="AN29" s="74">
        <v>0</v>
      </c>
      <c r="AO29" s="74">
        <v>1</v>
      </c>
      <c r="AP29" s="50">
        <f t="shared" si="11"/>
        <v>1</v>
      </c>
      <c r="AQ29" s="74">
        <v>0</v>
      </c>
      <c r="AR29" s="41"/>
    </row>
    <row r="30" spans="1:44" ht="15.95" customHeight="1" x14ac:dyDescent="0.25">
      <c r="A30" s="47"/>
      <c r="C30" s="16"/>
      <c r="D30" s="16"/>
      <c r="E30" s="16"/>
      <c r="F30" s="16"/>
      <c r="G30" s="16"/>
      <c r="H30" s="38">
        <v>2</v>
      </c>
      <c r="I30" s="36" t="s">
        <v>67</v>
      </c>
      <c r="J30" s="16"/>
      <c r="K30" s="16"/>
      <c r="L30" s="36" t="s">
        <v>326</v>
      </c>
      <c r="M30" s="16"/>
      <c r="N30" s="16"/>
      <c r="O30" s="1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5</v>
      </c>
      <c r="AA30" s="74">
        <v>1</v>
      </c>
      <c r="AB30" s="74">
        <v>3</v>
      </c>
      <c r="AC30" s="50">
        <f t="shared" si="10"/>
        <v>4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6</v>
      </c>
      <c r="AN30" s="74">
        <v>19</v>
      </c>
      <c r="AO30" s="74">
        <v>3</v>
      </c>
      <c r="AP30" s="50">
        <f t="shared" si="11"/>
        <v>22</v>
      </c>
      <c r="AQ30" s="74">
        <v>2</v>
      </c>
      <c r="AR30" s="41"/>
    </row>
    <row r="31" spans="1:44" ht="15.95" customHeight="1" x14ac:dyDescent="0.25">
      <c r="A31" s="47"/>
      <c r="C31" s="16"/>
      <c r="D31" s="16"/>
      <c r="E31" s="16"/>
      <c r="F31" s="16"/>
      <c r="G31" s="16"/>
      <c r="H31" s="38">
        <v>2</v>
      </c>
      <c r="I31" s="36" t="s">
        <v>67</v>
      </c>
      <c r="J31" s="16"/>
      <c r="K31" s="16"/>
      <c r="L31" s="36" t="s">
        <v>327</v>
      </c>
      <c r="M31" s="16"/>
      <c r="N31" s="16"/>
      <c r="O31" s="1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6</v>
      </c>
      <c r="AA31" s="74">
        <v>2</v>
      </c>
      <c r="AB31" s="74">
        <v>0</v>
      </c>
      <c r="AC31" s="50">
        <f t="shared" si="10"/>
        <v>2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6</v>
      </c>
      <c r="AN31" s="74">
        <v>0</v>
      </c>
      <c r="AO31" s="74">
        <v>3</v>
      </c>
      <c r="AP31" s="50">
        <f t="shared" si="11"/>
        <v>3</v>
      </c>
      <c r="AQ31" s="74">
        <v>0</v>
      </c>
      <c r="AR31" s="41"/>
    </row>
    <row r="32" spans="1:44" ht="15.95" customHeight="1" x14ac:dyDescent="0.25">
      <c r="A32" s="47"/>
      <c r="B32" s="4"/>
      <c r="C32" s="4"/>
      <c r="D32" s="4"/>
      <c r="E32" s="4"/>
      <c r="F32" s="4"/>
      <c r="G32" s="4"/>
      <c r="H32" s="4"/>
      <c r="I32" s="6"/>
      <c r="J32" s="6"/>
      <c r="K32" s="6"/>
      <c r="L32" s="6"/>
      <c r="M32" s="6"/>
      <c r="N32" s="6"/>
      <c r="O32" s="6"/>
      <c r="P32" s="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6</v>
      </c>
      <c r="AA32" s="74">
        <v>1</v>
      </c>
      <c r="AB32" s="74">
        <v>3</v>
      </c>
      <c r="AC32" s="50">
        <f t="shared" si="10"/>
        <v>4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6</v>
      </c>
      <c r="AN32" s="74">
        <v>4</v>
      </c>
      <c r="AO32" s="74">
        <v>9</v>
      </c>
      <c r="AP32" s="50">
        <f t="shared" si="11"/>
        <v>13</v>
      </c>
      <c r="AQ32" s="74">
        <v>0</v>
      </c>
      <c r="AR32" s="41"/>
    </row>
    <row r="33" spans="1:44" ht="15.95" customHeight="1" x14ac:dyDescent="0.25">
      <c r="A33" s="47"/>
      <c r="B33" s="45" t="s">
        <v>71</v>
      </c>
      <c r="C33" s="18" t="s">
        <v>202</v>
      </c>
      <c r="D33" s="16"/>
      <c r="E33" s="16"/>
      <c r="F33" s="53"/>
      <c r="G33" s="90">
        <v>2</v>
      </c>
      <c r="H33" s="38">
        <v>1</v>
      </c>
      <c r="I33" s="36" t="s">
        <v>257</v>
      </c>
      <c r="J33" s="36"/>
      <c r="K33" s="36"/>
      <c r="L33" s="36" t="s">
        <v>330</v>
      </c>
      <c r="M33" s="38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6</v>
      </c>
      <c r="AA33" s="74">
        <v>1</v>
      </c>
      <c r="AB33" s="74">
        <v>2</v>
      </c>
      <c r="AC33" s="50">
        <f t="shared" si="10"/>
        <v>3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6</v>
      </c>
      <c r="AN33" s="74">
        <v>1</v>
      </c>
      <c r="AO33" s="74">
        <v>4</v>
      </c>
      <c r="AP33" s="50">
        <f t="shared" si="11"/>
        <v>5</v>
      </c>
      <c r="AQ33" s="74">
        <v>0</v>
      </c>
      <c r="AR33" s="41"/>
    </row>
    <row r="34" spans="1:44" ht="15.95" customHeight="1" x14ac:dyDescent="0.25">
      <c r="A34" s="47"/>
      <c r="B34" s="43" t="s">
        <v>35</v>
      </c>
      <c r="C34" s="36" t="s">
        <v>328</v>
      </c>
      <c r="D34" s="36"/>
      <c r="E34" s="36"/>
      <c r="F34" s="16"/>
      <c r="G34" s="16"/>
      <c r="H34" s="38">
        <v>2</v>
      </c>
      <c r="I34" s="36" t="s">
        <v>329</v>
      </c>
      <c r="J34" s="16"/>
      <c r="K34" s="16"/>
      <c r="L34" s="36" t="s">
        <v>331</v>
      </c>
      <c r="M34" s="38"/>
      <c r="N34" s="36"/>
      <c r="O34" s="36"/>
      <c r="P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5</v>
      </c>
      <c r="AA34" s="74">
        <v>2</v>
      </c>
      <c r="AB34" s="74">
        <v>0</v>
      </c>
      <c r="AC34" s="50">
        <f t="shared" si="10"/>
        <v>2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5</v>
      </c>
      <c r="AN34" s="74">
        <v>0</v>
      </c>
      <c r="AO34" s="74">
        <v>3</v>
      </c>
      <c r="AP34" s="50">
        <f t="shared" si="11"/>
        <v>3</v>
      </c>
      <c r="AQ34" s="74">
        <v>0</v>
      </c>
      <c r="AR34" s="41"/>
    </row>
    <row r="35" spans="1:44" ht="15.95" customHeight="1" x14ac:dyDescent="0.25">
      <c r="A35" s="47" t="s">
        <v>68</v>
      </c>
      <c r="C35" s="16"/>
      <c r="D35" s="16"/>
      <c r="E35" s="16"/>
      <c r="F35" s="16"/>
      <c r="G35" s="16"/>
      <c r="H35" s="38"/>
      <c r="I35" s="36"/>
      <c r="J35" s="16"/>
      <c r="K35" s="16"/>
      <c r="L35" s="36"/>
      <c r="M35" s="38"/>
      <c r="N35" s="36"/>
      <c r="O35" s="1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6</v>
      </c>
      <c r="AA35" s="74">
        <v>0</v>
      </c>
      <c r="AB35" s="74">
        <v>2</v>
      </c>
      <c r="AC35" s="50">
        <f t="shared" si="10"/>
        <v>2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6</v>
      </c>
      <c r="AN35" s="74">
        <v>0</v>
      </c>
      <c r="AO35" s="74">
        <v>2</v>
      </c>
      <c r="AP35" s="50">
        <f t="shared" si="11"/>
        <v>2</v>
      </c>
      <c r="AQ35" s="74">
        <v>0</v>
      </c>
      <c r="AR35" s="41"/>
    </row>
    <row r="36" spans="1:44" ht="15.95" customHeight="1" x14ac:dyDescent="0.25">
      <c r="A36" s="47"/>
      <c r="C36" s="16"/>
      <c r="D36" s="16"/>
      <c r="E36" s="16"/>
      <c r="F36" s="16"/>
      <c r="G36" s="16"/>
      <c r="H36" s="38"/>
      <c r="I36" s="36"/>
      <c r="J36" s="16"/>
      <c r="K36" s="16"/>
      <c r="L36" s="36"/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3</v>
      </c>
      <c r="AA36" s="74">
        <v>1</v>
      </c>
      <c r="AB36" s="74">
        <v>2</v>
      </c>
      <c r="AC36" s="50">
        <f t="shared" si="10"/>
        <v>3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6</v>
      </c>
      <c r="AN36" s="74">
        <v>1</v>
      </c>
      <c r="AO36" s="74">
        <v>10</v>
      </c>
      <c r="AP36" s="50">
        <f t="shared" si="11"/>
        <v>11</v>
      </c>
      <c r="AQ36" s="74">
        <v>0</v>
      </c>
      <c r="AR36" s="41"/>
    </row>
    <row r="37" spans="1:44" ht="15.95" customHeight="1" x14ac:dyDescent="0.25">
      <c r="A37" s="47"/>
      <c r="B37" s="16"/>
      <c r="C37" s="18" t="s">
        <v>190</v>
      </c>
      <c r="D37" s="76"/>
      <c r="E37" s="36"/>
      <c r="F37" s="36"/>
      <c r="G37" s="90">
        <v>4</v>
      </c>
      <c r="H37" s="38">
        <v>1</v>
      </c>
      <c r="I37" s="36" t="s">
        <v>148</v>
      </c>
      <c r="J37" s="16"/>
      <c r="K37" s="16"/>
      <c r="L37" s="36" t="s">
        <v>55</v>
      </c>
      <c r="M37" s="38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6</v>
      </c>
      <c r="AA37" s="74">
        <v>0</v>
      </c>
      <c r="AB37" s="74">
        <v>0</v>
      </c>
      <c r="AC37" s="50">
        <f t="shared" si="10"/>
        <v>0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6</v>
      </c>
      <c r="AN37" s="74">
        <v>1</v>
      </c>
      <c r="AO37" s="74">
        <v>3</v>
      </c>
      <c r="AP37" s="50">
        <f t="shared" si="11"/>
        <v>4</v>
      </c>
      <c r="AQ37" s="74">
        <v>0</v>
      </c>
      <c r="AR37" s="41"/>
    </row>
    <row r="38" spans="1:44" ht="15.95" customHeight="1" x14ac:dyDescent="0.25">
      <c r="A38" s="47"/>
      <c r="B38" s="38" t="s">
        <v>35</v>
      </c>
      <c r="C38" s="57"/>
      <c r="D38" s="57" t="s">
        <v>149</v>
      </c>
      <c r="E38" s="16"/>
      <c r="F38" s="16"/>
      <c r="G38" s="16"/>
      <c r="H38" s="38">
        <v>2</v>
      </c>
      <c r="I38" s="36" t="s">
        <v>148</v>
      </c>
      <c r="J38" s="16"/>
      <c r="K38" s="16"/>
      <c r="L38" s="36" t="s">
        <v>332</v>
      </c>
      <c r="M38" s="38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5</v>
      </c>
      <c r="AA38" s="74">
        <v>0</v>
      </c>
      <c r="AB38" s="74">
        <v>1</v>
      </c>
      <c r="AC38" s="50">
        <f t="shared" si="10"/>
        <v>1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6</v>
      </c>
      <c r="AN38" s="74">
        <v>0</v>
      </c>
      <c r="AO38" s="74">
        <v>1</v>
      </c>
      <c r="AP38" s="50">
        <f t="shared" si="11"/>
        <v>1</v>
      </c>
      <c r="AQ38" s="74">
        <v>4</v>
      </c>
      <c r="AR38" s="41"/>
    </row>
    <row r="39" spans="1:44" ht="15.95" customHeight="1" x14ac:dyDescent="0.25">
      <c r="A39" s="47"/>
      <c r="C39" s="16"/>
      <c r="D39" s="16"/>
      <c r="E39" s="16"/>
      <c r="F39" s="16"/>
      <c r="G39" s="16"/>
      <c r="H39" s="38">
        <v>2</v>
      </c>
      <c r="I39" s="36" t="s">
        <v>148</v>
      </c>
      <c r="J39" s="16"/>
      <c r="K39" s="16"/>
      <c r="L39" s="36" t="s">
        <v>333</v>
      </c>
      <c r="M39" s="38"/>
      <c r="N39" s="16"/>
      <c r="O39" s="1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6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5</v>
      </c>
      <c r="AN39" s="74">
        <v>0</v>
      </c>
      <c r="AO39" s="74">
        <v>2</v>
      </c>
      <c r="AP39" s="50">
        <f t="shared" si="11"/>
        <v>2</v>
      </c>
      <c r="AQ39" s="74">
        <v>0</v>
      </c>
      <c r="AR39" s="41"/>
    </row>
    <row r="40" spans="1:44" ht="15.95" customHeight="1" thickBot="1" x14ac:dyDescent="0.3">
      <c r="A40" s="47"/>
      <c r="C40" s="16"/>
      <c r="D40" s="16"/>
      <c r="E40" s="16"/>
      <c r="F40" s="16"/>
      <c r="G40" s="16"/>
      <c r="H40" s="38">
        <v>2</v>
      </c>
      <c r="I40" s="36" t="s">
        <v>119</v>
      </c>
      <c r="J40" s="16"/>
      <c r="K40" s="16"/>
      <c r="L40" s="36" t="s">
        <v>334</v>
      </c>
      <c r="M40" s="16"/>
      <c r="N40" s="16"/>
      <c r="O40" s="16"/>
      <c r="P40" s="36" t="s">
        <v>314</v>
      </c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66</v>
      </c>
      <c r="AA40" s="48">
        <f t="shared" ref="AA40" si="12">SUM(AA28:AA39)</f>
        <v>9</v>
      </c>
      <c r="AB40" s="48">
        <f>SUM(AB28:AB39)</f>
        <v>15</v>
      </c>
      <c r="AC40" s="48">
        <f>+AB40+AA40</f>
        <v>24</v>
      </c>
      <c r="AD40" s="48">
        <f>SUM(AD28:AD39)</f>
        <v>6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66</v>
      </c>
      <c r="AN40" s="48">
        <f t="shared" ref="AN40" si="13">SUM(AN28:AN39)</f>
        <v>27</v>
      </c>
      <c r="AO40" s="48">
        <f>SUM(AO28:AO39)</f>
        <v>41</v>
      </c>
      <c r="AP40" s="48">
        <f>+AO40+AN40</f>
        <v>68</v>
      </c>
      <c r="AQ40" s="48">
        <f>SUM(AQ28:AQ39)</f>
        <v>6</v>
      </c>
      <c r="AR40" s="41"/>
    </row>
    <row r="41" spans="1:44" ht="15.95" customHeight="1" x14ac:dyDescent="0.25">
      <c r="A41" s="47"/>
      <c r="B41" s="7"/>
      <c r="C41" s="4"/>
      <c r="D41" s="4"/>
      <c r="E41" s="4"/>
      <c r="F41" s="4"/>
      <c r="G41" s="4"/>
      <c r="H41" s="4"/>
      <c r="I41" s="4"/>
      <c r="J41" s="6"/>
      <c r="K41" s="6"/>
      <c r="L41" s="6"/>
      <c r="M41" s="6"/>
      <c r="N41" s="6"/>
      <c r="O41" s="6"/>
      <c r="P41" s="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12</v>
      </c>
      <c r="AA41" s="28">
        <v>4</v>
      </c>
      <c r="AB41" s="28">
        <v>4</v>
      </c>
      <c r="AC41" s="60">
        <f t="shared" ref="AC41:AC52" si="14">+AA41+AB41</f>
        <v>8</v>
      </c>
      <c r="AD41" s="28">
        <v>2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17</v>
      </c>
      <c r="AN41" s="28">
        <v>5</v>
      </c>
      <c r="AO41" s="28">
        <v>5</v>
      </c>
      <c r="AP41" s="60">
        <f t="shared" ref="AP41:AP52" si="15">+AN41+AO41</f>
        <v>10</v>
      </c>
      <c r="AQ41" s="28">
        <v>0</v>
      </c>
      <c r="AR41" s="41"/>
    </row>
    <row r="42" spans="1:44" ht="15.95" customHeight="1" x14ac:dyDescent="0.25">
      <c r="A42" s="47"/>
      <c r="B42" s="45" t="s">
        <v>84</v>
      </c>
      <c r="C42" s="18" t="s">
        <v>189</v>
      </c>
      <c r="D42" s="16"/>
      <c r="E42" s="37"/>
      <c r="F42" s="37"/>
      <c r="G42" s="90">
        <v>5</v>
      </c>
      <c r="H42" s="38">
        <v>1</v>
      </c>
      <c r="I42" s="36" t="s">
        <v>82</v>
      </c>
      <c r="J42" s="16"/>
      <c r="K42" s="16"/>
      <c r="L42" s="36" t="s">
        <v>352</v>
      </c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6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5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43" t="s">
        <v>35</v>
      </c>
      <c r="C43" s="57"/>
      <c r="D43" s="57" t="s">
        <v>149</v>
      </c>
      <c r="E43" s="57"/>
      <c r="F43" s="16"/>
      <c r="G43" s="16"/>
      <c r="H43" s="38">
        <v>1</v>
      </c>
      <c r="I43" s="36" t="s">
        <v>73</v>
      </c>
      <c r="J43" s="16"/>
      <c r="K43" s="16"/>
      <c r="L43" s="36" t="s">
        <v>353</v>
      </c>
      <c r="M43" s="38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3</v>
      </c>
      <c r="AA43" s="74">
        <v>2</v>
      </c>
      <c r="AB43" s="74">
        <v>3</v>
      </c>
      <c r="AC43" s="50">
        <f t="shared" si="14"/>
        <v>5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4</v>
      </c>
      <c r="AN43" s="74">
        <v>7</v>
      </c>
      <c r="AO43" s="74">
        <v>3</v>
      </c>
      <c r="AP43" s="50">
        <f t="shared" si="15"/>
        <v>10</v>
      </c>
      <c r="AQ43" s="74">
        <v>0</v>
      </c>
      <c r="AR43" s="41"/>
    </row>
    <row r="44" spans="1:44" ht="15.95" customHeight="1" x14ac:dyDescent="0.25">
      <c r="A44" s="47"/>
      <c r="C44" s="16"/>
      <c r="D44" s="16"/>
      <c r="E44" s="16"/>
      <c r="F44" s="16"/>
      <c r="G44" s="16"/>
      <c r="H44" s="38">
        <v>1</v>
      </c>
      <c r="I44" s="36" t="s">
        <v>82</v>
      </c>
      <c r="J44" s="16"/>
      <c r="K44" s="16"/>
      <c r="L44" s="36" t="s">
        <v>224</v>
      </c>
      <c r="M44" s="38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5</v>
      </c>
      <c r="AA44" s="74">
        <v>5</v>
      </c>
      <c r="AB44" s="74">
        <v>2</v>
      </c>
      <c r="AC44" s="50">
        <f t="shared" si="14"/>
        <v>7</v>
      </c>
      <c r="AD44" s="74">
        <v>0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4</v>
      </c>
      <c r="AN44" s="74">
        <v>4</v>
      </c>
      <c r="AO44" s="74">
        <v>1</v>
      </c>
      <c r="AP44" s="50">
        <f t="shared" si="15"/>
        <v>5</v>
      </c>
      <c r="AQ44" s="74">
        <v>0</v>
      </c>
      <c r="AR44" s="41"/>
    </row>
    <row r="45" spans="1:44" ht="15.95" customHeight="1" x14ac:dyDescent="0.25">
      <c r="A45" s="47"/>
      <c r="C45" s="16"/>
      <c r="D45" s="16"/>
      <c r="E45" s="16"/>
      <c r="F45" s="16"/>
      <c r="G45" s="16"/>
      <c r="H45" s="38">
        <v>2</v>
      </c>
      <c r="I45" s="36" t="s">
        <v>130</v>
      </c>
      <c r="J45" s="16"/>
      <c r="K45" s="16"/>
      <c r="L45" s="36" t="s">
        <v>228</v>
      </c>
      <c r="M45" s="38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6</v>
      </c>
      <c r="AA45" s="74">
        <v>0</v>
      </c>
      <c r="AB45" s="74">
        <v>3</v>
      </c>
      <c r="AC45" s="50">
        <f t="shared" si="14"/>
        <v>3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C46" s="16"/>
      <c r="D46" s="16"/>
      <c r="E46" s="16"/>
      <c r="F46" s="16"/>
      <c r="G46" s="16"/>
      <c r="H46" s="38">
        <v>2</v>
      </c>
      <c r="I46" s="36" t="s">
        <v>335</v>
      </c>
      <c r="J46" s="16"/>
      <c r="K46" s="16"/>
      <c r="L46" s="36" t="s">
        <v>336</v>
      </c>
      <c r="M46" s="38"/>
      <c r="N46" s="36"/>
      <c r="O46" s="36"/>
      <c r="P46" s="3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4</v>
      </c>
      <c r="AA46" s="74">
        <v>0</v>
      </c>
      <c r="AB46" s="74">
        <v>0</v>
      </c>
      <c r="AC46" s="50">
        <f t="shared" si="14"/>
        <v>0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6</v>
      </c>
      <c r="AN46" s="74">
        <v>1</v>
      </c>
      <c r="AO46" s="74">
        <v>6</v>
      </c>
      <c r="AP46" s="50">
        <f t="shared" si="15"/>
        <v>7</v>
      </c>
      <c r="AQ46" s="74">
        <v>0</v>
      </c>
      <c r="AR46" s="41"/>
    </row>
    <row r="47" spans="1:44" ht="15.95" customHeight="1" x14ac:dyDescent="0.25">
      <c r="A47" s="47"/>
      <c r="C47" s="57"/>
      <c r="D47" s="16"/>
      <c r="E47" s="16"/>
      <c r="F47" s="16"/>
      <c r="G47" s="16"/>
      <c r="H47" s="38"/>
      <c r="I47" s="36"/>
      <c r="J47" s="16"/>
      <c r="K47" s="16"/>
      <c r="L47" s="36"/>
      <c r="M47" s="38"/>
      <c r="N47" s="36"/>
      <c r="O47" s="36"/>
      <c r="P47" s="3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6</v>
      </c>
      <c r="AA47" s="74">
        <v>0</v>
      </c>
      <c r="AB47" s="74">
        <v>3</v>
      </c>
      <c r="AC47" s="50">
        <f t="shared" si="14"/>
        <v>3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6</v>
      </c>
      <c r="AN47" s="74">
        <v>0</v>
      </c>
      <c r="AO47" s="74">
        <v>2</v>
      </c>
      <c r="AP47" s="50">
        <f t="shared" si="15"/>
        <v>2</v>
      </c>
      <c r="AQ47" s="74">
        <v>0</v>
      </c>
      <c r="AR47" s="41"/>
    </row>
    <row r="48" spans="1:44" ht="15.95" customHeight="1" x14ac:dyDescent="0.25">
      <c r="A48" s="47"/>
      <c r="B48" s="23"/>
      <c r="C48" s="18" t="s">
        <v>196</v>
      </c>
      <c r="D48" s="57"/>
      <c r="E48" s="16"/>
      <c r="F48" s="37"/>
      <c r="G48" s="90">
        <v>4</v>
      </c>
      <c r="H48" s="38">
        <v>1</v>
      </c>
      <c r="I48" s="36" t="s">
        <v>36</v>
      </c>
      <c r="J48" s="16"/>
      <c r="K48" s="16"/>
      <c r="L48" s="36" t="s">
        <v>337</v>
      </c>
      <c r="M48" s="38"/>
      <c r="N48" s="36"/>
      <c r="O48" s="36"/>
      <c r="P48" s="3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5</v>
      </c>
      <c r="AA48" s="74">
        <v>0</v>
      </c>
      <c r="AB48" s="74">
        <v>1</v>
      </c>
      <c r="AC48" s="50">
        <f t="shared" si="14"/>
        <v>1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5</v>
      </c>
      <c r="AN48" s="74">
        <v>1</v>
      </c>
      <c r="AO48" s="74">
        <v>3</v>
      </c>
      <c r="AP48" s="50">
        <f t="shared" si="15"/>
        <v>4</v>
      </c>
      <c r="AQ48" s="74">
        <v>0</v>
      </c>
      <c r="AR48" s="41"/>
    </row>
    <row r="49" spans="1:44" ht="15.95" customHeight="1" x14ac:dyDescent="0.25">
      <c r="A49" s="47"/>
      <c r="B49" s="43" t="s">
        <v>35</v>
      </c>
      <c r="C49" s="36"/>
      <c r="D49" s="57" t="s">
        <v>149</v>
      </c>
      <c r="E49" s="36"/>
      <c r="F49" s="36"/>
      <c r="G49" s="90"/>
      <c r="H49" s="38">
        <v>1</v>
      </c>
      <c r="I49" s="36" t="s">
        <v>36</v>
      </c>
      <c r="J49" s="16"/>
      <c r="K49" s="16"/>
      <c r="L49" s="36" t="s">
        <v>338</v>
      </c>
      <c r="M49" s="38"/>
      <c r="N49" s="36"/>
      <c r="O49" s="36"/>
      <c r="P49" s="3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6</v>
      </c>
      <c r="AA49" s="74">
        <v>0</v>
      </c>
      <c r="AB49" s="74">
        <v>4</v>
      </c>
      <c r="AC49" s="50">
        <f t="shared" si="14"/>
        <v>4</v>
      </c>
      <c r="AD49" s="74">
        <v>4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C50" s="16"/>
      <c r="D50" s="16"/>
      <c r="E50" s="16"/>
      <c r="F50" s="16"/>
      <c r="G50" s="16"/>
      <c r="H50" s="38">
        <v>2</v>
      </c>
      <c r="I50" s="36" t="s">
        <v>133</v>
      </c>
      <c r="J50" s="16"/>
      <c r="K50" s="16"/>
      <c r="L50" s="36" t="s">
        <v>339</v>
      </c>
      <c r="M50" s="38"/>
      <c r="N50" s="36"/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5</v>
      </c>
      <c r="AA50" s="74">
        <v>0</v>
      </c>
      <c r="AB50" s="74">
        <v>2</v>
      </c>
      <c r="AC50" s="50">
        <f t="shared" si="14"/>
        <v>2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6</v>
      </c>
      <c r="AN50" s="74">
        <v>1</v>
      </c>
      <c r="AO50" s="74">
        <v>2</v>
      </c>
      <c r="AP50" s="50">
        <f t="shared" si="15"/>
        <v>3</v>
      </c>
      <c r="AQ50" s="74">
        <v>0</v>
      </c>
      <c r="AR50" s="41"/>
    </row>
    <row r="51" spans="1:44" ht="15.95" customHeight="1" x14ac:dyDescent="0.25">
      <c r="A51" s="47"/>
      <c r="C51" s="16"/>
      <c r="D51" s="16"/>
      <c r="E51" s="16"/>
      <c r="F51" s="16"/>
      <c r="G51" s="16"/>
      <c r="H51" s="38">
        <v>2</v>
      </c>
      <c r="I51" s="36" t="s">
        <v>36</v>
      </c>
      <c r="J51" s="16"/>
      <c r="K51" s="16"/>
      <c r="L51" s="36"/>
      <c r="M51" s="38" t="s">
        <v>229</v>
      </c>
      <c r="N51" s="36"/>
      <c r="O51" s="36"/>
      <c r="P51" s="36"/>
      <c r="Q51" s="47"/>
      <c r="R51" s="47"/>
      <c r="S51" s="75">
        <v>6.5</v>
      </c>
      <c r="T51" s="42" t="s">
        <v>181</v>
      </c>
      <c r="U51" s="42"/>
      <c r="V51" s="42"/>
      <c r="W51" s="42"/>
      <c r="X51" s="43"/>
      <c r="Y51" s="36" t="s">
        <v>21</v>
      </c>
      <c r="Z51" s="50">
        <v>0</v>
      </c>
      <c r="AA51" s="74">
        <v>0</v>
      </c>
      <c r="AB51" s="74">
        <v>0</v>
      </c>
      <c r="AC51" s="50">
        <f t="shared" si="14"/>
        <v>0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4</v>
      </c>
      <c r="AN51" s="74">
        <v>0</v>
      </c>
      <c r="AO51" s="74">
        <v>1</v>
      </c>
      <c r="AP51" s="50">
        <f t="shared" si="15"/>
        <v>1</v>
      </c>
      <c r="AQ51" s="74">
        <v>0</v>
      </c>
      <c r="AR51" s="41"/>
    </row>
    <row r="52" spans="1:44" ht="15.95" customHeight="1" x14ac:dyDescent="0.25">
      <c r="A52" s="47"/>
      <c r="B52" s="8"/>
      <c r="C52" s="9"/>
      <c r="D52" s="9"/>
      <c r="E52" s="9"/>
      <c r="F52" s="9"/>
      <c r="G52" s="10"/>
      <c r="H52" s="11"/>
      <c r="I52" s="9"/>
      <c r="J52" s="9"/>
      <c r="K52" s="11"/>
      <c r="L52" s="11"/>
      <c r="M52" s="11"/>
      <c r="N52" s="11"/>
      <c r="O52" s="11"/>
      <c r="P52" s="11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5</v>
      </c>
      <c r="AA52" s="74">
        <v>1</v>
      </c>
      <c r="AB52" s="74">
        <v>2</v>
      </c>
      <c r="AC52" s="50">
        <f t="shared" si="14"/>
        <v>3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6</v>
      </c>
      <c r="AN52" s="74">
        <v>1</v>
      </c>
      <c r="AO52" s="74">
        <v>2</v>
      </c>
      <c r="AP52" s="50">
        <f t="shared" si="15"/>
        <v>3</v>
      </c>
      <c r="AQ52" s="74">
        <v>0</v>
      </c>
      <c r="AR52" s="41"/>
    </row>
    <row r="53" spans="1:44" ht="15.95" customHeight="1" thickBot="1" x14ac:dyDescent="0.3">
      <c r="A53" s="47"/>
      <c r="B53" s="23"/>
      <c r="C53" s="23"/>
      <c r="D53" s="23"/>
      <c r="E53" s="42" t="s">
        <v>151</v>
      </c>
      <c r="F53" s="42"/>
      <c r="G53" s="44">
        <f>SUM(G14:G52)</f>
        <v>26</v>
      </c>
      <c r="H53" s="44"/>
      <c r="I53" s="33"/>
      <c r="J53" s="42" t="s">
        <v>90</v>
      </c>
      <c r="K53" s="33"/>
      <c r="L53" s="44">
        <f>COUNTA(C14:C52)-8</f>
        <v>3</v>
      </c>
      <c r="N53" s="42" t="s">
        <v>109</v>
      </c>
      <c r="O53" s="44">
        <v>6</v>
      </c>
      <c r="P53" s="23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63</v>
      </c>
      <c r="AA53" s="48">
        <f t="shared" ref="AA53" si="16">SUM(AA41:AA52)</f>
        <v>12</v>
      </c>
      <c r="AB53" s="48">
        <f>SUM(AB41:AB52)</f>
        <v>24</v>
      </c>
      <c r="AC53" s="48">
        <f>+AB53+AA53</f>
        <v>36</v>
      </c>
      <c r="AD53" s="48">
        <f>SUM(AD41:AD52)</f>
        <v>8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65</v>
      </c>
      <c r="AN53" s="48">
        <f t="shared" ref="AN53" si="17">SUM(AN41:AN52)</f>
        <v>20</v>
      </c>
      <c r="AO53" s="48">
        <f>SUM(AO41:AO52)</f>
        <v>25</v>
      </c>
      <c r="AP53" s="48">
        <f>+AO53+AN53</f>
        <v>45</v>
      </c>
      <c r="AQ53" s="48">
        <f>SUM(AQ41:AQ52)</f>
        <v>0</v>
      </c>
      <c r="AR53" s="41"/>
    </row>
    <row r="54" spans="1:44" ht="15.95" customHeight="1" x14ac:dyDescent="0.25">
      <c r="A54" s="47"/>
      <c r="E54" s="42" t="s">
        <v>150</v>
      </c>
      <c r="F54" s="42"/>
      <c r="G54" s="44">
        <f>COUNTA(L15:L52)+COUNTIF(L15:L52,"*&amp;*")</f>
        <v>45</v>
      </c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2</v>
      </c>
      <c r="AA54" s="28">
        <v>0</v>
      </c>
      <c r="AB54" s="28">
        <v>0</v>
      </c>
      <c r="AC54" s="60">
        <f t="shared" ref="AC54:AC65" si="18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9</v>
      </c>
      <c r="AN54" s="28">
        <v>1</v>
      </c>
      <c r="AO54" s="28">
        <v>6</v>
      </c>
      <c r="AP54" s="60">
        <f t="shared" ref="AP54:AP65" si="19">+AN54+AO54</f>
        <v>7</v>
      </c>
      <c r="AQ54" s="28">
        <v>0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6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5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6</v>
      </c>
      <c r="AA56" s="74">
        <v>10</v>
      </c>
      <c r="AB56" s="74">
        <v>3</v>
      </c>
      <c r="AC56" s="50">
        <f t="shared" si="18"/>
        <v>13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5</v>
      </c>
      <c r="AN56" s="74">
        <v>10</v>
      </c>
      <c r="AO56" s="74">
        <v>2</v>
      </c>
      <c r="AP56" s="50">
        <f t="shared" si="19"/>
        <v>12</v>
      </c>
      <c r="AQ56" s="74">
        <v>0</v>
      </c>
      <c r="AR56" s="41"/>
    </row>
    <row r="57" spans="1:44" ht="15.95" customHeight="1" x14ac:dyDescent="0.25">
      <c r="A57" s="47"/>
      <c r="B57" s="18" t="s">
        <v>124</v>
      </c>
      <c r="C57" s="18"/>
      <c r="N57" s="18"/>
      <c r="O57" s="18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6</v>
      </c>
      <c r="AA57" s="74">
        <v>1</v>
      </c>
      <c r="AB57" s="74">
        <v>8</v>
      </c>
      <c r="AC57" s="50">
        <f t="shared" si="18"/>
        <v>9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6</v>
      </c>
      <c r="AN57" s="74">
        <v>1</v>
      </c>
      <c r="AO57" s="74">
        <v>2</v>
      </c>
      <c r="AP57" s="50">
        <f t="shared" si="19"/>
        <v>3</v>
      </c>
      <c r="AQ57" s="74">
        <v>2</v>
      </c>
      <c r="AR57" s="41"/>
    </row>
    <row r="58" spans="1:44" ht="15.95" customHeight="1" x14ac:dyDescent="0.25">
      <c r="A58" s="47"/>
      <c r="B58" s="16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5</v>
      </c>
      <c r="AA58" s="74">
        <v>2</v>
      </c>
      <c r="AB58" s="74">
        <v>0</v>
      </c>
      <c r="AC58" s="50">
        <f t="shared" si="18"/>
        <v>2</v>
      </c>
      <c r="AD58" s="74">
        <v>0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6</v>
      </c>
      <c r="AN58" s="74">
        <v>4</v>
      </c>
      <c r="AO58" s="74">
        <v>5</v>
      </c>
      <c r="AP58" s="50">
        <f t="shared" si="19"/>
        <v>9</v>
      </c>
      <c r="AQ58" s="74">
        <v>0</v>
      </c>
      <c r="AR58" s="41"/>
    </row>
    <row r="59" spans="1:44" ht="15.95" customHeight="1" x14ac:dyDescent="0.25">
      <c r="A59" s="47"/>
      <c r="B59" s="18" t="s">
        <v>92</v>
      </c>
      <c r="H59" s="18" t="s">
        <v>100</v>
      </c>
      <c r="M59" s="18" t="s">
        <v>101</v>
      </c>
      <c r="O59" s="1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6</v>
      </c>
      <c r="AA59" s="74">
        <v>1</v>
      </c>
      <c r="AB59" s="74">
        <v>2</v>
      </c>
      <c r="AC59" s="50">
        <f t="shared" si="18"/>
        <v>3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6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B60" s="36" t="s">
        <v>340</v>
      </c>
      <c r="F60" s="36"/>
      <c r="H60" s="36" t="s">
        <v>346</v>
      </c>
      <c r="I60" s="36"/>
      <c r="J60" s="36"/>
      <c r="K60" s="36"/>
      <c r="L60" s="36"/>
      <c r="M60" s="36" t="s">
        <v>347</v>
      </c>
      <c r="O60" s="36"/>
      <c r="P60" s="3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5</v>
      </c>
      <c r="AA60" s="74">
        <v>0</v>
      </c>
      <c r="AB60" s="74">
        <v>4</v>
      </c>
      <c r="AC60" s="50">
        <f t="shared" si="18"/>
        <v>4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6</v>
      </c>
      <c r="AN60" s="74">
        <v>0</v>
      </c>
      <c r="AO60" s="74">
        <v>1</v>
      </c>
      <c r="AP60" s="50">
        <f t="shared" si="19"/>
        <v>1</v>
      </c>
      <c r="AQ60" s="74">
        <v>2</v>
      </c>
      <c r="AR60" s="41"/>
    </row>
    <row r="61" spans="1:44" ht="15.95" customHeight="1" x14ac:dyDescent="0.25">
      <c r="A61" s="47"/>
      <c r="C61" s="36"/>
      <c r="F61" s="36"/>
      <c r="G61" s="16"/>
      <c r="H61" s="36" t="s">
        <v>348</v>
      </c>
      <c r="I61" s="36"/>
      <c r="J61" s="36"/>
      <c r="K61" s="36"/>
      <c r="L61" s="36"/>
      <c r="M61" s="36" t="s">
        <v>349</v>
      </c>
      <c r="O61" s="36"/>
      <c r="P61" s="36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6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6</v>
      </c>
      <c r="AN61" s="74">
        <v>0</v>
      </c>
      <c r="AO61" s="74">
        <v>2</v>
      </c>
      <c r="AP61" s="50">
        <f t="shared" si="19"/>
        <v>2</v>
      </c>
      <c r="AQ61" s="74">
        <v>0</v>
      </c>
      <c r="AR61" s="41"/>
    </row>
    <row r="62" spans="1:44" ht="15.95" customHeight="1" x14ac:dyDescent="0.25">
      <c r="A62" s="47"/>
      <c r="H62" s="36" t="s">
        <v>350</v>
      </c>
      <c r="M62" s="36" t="s">
        <v>351</v>
      </c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6</v>
      </c>
      <c r="AA62" s="74">
        <v>0</v>
      </c>
      <c r="AB62" s="74">
        <v>0</v>
      </c>
      <c r="AC62" s="50">
        <f t="shared" si="18"/>
        <v>0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6</v>
      </c>
      <c r="AN62" s="74">
        <v>0</v>
      </c>
      <c r="AO62" s="74">
        <v>1</v>
      </c>
      <c r="AP62" s="50">
        <f t="shared" si="19"/>
        <v>1</v>
      </c>
      <c r="AQ62" s="74">
        <v>0</v>
      </c>
      <c r="AR62" s="41"/>
    </row>
    <row r="63" spans="1:44" ht="15.95" customHeight="1" x14ac:dyDescent="0.25">
      <c r="A63" s="41"/>
      <c r="M63" s="36" t="s">
        <v>354</v>
      </c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6</v>
      </c>
      <c r="AA63" s="74">
        <v>0</v>
      </c>
      <c r="AB63" s="74">
        <v>5</v>
      </c>
      <c r="AC63" s="50">
        <f t="shared" si="18"/>
        <v>5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5</v>
      </c>
      <c r="AN63" s="74">
        <v>0</v>
      </c>
      <c r="AO63" s="74">
        <v>1</v>
      </c>
      <c r="AP63" s="50">
        <f t="shared" si="19"/>
        <v>1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6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6</v>
      </c>
      <c r="AN64" s="74">
        <v>0</v>
      </c>
      <c r="AO64" s="74">
        <v>6</v>
      </c>
      <c r="AP64" s="50">
        <f t="shared" si="19"/>
        <v>6</v>
      </c>
      <c r="AQ64" s="74">
        <v>0</v>
      </c>
      <c r="AR64" s="41"/>
    </row>
    <row r="65" spans="1:44" ht="15.95" customHeight="1" x14ac:dyDescent="0.25">
      <c r="A65" s="41"/>
      <c r="G65" s="16"/>
      <c r="H65" s="16"/>
      <c r="I65" s="16"/>
      <c r="J65" s="16"/>
      <c r="K65" s="16"/>
      <c r="L65" s="16"/>
      <c r="M65" s="16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6</v>
      </c>
      <c r="AA65" s="74">
        <v>2</v>
      </c>
      <c r="AB65" s="74">
        <v>2</v>
      </c>
      <c r="AC65" s="50">
        <f t="shared" si="18"/>
        <v>4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G66" s="16"/>
      <c r="H66" s="16"/>
      <c r="I66" s="16"/>
      <c r="J66" s="16"/>
      <c r="K66" s="16"/>
      <c r="L66" s="16"/>
      <c r="M66" s="1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66</v>
      </c>
      <c r="AA66" s="48">
        <f t="shared" ref="AA66" si="20">SUM(AA54:AA65)</f>
        <v>16</v>
      </c>
      <c r="AB66" s="48">
        <f>SUM(AB54:AB65)</f>
        <v>24</v>
      </c>
      <c r="AC66" s="48">
        <f>+AB66+AA66</f>
        <v>40</v>
      </c>
      <c r="AD66" s="48">
        <f>SUM(AD54:AD65)</f>
        <v>8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66</v>
      </c>
      <c r="AN66" s="48">
        <f t="shared" ref="AN66" si="21">SUM(AN54:AN65)</f>
        <v>16</v>
      </c>
      <c r="AO66" s="48">
        <f>SUM(AO54:AO65)</f>
        <v>27</v>
      </c>
      <c r="AP66" s="48">
        <f>+AO66+AN66</f>
        <v>43</v>
      </c>
      <c r="AQ66" s="48">
        <f>SUM(AQ54:AQ65)</f>
        <v>6</v>
      </c>
      <c r="AR66" s="41"/>
    </row>
    <row r="67" spans="1:44" ht="15.95" customHeight="1" thickBot="1" x14ac:dyDescent="0.3">
      <c r="A67" s="47"/>
      <c r="G67" s="16"/>
      <c r="H67" s="16"/>
      <c r="I67" s="16"/>
      <c r="J67" s="16"/>
      <c r="K67" s="16"/>
      <c r="L67" s="16"/>
      <c r="M67" s="1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261</v>
      </c>
      <c r="AA67" s="82">
        <f t="shared" ref="AA67:AD67" si="22">+AA66+AA53+AA40+AA27</f>
        <v>49</v>
      </c>
      <c r="AB67" s="82">
        <f t="shared" si="22"/>
        <v>82</v>
      </c>
      <c r="AC67" s="82">
        <f t="shared" si="22"/>
        <v>131</v>
      </c>
      <c r="AD67" s="82">
        <f t="shared" si="22"/>
        <v>28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263</v>
      </c>
      <c r="AN67" s="82">
        <f t="shared" ref="AN67:AQ67" si="23">+AN66+AN53+AN40+AN27</f>
        <v>81</v>
      </c>
      <c r="AO67" s="82">
        <f t="shared" si="23"/>
        <v>124</v>
      </c>
      <c r="AP67" s="82">
        <f t="shared" si="23"/>
        <v>205</v>
      </c>
      <c r="AQ67" s="82">
        <f t="shared" si="23"/>
        <v>30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524</v>
      </c>
      <c r="AN68" s="43">
        <f>AA67+AN67</f>
        <v>130</v>
      </c>
      <c r="AO68" s="43">
        <f>AB67+AO67</f>
        <v>206</v>
      </c>
      <c r="AP68" s="72">
        <f>AC67+AP67</f>
        <v>336</v>
      </c>
      <c r="AQ68" s="43">
        <f>AD67+AQ67</f>
        <v>58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6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7.5</v>
      </c>
      <c r="AG77" s="36" t="s">
        <v>155</v>
      </c>
      <c r="AM77" s="38">
        <v>2</v>
      </c>
      <c r="AN77" s="38">
        <v>0</v>
      </c>
      <c r="AO77" s="38">
        <v>0</v>
      </c>
      <c r="AP77" s="38">
        <f t="shared" ref="AP77:AP78" si="25">+AN77+AO77</f>
        <v>0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1</v>
      </c>
      <c r="AA78" s="38">
        <v>1</v>
      </c>
      <c r="AB78" s="38">
        <v>0</v>
      </c>
      <c r="AC78" s="38">
        <f>+AA78+AB78</f>
        <v>1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 t="shared" si="25"/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6</v>
      </c>
      <c r="J79" s="74">
        <v>19</v>
      </c>
      <c r="K79" s="74">
        <v>3</v>
      </c>
      <c r="L79" s="83">
        <f t="shared" ref="L79:L99" si="26">+J79+K79</f>
        <v>22</v>
      </c>
      <c r="M79" s="74">
        <v>2</v>
      </c>
      <c r="O79" s="16"/>
      <c r="P79" s="16"/>
      <c r="Q79" s="41"/>
      <c r="R79" s="41"/>
      <c r="S79" s="58">
        <v>9.5</v>
      </c>
      <c r="T79" s="36" t="s">
        <v>279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9</v>
      </c>
      <c r="AG79" s="36" t="s">
        <v>238</v>
      </c>
      <c r="AM79" s="38">
        <v>2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6</v>
      </c>
      <c r="J80" s="74">
        <v>10</v>
      </c>
      <c r="K80" s="74">
        <v>3</v>
      </c>
      <c r="L80" s="83">
        <f t="shared" si="26"/>
        <v>13</v>
      </c>
      <c r="M80" s="74">
        <v>0</v>
      </c>
      <c r="O80" s="16"/>
      <c r="P80" s="16"/>
      <c r="Q80" s="41"/>
      <c r="R80" s="41"/>
      <c r="S80" s="58">
        <v>6</v>
      </c>
      <c r="T80" s="36" t="s">
        <v>345</v>
      </c>
      <c r="Z80" s="38">
        <v>1</v>
      </c>
      <c r="AA80" s="38">
        <v>0</v>
      </c>
      <c r="AB80" s="38">
        <v>0</v>
      </c>
      <c r="AC80" s="38">
        <f>+AA80+AB80</f>
        <v>0</v>
      </c>
      <c r="AD80" s="38">
        <v>0</v>
      </c>
      <c r="AF80" s="38">
        <v>8.5</v>
      </c>
      <c r="AG80" s="36" t="s">
        <v>254</v>
      </c>
      <c r="AM80" s="38">
        <v>2</v>
      </c>
      <c r="AN80" s="38">
        <v>2</v>
      </c>
      <c r="AO80" s="38">
        <v>1</v>
      </c>
      <c r="AP80" s="38">
        <f t="shared" ref="AP80" si="27">+AN80+AO80</f>
        <v>3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130</v>
      </c>
      <c r="E81" s="42"/>
      <c r="F81" s="42"/>
      <c r="G81" s="42" t="s">
        <v>160</v>
      </c>
      <c r="H81" s="43"/>
      <c r="I81" s="50">
        <v>6</v>
      </c>
      <c r="J81" s="74">
        <v>4</v>
      </c>
      <c r="K81" s="74">
        <v>9</v>
      </c>
      <c r="L81" s="83">
        <f t="shared" si="26"/>
        <v>13</v>
      </c>
      <c r="M81" s="74">
        <v>0</v>
      </c>
      <c r="O81" s="16"/>
      <c r="P81" s="16"/>
      <c r="Q81" s="41"/>
      <c r="R81" s="41"/>
      <c r="S81" s="58">
        <v>6.5</v>
      </c>
      <c r="T81" s="36" t="s">
        <v>278</v>
      </c>
      <c r="Z81" s="38">
        <v>3</v>
      </c>
      <c r="AA81" s="38">
        <v>0</v>
      </c>
      <c r="AB81" s="38">
        <v>0</v>
      </c>
      <c r="AC81" s="38">
        <f>+AA81+AB81</f>
        <v>0</v>
      </c>
      <c r="AD81" s="38">
        <v>2</v>
      </c>
      <c r="AF81" s="58">
        <v>9</v>
      </c>
      <c r="AG81" s="36" t="s">
        <v>344</v>
      </c>
      <c r="AM81" s="38">
        <v>1</v>
      </c>
      <c r="AN81" s="38">
        <v>1</v>
      </c>
      <c r="AO81" s="38">
        <v>0</v>
      </c>
      <c r="AP81" s="38">
        <f t="shared" ref="AP81:AP86" si="28">+AN81+AO81</f>
        <v>1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133</v>
      </c>
      <c r="E82" s="42"/>
      <c r="F82" s="42"/>
      <c r="G82" s="42" t="s">
        <v>158</v>
      </c>
      <c r="H82" s="43"/>
      <c r="I82" s="50">
        <v>5</v>
      </c>
      <c r="J82" s="74">
        <v>10</v>
      </c>
      <c r="K82" s="74">
        <v>2</v>
      </c>
      <c r="L82" s="83">
        <f t="shared" si="26"/>
        <v>12</v>
      </c>
      <c r="M82" s="74">
        <v>0</v>
      </c>
      <c r="O82" s="16"/>
      <c r="P82" s="16"/>
      <c r="Q82" s="41"/>
      <c r="R82" s="41"/>
      <c r="S82" s="58">
        <v>7</v>
      </c>
      <c r="T82" s="36" t="s">
        <v>237</v>
      </c>
      <c r="Z82" s="38">
        <v>2</v>
      </c>
      <c r="AA82" s="38">
        <v>0</v>
      </c>
      <c r="AB82" s="38">
        <v>1</v>
      </c>
      <c r="AC82" s="38">
        <f>+AA82+AB82</f>
        <v>1</v>
      </c>
      <c r="AD82" s="38">
        <v>0</v>
      </c>
      <c r="AF82" s="58">
        <v>8</v>
      </c>
      <c r="AG82" s="36" t="s">
        <v>312</v>
      </c>
      <c r="AM82" s="38">
        <v>1</v>
      </c>
      <c r="AN82" s="38">
        <v>0</v>
      </c>
      <c r="AO82" s="38">
        <v>0</v>
      </c>
      <c r="AP82" s="38">
        <f t="shared" si="28"/>
        <v>0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6</v>
      </c>
      <c r="J83" s="74">
        <v>6</v>
      </c>
      <c r="K83" s="74">
        <v>5</v>
      </c>
      <c r="L83" s="83">
        <f t="shared" si="26"/>
        <v>11</v>
      </c>
      <c r="M83" s="74">
        <v>4</v>
      </c>
      <c r="Q83" s="41"/>
      <c r="R83" s="41"/>
      <c r="S83" s="58">
        <v>7.5</v>
      </c>
      <c r="T83" s="36" t="s">
        <v>341</v>
      </c>
      <c r="Z83" s="38">
        <v>1</v>
      </c>
      <c r="AA83" s="38">
        <v>0</v>
      </c>
      <c r="AB83" s="38">
        <v>0</v>
      </c>
      <c r="AC83" s="38">
        <f t="shared" ref="AC83" si="29">+AA83+AB83</f>
        <v>0</v>
      </c>
      <c r="AD83" s="38">
        <v>0</v>
      </c>
      <c r="AF83" s="58">
        <v>7</v>
      </c>
      <c r="AG83" s="36" t="s">
        <v>168</v>
      </c>
      <c r="AM83" s="38">
        <v>1</v>
      </c>
      <c r="AN83" s="38">
        <v>0</v>
      </c>
      <c r="AO83" s="38">
        <v>0</v>
      </c>
      <c r="AP83" s="38">
        <f t="shared" si="28"/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73</v>
      </c>
      <c r="E84" s="42"/>
      <c r="F84" s="42"/>
      <c r="G84" s="42" t="s">
        <v>160</v>
      </c>
      <c r="H84" s="43"/>
      <c r="I84" s="50">
        <v>6</v>
      </c>
      <c r="J84" s="74">
        <v>1</v>
      </c>
      <c r="K84" s="74">
        <v>10</v>
      </c>
      <c r="L84" s="83">
        <f t="shared" si="26"/>
        <v>11</v>
      </c>
      <c r="M84" s="74">
        <v>0</v>
      </c>
      <c r="Q84" s="41"/>
      <c r="R84" s="41"/>
      <c r="S84" s="58">
        <v>8</v>
      </c>
      <c r="T84" s="36" t="s">
        <v>169</v>
      </c>
      <c r="Z84" s="38">
        <v>5</v>
      </c>
      <c r="AA84" s="38">
        <v>0</v>
      </c>
      <c r="AB84" s="38">
        <v>1</v>
      </c>
      <c r="AC84" s="38">
        <f>+AA84+AB84</f>
        <v>1</v>
      </c>
      <c r="AD84" s="38">
        <v>0</v>
      </c>
      <c r="AF84" s="58">
        <v>7</v>
      </c>
      <c r="AG84" s="36" t="s">
        <v>236</v>
      </c>
      <c r="AM84" s="38">
        <v>6</v>
      </c>
      <c r="AN84" s="38">
        <v>1</v>
      </c>
      <c r="AO84" s="38">
        <v>2</v>
      </c>
      <c r="AP84" s="38">
        <f t="shared" si="28"/>
        <v>3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132</v>
      </c>
      <c r="E85" s="42"/>
      <c r="F85" s="42"/>
      <c r="G85" s="42" t="s">
        <v>159</v>
      </c>
      <c r="H85" s="43"/>
      <c r="I85" s="50">
        <v>4</v>
      </c>
      <c r="J85" s="74">
        <v>7</v>
      </c>
      <c r="K85" s="74">
        <v>3</v>
      </c>
      <c r="L85" s="83">
        <f t="shared" si="26"/>
        <v>10</v>
      </c>
      <c r="M85" s="74">
        <v>0</v>
      </c>
      <c r="Q85" s="41"/>
      <c r="R85" s="41"/>
      <c r="S85" s="58">
        <v>7.5</v>
      </c>
      <c r="T85" s="36" t="s">
        <v>274</v>
      </c>
      <c r="Z85" s="38">
        <v>3</v>
      </c>
      <c r="AA85" s="38">
        <v>2</v>
      </c>
      <c r="AB85" s="38">
        <v>2</v>
      </c>
      <c r="AC85" s="38">
        <f>+AA85+AB85</f>
        <v>4</v>
      </c>
      <c r="AD85" s="38">
        <v>0</v>
      </c>
      <c r="AF85" s="58">
        <v>9</v>
      </c>
      <c r="AG85" s="36" t="s">
        <v>342</v>
      </c>
      <c r="AM85" s="38">
        <v>1</v>
      </c>
      <c r="AN85" s="38">
        <v>1</v>
      </c>
      <c r="AO85" s="38">
        <v>1</v>
      </c>
      <c r="AP85" s="38">
        <f t="shared" si="28"/>
        <v>2</v>
      </c>
      <c r="AQ85" s="38">
        <v>0</v>
      </c>
      <c r="AR85" s="41"/>
    </row>
    <row r="86" spans="1:44" ht="15.75" customHeight="1" thickBot="1" x14ac:dyDescent="0.3">
      <c r="A86" s="41"/>
      <c r="C86" s="16"/>
      <c r="D86" s="36" t="s">
        <v>126</v>
      </c>
      <c r="E86" s="36"/>
      <c r="F86" s="36"/>
      <c r="G86" s="42" t="s">
        <v>157</v>
      </c>
      <c r="H86" s="38"/>
      <c r="I86" s="50">
        <v>6</v>
      </c>
      <c r="J86" s="74">
        <v>8</v>
      </c>
      <c r="K86" s="74">
        <v>1</v>
      </c>
      <c r="L86" s="83">
        <f t="shared" si="26"/>
        <v>9</v>
      </c>
      <c r="M86" s="74">
        <v>0</v>
      </c>
      <c r="Q86" s="46"/>
      <c r="R86" s="46"/>
      <c r="S86" s="58">
        <v>8</v>
      </c>
      <c r="T86" s="36" t="s">
        <v>343</v>
      </c>
      <c r="Z86" s="38">
        <v>1</v>
      </c>
      <c r="AA86" s="38">
        <v>1</v>
      </c>
      <c r="AB86" s="38">
        <v>0</v>
      </c>
      <c r="AC86" s="38">
        <f t="shared" ref="AC86" si="30">+AA86+AB86</f>
        <v>1</v>
      </c>
      <c r="AD86" s="38">
        <v>0</v>
      </c>
      <c r="AF86" s="58">
        <v>7</v>
      </c>
      <c r="AG86" s="36" t="s">
        <v>275</v>
      </c>
      <c r="AM86" s="38">
        <v>2</v>
      </c>
      <c r="AN86" s="38">
        <v>0</v>
      </c>
      <c r="AO86" s="38">
        <v>1</v>
      </c>
      <c r="AP86" s="38">
        <f t="shared" si="28"/>
        <v>1</v>
      </c>
      <c r="AQ86" s="38">
        <v>2</v>
      </c>
      <c r="AR86" s="46"/>
    </row>
    <row r="87" spans="1:44" ht="15.75" customHeight="1" x14ac:dyDescent="0.25">
      <c r="A87" s="41"/>
      <c r="C87" s="16"/>
      <c r="D87" s="42" t="s">
        <v>36</v>
      </c>
      <c r="E87" s="42"/>
      <c r="F87" s="42"/>
      <c r="G87" s="42" t="s">
        <v>158</v>
      </c>
      <c r="H87" s="43"/>
      <c r="I87" s="50">
        <v>6</v>
      </c>
      <c r="J87" s="74">
        <v>4</v>
      </c>
      <c r="K87" s="74">
        <v>5</v>
      </c>
      <c r="L87" s="83">
        <f t="shared" si="26"/>
        <v>9</v>
      </c>
      <c r="M87" s="74">
        <v>0</v>
      </c>
      <c r="Q87" s="46"/>
      <c r="R87" s="46"/>
      <c r="S87" s="58">
        <v>8.5</v>
      </c>
      <c r="T87" s="36" t="s">
        <v>173</v>
      </c>
      <c r="Z87" s="38">
        <v>1</v>
      </c>
      <c r="AA87" s="38">
        <v>1</v>
      </c>
      <c r="AB87" s="38">
        <v>0</v>
      </c>
      <c r="AC87" s="38">
        <f>+AA87+AB87</f>
        <v>1</v>
      </c>
      <c r="AD87" s="38">
        <v>0</v>
      </c>
      <c r="AF87" s="67"/>
      <c r="AG87" s="68" t="s">
        <v>131</v>
      </c>
      <c r="AH87" s="20"/>
      <c r="AI87" s="20"/>
      <c r="AJ87" s="20"/>
      <c r="AK87" s="20"/>
      <c r="AL87" s="20"/>
      <c r="AM87" s="60">
        <f>SUM(AM77:AM86)</f>
        <v>19</v>
      </c>
      <c r="AN87" s="60">
        <f>SUM(AN77:AN86)</f>
        <v>6</v>
      </c>
      <c r="AO87" s="60">
        <f>SUM(AO77:AO86)</f>
        <v>7</v>
      </c>
      <c r="AP87" s="60">
        <f>SUM(AP77:AP86)</f>
        <v>13</v>
      </c>
      <c r="AQ87" s="60">
        <f>SUM(AQ77:AQ86)</f>
        <v>4</v>
      </c>
      <c r="AR87" s="46"/>
    </row>
    <row r="88" spans="1:44" ht="15.75" customHeight="1" x14ac:dyDescent="0.25">
      <c r="A88" s="41"/>
      <c r="C88" s="16"/>
      <c r="D88" s="42" t="s">
        <v>39</v>
      </c>
      <c r="E88" s="42"/>
      <c r="F88" s="42"/>
      <c r="G88" s="42" t="s">
        <v>17</v>
      </c>
      <c r="H88" s="43"/>
      <c r="I88" s="50">
        <v>6</v>
      </c>
      <c r="J88" s="74">
        <v>1</v>
      </c>
      <c r="K88" s="74">
        <v>8</v>
      </c>
      <c r="L88" s="83">
        <f t="shared" si="26"/>
        <v>9</v>
      </c>
      <c r="M88" s="74">
        <v>6</v>
      </c>
      <c r="Q88" s="46"/>
      <c r="R88" s="46"/>
      <c r="S88" s="58">
        <v>7</v>
      </c>
      <c r="T88" s="36" t="s">
        <v>280</v>
      </c>
      <c r="Z88" s="38">
        <v>1</v>
      </c>
      <c r="AA88" s="38">
        <v>0</v>
      </c>
      <c r="AB88" s="38">
        <v>0</v>
      </c>
      <c r="AC88" s="38">
        <f>+AA88+AB88</f>
        <v>0</v>
      </c>
      <c r="AD88" s="38">
        <v>0</v>
      </c>
      <c r="AR88" s="46"/>
    </row>
    <row r="89" spans="1:44" ht="15.75" customHeight="1" thickBot="1" x14ac:dyDescent="0.3">
      <c r="A89" s="41"/>
      <c r="C89" s="16"/>
      <c r="D89" s="36" t="s">
        <v>113</v>
      </c>
      <c r="E89" s="36"/>
      <c r="F89" s="36"/>
      <c r="G89" s="42" t="s">
        <v>157</v>
      </c>
      <c r="H89" s="38"/>
      <c r="I89" s="50">
        <v>6</v>
      </c>
      <c r="J89" s="74">
        <v>2</v>
      </c>
      <c r="K89" s="74">
        <v>6</v>
      </c>
      <c r="L89" s="83">
        <f t="shared" si="26"/>
        <v>8</v>
      </c>
      <c r="M89" s="74">
        <v>0</v>
      </c>
      <c r="Q89" s="47"/>
      <c r="R89" s="47"/>
      <c r="S89" s="58">
        <v>8.5</v>
      </c>
      <c r="T89" s="36" t="s">
        <v>235</v>
      </c>
      <c r="Z89" s="38">
        <v>1</v>
      </c>
      <c r="AA89" s="38">
        <v>2</v>
      </c>
      <c r="AB89" s="38">
        <v>1</v>
      </c>
      <c r="AC89" s="38">
        <f>+AA89+AB89</f>
        <v>3</v>
      </c>
      <c r="AD89" s="38">
        <v>0</v>
      </c>
      <c r="AR89" s="47"/>
    </row>
    <row r="90" spans="1:44" ht="15.75" customHeight="1" x14ac:dyDescent="0.25">
      <c r="A90" s="41"/>
      <c r="C90" s="16"/>
      <c r="D90" s="42" t="s">
        <v>66</v>
      </c>
      <c r="E90" s="42"/>
      <c r="F90" s="42"/>
      <c r="G90" s="36" t="s">
        <v>21</v>
      </c>
      <c r="H90" s="43"/>
      <c r="I90" s="50">
        <v>5</v>
      </c>
      <c r="J90" s="74">
        <v>5</v>
      </c>
      <c r="K90" s="74">
        <v>2</v>
      </c>
      <c r="L90" s="83">
        <f t="shared" si="26"/>
        <v>7</v>
      </c>
      <c r="M90" s="74">
        <v>0</v>
      </c>
      <c r="O90" s="16"/>
      <c r="Q90" s="47"/>
      <c r="R90" s="47"/>
      <c r="S90" s="67"/>
      <c r="T90" s="68" t="s">
        <v>131</v>
      </c>
      <c r="U90" s="20"/>
      <c r="V90" s="20"/>
      <c r="W90" s="20"/>
      <c r="X90" s="20"/>
      <c r="Y90" s="20"/>
      <c r="Z90" s="60">
        <f>SUM(Z77:Z89)</f>
        <v>24</v>
      </c>
      <c r="AA90" s="60">
        <f>SUM(AA77:AA89)</f>
        <v>7</v>
      </c>
      <c r="AB90" s="60">
        <f>SUM(AB77:AB89)</f>
        <v>7</v>
      </c>
      <c r="AC90" s="60">
        <f>SUM(AC77:AC89)</f>
        <v>14</v>
      </c>
      <c r="AD90" s="60">
        <f>SUM(AD77:AD89)</f>
        <v>2</v>
      </c>
      <c r="AR90" s="47"/>
    </row>
    <row r="91" spans="1:44" ht="15.75" customHeight="1" x14ac:dyDescent="0.25">
      <c r="A91" s="41"/>
      <c r="C91" s="16"/>
      <c r="D91" s="36" t="s">
        <v>154</v>
      </c>
      <c r="E91" s="36"/>
      <c r="F91" s="36"/>
      <c r="G91" s="36" t="s">
        <v>144</v>
      </c>
      <c r="H91" s="38"/>
      <c r="I91" s="50">
        <v>6</v>
      </c>
      <c r="J91" s="74">
        <v>3</v>
      </c>
      <c r="K91" s="74">
        <v>4</v>
      </c>
      <c r="L91" s="83">
        <f t="shared" si="26"/>
        <v>7</v>
      </c>
      <c r="M91" s="74">
        <v>0</v>
      </c>
      <c r="O91" s="16"/>
      <c r="Q91" s="47"/>
      <c r="R91" s="47"/>
      <c r="T91" s="65" t="s">
        <v>127</v>
      </c>
      <c r="Z91" s="50">
        <f>+Z90+AM87</f>
        <v>43</v>
      </c>
      <c r="AA91" s="50">
        <f>+AA90+AN87</f>
        <v>13</v>
      </c>
      <c r="AB91" s="50">
        <f>+AB90+AO87</f>
        <v>14</v>
      </c>
      <c r="AC91" s="50">
        <f>+AC90+AP87</f>
        <v>27</v>
      </c>
      <c r="AD91" s="50">
        <f>+AD90+AQ87</f>
        <v>6</v>
      </c>
      <c r="AR91" s="47"/>
    </row>
    <row r="92" spans="1:44" ht="15.75" customHeight="1" x14ac:dyDescent="0.25">
      <c r="A92" s="41"/>
      <c r="C92" s="16"/>
      <c r="D92" s="42" t="s">
        <v>86</v>
      </c>
      <c r="G92" s="42" t="s">
        <v>159</v>
      </c>
      <c r="H92" s="43"/>
      <c r="I92" s="50">
        <v>6</v>
      </c>
      <c r="J92" s="74">
        <v>1</v>
      </c>
      <c r="K92" s="74">
        <v>6</v>
      </c>
      <c r="L92" s="83">
        <f t="shared" si="26"/>
        <v>7</v>
      </c>
      <c r="M92" s="74">
        <v>0</v>
      </c>
      <c r="O92" s="16"/>
      <c r="Q92" s="47"/>
      <c r="R92" s="47"/>
      <c r="AR92" s="47"/>
    </row>
    <row r="93" spans="1:44" ht="15.75" customHeight="1" thickBot="1" x14ac:dyDescent="0.3">
      <c r="A93" s="41"/>
      <c r="C93" s="16"/>
      <c r="D93" s="42" t="s">
        <v>60</v>
      </c>
      <c r="E93" s="42"/>
      <c r="F93" s="42"/>
      <c r="G93" s="42" t="s">
        <v>158</v>
      </c>
      <c r="H93" s="43"/>
      <c r="I93" s="50">
        <v>6</v>
      </c>
      <c r="J93" s="74">
        <v>0</v>
      </c>
      <c r="K93" s="74">
        <v>6</v>
      </c>
      <c r="L93" s="83">
        <f t="shared" si="26"/>
        <v>6</v>
      </c>
      <c r="M93" s="74">
        <v>0</v>
      </c>
      <c r="O93" s="16"/>
      <c r="Q93" s="47"/>
      <c r="R93" s="47"/>
      <c r="S93" s="59" t="s">
        <v>161</v>
      </c>
      <c r="T93" s="59" t="s">
        <v>164</v>
      </c>
      <c r="U93" s="59"/>
      <c r="V93" s="88"/>
      <c r="W93" s="88"/>
      <c r="X93" s="88"/>
      <c r="Y93" s="88"/>
      <c r="Z93" s="88" t="s">
        <v>4</v>
      </c>
      <c r="AA93" s="88" t="s">
        <v>29</v>
      </c>
      <c r="AB93" s="88" t="s">
        <v>30</v>
      </c>
      <c r="AC93" s="88" t="s">
        <v>31</v>
      </c>
      <c r="AD93" s="88" t="s">
        <v>3</v>
      </c>
      <c r="AF93" s="59" t="s">
        <v>161</v>
      </c>
      <c r="AG93" s="59" t="s">
        <v>164</v>
      </c>
      <c r="AH93" s="59"/>
      <c r="AI93" s="88"/>
      <c r="AJ93" s="88"/>
      <c r="AK93" s="88"/>
      <c r="AL93" s="88"/>
      <c r="AM93" s="88" t="s">
        <v>4</v>
      </c>
      <c r="AN93" s="88" t="s">
        <v>29</v>
      </c>
      <c r="AO93" s="88" t="s">
        <v>30</v>
      </c>
      <c r="AP93" s="88" t="s">
        <v>31</v>
      </c>
      <c r="AQ93" s="88" t="s">
        <v>3</v>
      </c>
      <c r="AR93" s="47"/>
    </row>
    <row r="94" spans="1:44" ht="15.75" customHeight="1" x14ac:dyDescent="0.25">
      <c r="A94" s="41"/>
      <c r="C94" s="16"/>
      <c r="D94" s="42" t="s">
        <v>67</v>
      </c>
      <c r="E94" s="42"/>
      <c r="F94" s="42"/>
      <c r="G94" s="42" t="s">
        <v>159</v>
      </c>
      <c r="H94" s="43"/>
      <c r="I94" s="50">
        <v>4</v>
      </c>
      <c r="J94" s="74">
        <v>4</v>
      </c>
      <c r="K94" s="74">
        <v>1</v>
      </c>
      <c r="L94" s="83">
        <f t="shared" si="26"/>
        <v>5</v>
      </c>
      <c r="M94" s="74">
        <v>0</v>
      </c>
      <c r="O94" s="16"/>
      <c r="Q94" s="47"/>
      <c r="R94" s="47"/>
      <c r="S94" s="58">
        <v>7</v>
      </c>
      <c r="T94" s="65" t="s">
        <v>99</v>
      </c>
      <c r="Z94" s="38">
        <v>1</v>
      </c>
      <c r="AA94" s="38">
        <v>0</v>
      </c>
      <c r="AB94" s="38">
        <v>0</v>
      </c>
      <c r="AC94" s="38">
        <f>+AA94+AB94</f>
        <v>0</v>
      </c>
      <c r="AD94" s="38">
        <v>0</v>
      </c>
      <c r="AF94" s="58">
        <v>6.5</v>
      </c>
      <c r="AG94" s="65" t="s">
        <v>75</v>
      </c>
      <c r="AM94" s="38">
        <v>1</v>
      </c>
      <c r="AN94" s="38">
        <v>0</v>
      </c>
      <c r="AO94" s="38">
        <v>1</v>
      </c>
      <c r="AP94" s="38">
        <f>+AN94+AO94</f>
        <v>1</v>
      </c>
      <c r="AQ94" s="38">
        <v>0</v>
      </c>
      <c r="AR94" s="47"/>
    </row>
    <row r="95" spans="1:44" ht="15.75" customHeight="1" x14ac:dyDescent="0.25">
      <c r="A95" s="41"/>
      <c r="C95" s="16"/>
      <c r="D95" s="36" t="s">
        <v>148</v>
      </c>
      <c r="E95" s="36"/>
      <c r="F95" s="36"/>
      <c r="G95" s="36" t="s">
        <v>144</v>
      </c>
      <c r="H95" s="38"/>
      <c r="I95" s="50">
        <v>6</v>
      </c>
      <c r="J95" s="74">
        <v>3</v>
      </c>
      <c r="K95" s="74">
        <v>2</v>
      </c>
      <c r="L95" s="83">
        <f t="shared" si="26"/>
        <v>5</v>
      </c>
      <c r="M95" s="74">
        <v>4</v>
      </c>
      <c r="O95" s="16"/>
      <c r="Q95" s="47"/>
      <c r="R95" s="47"/>
      <c r="S95" s="58">
        <v>6.5</v>
      </c>
      <c r="T95" s="65" t="s">
        <v>88</v>
      </c>
      <c r="Z95" s="38">
        <v>1</v>
      </c>
      <c r="AA95" s="38">
        <v>0</v>
      </c>
      <c r="AB95" s="38">
        <v>0</v>
      </c>
      <c r="AC95" s="38">
        <f>+AA95+AB95</f>
        <v>0</v>
      </c>
      <c r="AD95" s="38">
        <v>0</v>
      </c>
      <c r="AF95" s="58">
        <v>6.5</v>
      </c>
      <c r="AG95" s="36" t="s">
        <v>76</v>
      </c>
      <c r="AM95" s="38">
        <v>4</v>
      </c>
      <c r="AN95" s="38">
        <v>0</v>
      </c>
      <c r="AO95" s="38">
        <v>1</v>
      </c>
      <c r="AP95" s="38">
        <f>+AN95+AO95</f>
        <v>1</v>
      </c>
      <c r="AQ95" s="38">
        <v>0</v>
      </c>
      <c r="AR95" s="47"/>
    </row>
    <row r="96" spans="1:44" ht="15.75" customHeight="1" thickBot="1" x14ac:dyDescent="0.3">
      <c r="A96" s="41"/>
      <c r="C96" s="16"/>
      <c r="D96" s="42" t="s">
        <v>98</v>
      </c>
      <c r="E96" s="42"/>
      <c r="F96" s="42"/>
      <c r="G96" s="36" t="s">
        <v>21</v>
      </c>
      <c r="H96" s="43"/>
      <c r="I96" s="50">
        <v>3</v>
      </c>
      <c r="J96" s="74">
        <v>2</v>
      </c>
      <c r="K96" s="74">
        <v>3</v>
      </c>
      <c r="L96" s="83">
        <f t="shared" si="26"/>
        <v>5</v>
      </c>
      <c r="M96" s="74">
        <v>0</v>
      </c>
      <c r="O96" s="16"/>
      <c r="Q96" s="47"/>
      <c r="R96" s="47"/>
      <c r="S96" s="58">
        <v>6.5</v>
      </c>
      <c r="T96" s="65" t="s">
        <v>152</v>
      </c>
      <c r="Z96" s="38">
        <v>1</v>
      </c>
      <c r="AA96" s="38">
        <v>0</v>
      </c>
      <c r="AB96" s="38">
        <v>2</v>
      </c>
      <c r="AC96" s="38">
        <f>+AA96+AB96</f>
        <v>2</v>
      </c>
      <c r="AD96" s="38">
        <v>0</v>
      </c>
      <c r="AF96" s="58">
        <v>6.5</v>
      </c>
      <c r="AG96" s="65" t="s">
        <v>138</v>
      </c>
      <c r="AM96" s="38">
        <v>1</v>
      </c>
      <c r="AN96" s="38">
        <v>0</v>
      </c>
      <c r="AO96" s="38">
        <v>0</v>
      </c>
      <c r="AP96" s="38">
        <f>+AN96+AO96</f>
        <v>0</v>
      </c>
      <c r="AQ96" s="38">
        <v>0</v>
      </c>
      <c r="AR96" s="47"/>
    </row>
    <row r="97" spans="1:44" ht="15.75" customHeight="1" thickBot="1" x14ac:dyDescent="0.3">
      <c r="A97" s="41"/>
      <c r="C97" s="16"/>
      <c r="D97" s="36" t="s">
        <v>34</v>
      </c>
      <c r="E97" s="36"/>
      <c r="F97" s="36"/>
      <c r="G97" s="36" t="s">
        <v>144</v>
      </c>
      <c r="H97" s="38"/>
      <c r="I97" s="50">
        <v>5</v>
      </c>
      <c r="J97" s="74">
        <v>2</v>
      </c>
      <c r="K97" s="74">
        <v>3</v>
      </c>
      <c r="L97" s="83">
        <f t="shared" si="26"/>
        <v>5</v>
      </c>
      <c r="M97" s="74">
        <v>0</v>
      </c>
      <c r="O97" s="16"/>
      <c r="Q97" s="47"/>
      <c r="R97" s="47"/>
      <c r="S97" s="58">
        <v>6.5</v>
      </c>
      <c r="T97" s="65" t="s">
        <v>59</v>
      </c>
      <c r="Z97" s="38">
        <v>1</v>
      </c>
      <c r="AA97" s="38">
        <v>0</v>
      </c>
      <c r="AB97" s="38">
        <v>1</v>
      </c>
      <c r="AC97" s="38">
        <f>+AA97+AB97</f>
        <v>1</v>
      </c>
      <c r="AD97" s="38">
        <v>0</v>
      </c>
      <c r="AF97" s="67"/>
      <c r="AG97" s="68" t="s">
        <v>131</v>
      </c>
      <c r="AH97" s="20"/>
      <c r="AI97" s="20"/>
      <c r="AJ97" s="20"/>
      <c r="AK97" s="20"/>
      <c r="AL97" s="20"/>
      <c r="AM97" s="60">
        <f>SUM(AM94:AM96)</f>
        <v>6</v>
      </c>
      <c r="AN97" s="60">
        <f t="shared" ref="AN97:AQ97" si="31">SUM(AN94:AN96)</f>
        <v>0</v>
      </c>
      <c r="AO97" s="60">
        <f t="shared" si="31"/>
        <v>2</v>
      </c>
      <c r="AP97" s="60">
        <f t="shared" si="31"/>
        <v>2</v>
      </c>
      <c r="AQ97" s="60">
        <f t="shared" si="31"/>
        <v>0</v>
      </c>
      <c r="AR97" s="47"/>
    </row>
    <row r="98" spans="1:44" ht="15.75" customHeight="1" x14ac:dyDescent="0.25">
      <c r="A98" s="41"/>
      <c r="C98" s="16"/>
      <c r="D98" s="42" t="s">
        <v>72</v>
      </c>
      <c r="E98" s="42"/>
      <c r="F98" s="42"/>
      <c r="G98" s="42" t="s">
        <v>160</v>
      </c>
      <c r="H98" s="43"/>
      <c r="I98" s="50">
        <v>6</v>
      </c>
      <c r="J98" s="74">
        <v>1</v>
      </c>
      <c r="K98" s="74">
        <v>4</v>
      </c>
      <c r="L98" s="83">
        <f t="shared" si="26"/>
        <v>5</v>
      </c>
      <c r="M98" s="74">
        <v>0</v>
      </c>
      <c r="O98" s="16"/>
      <c r="Q98" s="47"/>
      <c r="R98" s="47"/>
      <c r="S98" s="67"/>
      <c r="T98" s="68" t="s">
        <v>131</v>
      </c>
      <c r="U98" s="20"/>
      <c r="V98" s="20"/>
      <c r="W98" s="20"/>
      <c r="X98" s="20"/>
      <c r="Y98" s="20"/>
      <c r="Z98" s="60">
        <f>SUM(Z94:Z97)</f>
        <v>4</v>
      </c>
      <c r="AA98" s="60">
        <f t="shared" ref="AA98:AD98" si="32">SUM(AA94:AA97)</f>
        <v>0</v>
      </c>
      <c r="AB98" s="60">
        <f t="shared" si="32"/>
        <v>3</v>
      </c>
      <c r="AC98" s="60">
        <f t="shared" si="32"/>
        <v>3</v>
      </c>
      <c r="AD98" s="60">
        <f t="shared" si="32"/>
        <v>0</v>
      </c>
      <c r="AR98" s="47"/>
    </row>
    <row r="99" spans="1:44" ht="15.75" customHeight="1" x14ac:dyDescent="0.25">
      <c r="A99" s="41"/>
      <c r="C99" s="16"/>
      <c r="D99" s="42" t="s">
        <v>85</v>
      </c>
      <c r="E99" s="42"/>
      <c r="F99" s="42"/>
      <c r="G99" s="42" t="s">
        <v>17</v>
      </c>
      <c r="H99" s="43"/>
      <c r="I99" s="50">
        <v>6</v>
      </c>
      <c r="J99" s="74">
        <v>0</v>
      </c>
      <c r="K99" s="74">
        <v>5</v>
      </c>
      <c r="L99" s="83">
        <f t="shared" si="26"/>
        <v>5</v>
      </c>
      <c r="M99" s="74">
        <v>0</v>
      </c>
      <c r="O99" s="16"/>
      <c r="Q99" s="47"/>
      <c r="R99" s="47"/>
      <c r="T99" s="65" t="s">
        <v>128</v>
      </c>
      <c r="U99" s="71"/>
      <c r="V99" s="71"/>
      <c r="W99" s="71"/>
      <c r="X99" s="71"/>
      <c r="Y99" s="71"/>
      <c r="Z99" s="50">
        <f>+Z98+AM97</f>
        <v>10</v>
      </c>
      <c r="AA99" s="50">
        <f>+AA98+AN97</f>
        <v>0</v>
      </c>
      <c r="AB99" s="50">
        <f>+AB98+AO97</f>
        <v>5</v>
      </c>
      <c r="AC99" s="50">
        <f>+AC98+AP97</f>
        <v>5</v>
      </c>
      <c r="AD99" s="50">
        <f>+AD98+AQ97</f>
        <v>0</v>
      </c>
      <c r="AM99" s="38"/>
      <c r="AN99" s="38"/>
      <c r="AO99" s="38"/>
      <c r="AP99" s="38"/>
      <c r="AQ99" s="38"/>
      <c r="AR99" s="47"/>
    </row>
    <row r="100" spans="1:44" ht="15.75" customHeight="1" x14ac:dyDescent="0.25">
      <c r="A100" s="41"/>
      <c r="C100" s="16"/>
      <c r="D100" s="42"/>
      <c r="E100" s="42"/>
      <c r="F100" s="42"/>
      <c r="G100" s="42"/>
      <c r="H100" s="43"/>
      <c r="I100" s="50"/>
      <c r="J100" s="74"/>
      <c r="K100" s="74"/>
      <c r="M100" s="74"/>
      <c r="Q100" s="47"/>
      <c r="R100" s="47"/>
      <c r="S100" s="58"/>
      <c r="T100" s="36"/>
      <c r="Z100" s="38"/>
      <c r="AA100" s="38"/>
      <c r="AB100" s="38"/>
      <c r="AC100" s="38"/>
      <c r="AD100" s="38"/>
      <c r="AM100" s="38"/>
      <c r="AN100" s="38"/>
      <c r="AO100" s="38"/>
      <c r="AP100" s="38"/>
      <c r="AQ100" s="38"/>
      <c r="AR100" s="47"/>
    </row>
    <row r="101" spans="1:44" ht="15.75" customHeight="1" x14ac:dyDescent="0.25">
      <c r="A101" s="41"/>
      <c r="C101" s="16"/>
      <c r="D101" s="42"/>
      <c r="E101" s="42"/>
      <c r="F101" s="42"/>
      <c r="G101" s="42"/>
      <c r="H101" s="43"/>
      <c r="I101" s="50"/>
      <c r="J101" s="74"/>
      <c r="K101" s="74"/>
      <c r="M101" s="74"/>
      <c r="Q101" s="47"/>
      <c r="R101" s="47"/>
      <c r="S101" s="58"/>
      <c r="T101" s="36" t="s">
        <v>127</v>
      </c>
      <c r="U101" s="16"/>
      <c r="V101" s="16"/>
      <c r="W101" s="16"/>
      <c r="X101" s="16"/>
      <c r="Y101" s="16"/>
      <c r="Z101" s="38">
        <f>+Z91+Z99+AC115</f>
        <v>63</v>
      </c>
      <c r="AA101" s="38">
        <f>+AA91+AA99</f>
        <v>13</v>
      </c>
      <c r="AB101" s="38">
        <f>+AB91+AB99</f>
        <v>19</v>
      </c>
      <c r="AC101" s="38">
        <f>AB101+AA101</f>
        <v>32</v>
      </c>
      <c r="AD101" s="38">
        <f>+AD91+AD99</f>
        <v>6</v>
      </c>
      <c r="AR101" s="47"/>
    </row>
    <row r="102" spans="1:44" ht="15.75" customHeight="1" thickBot="1" x14ac:dyDescent="0.3">
      <c r="A102" s="41"/>
      <c r="C102" s="16"/>
      <c r="D102" s="13" t="s">
        <v>116</v>
      </c>
      <c r="E102" s="13"/>
      <c r="F102" s="13"/>
      <c r="G102" s="15" t="s">
        <v>2</v>
      </c>
      <c r="H102" s="15"/>
      <c r="I102" s="15" t="s">
        <v>4</v>
      </c>
      <c r="J102" s="15" t="s">
        <v>29</v>
      </c>
      <c r="K102" s="15" t="s">
        <v>30</v>
      </c>
      <c r="L102" s="15" t="s">
        <v>31</v>
      </c>
      <c r="M102" s="84" t="s">
        <v>3</v>
      </c>
      <c r="Q102" s="47"/>
      <c r="R102" s="47"/>
      <c r="S102" s="58"/>
      <c r="T102" s="36" t="s">
        <v>114</v>
      </c>
      <c r="U102" s="16"/>
      <c r="V102" s="16"/>
      <c r="W102" s="16"/>
      <c r="X102" s="16"/>
      <c r="Y102" s="16"/>
      <c r="Z102" s="38">
        <f>+Z15+Z28+Z41+Z54+AM15+AM28+AM41+AM54</f>
        <v>63</v>
      </c>
      <c r="AA102" s="38">
        <f>+AA15+AA28+AA41+AA54+AN15+AN28+AN41+AN54</f>
        <v>13</v>
      </c>
      <c r="AB102" s="38">
        <f>+AB15+AB28+AB41+AB54+AO15+AO28+AO41+AO54</f>
        <v>19</v>
      </c>
      <c r="AC102" s="38">
        <f>+AC15+AC28+AC41+AC54+AP15+AP28+AP41+AP54</f>
        <v>32</v>
      </c>
      <c r="AD102" s="38">
        <f>+AD15+AD28+AD41+AD54+AQ15+AQ28+AQ41+AQ54</f>
        <v>6</v>
      </c>
      <c r="AR102" s="47"/>
    </row>
    <row r="103" spans="1:44" ht="15.75" customHeight="1" x14ac:dyDescent="0.25">
      <c r="A103" s="41"/>
      <c r="C103" s="16"/>
      <c r="D103" s="42" t="s">
        <v>39</v>
      </c>
      <c r="E103" s="42"/>
      <c r="F103" s="42"/>
      <c r="G103" s="42" t="s">
        <v>17</v>
      </c>
      <c r="H103" s="43"/>
      <c r="I103" s="50">
        <v>6</v>
      </c>
      <c r="J103" s="74">
        <v>1</v>
      </c>
      <c r="K103" s="74">
        <v>8</v>
      </c>
      <c r="L103" s="50">
        <f t="shared" ref="L103:L120" si="33">+J103+K103</f>
        <v>9</v>
      </c>
      <c r="M103" s="83">
        <v>6</v>
      </c>
      <c r="Q103" s="47"/>
      <c r="R103" s="47"/>
      <c r="AR103" s="47"/>
    </row>
    <row r="104" spans="1:44" ht="15.75" customHeight="1" x14ac:dyDescent="0.25">
      <c r="A104" s="41"/>
      <c r="C104" s="16"/>
      <c r="D104" s="36" t="s">
        <v>112</v>
      </c>
      <c r="E104" s="36"/>
      <c r="F104" s="36"/>
      <c r="G104" s="36" t="s">
        <v>144</v>
      </c>
      <c r="H104" s="38"/>
      <c r="I104" s="50">
        <v>5</v>
      </c>
      <c r="J104" s="74">
        <v>0</v>
      </c>
      <c r="K104" s="74">
        <v>3</v>
      </c>
      <c r="L104" s="50">
        <f t="shared" si="33"/>
        <v>3</v>
      </c>
      <c r="M104" s="83">
        <v>4</v>
      </c>
      <c r="Q104" s="47"/>
      <c r="R104" s="47"/>
      <c r="AR104" s="47"/>
    </row>
    <row r="105" spans="1:44" ht="15.75" customHeight="1" x14ac:dyDescent="0.25">
      <c r="A105" s="41"/>
      <c r="C105" s="16"/>
      <c r="D105" s="36" t="s">
        <v>119</v>
      </c>
      <c r="E105" s="36"/>
      <c r="F105" s="36"/>
      <c r="G105" s="36" t="s">
        <v>144</v>
      </c>
      <c r="H105" s="38"/>
      <c r="I105" s="50">
        <v>6</v>
      </c>
      <c r="J105" s="74">
        <v>6</v>
      </c>
      <c r="K105" s="74">
        <v>5</v>
      </c>
      <c r="L105" s="50">
        <f t="shared" si="33"/>
        <v>11</v>
      </c>
      <c r="M105" s="83">
        <v>4</v>
      </c>
      <c r="Q105" s="47"/>
      <c r="R105" s="47"/>
      <c r="AR105" s="47"/>
    </row>
    <row r="106" spans="1:44" ht="15.75" customHeight="1" thickBot="1" x14ac:dyDescent="0.3">
      <c r="A106" s="41"/>
      <c r="C106" s="16"/>
      <c r="D106" s="36" t="s">
        <v>148</v>
      </c>
      <c r="E106" s="36"/>
      <c r="F106" s="36"/>
      <c r="G106" s="36" t="s">
        <v>144</v>
      </c>
      <c r="H106" s="38"/>
      <c r="I106" s="50">
        <v>6</v>
      </c>
      <c r="J106" s="74">
        <v>3</v>
      </c>
      <c r="K106" s="74">
        <v>2</v>
      </c>
      <c r="L106" s="50">
        <f t="shared" si="33"/>
        <v>5</v>
      </c>
      <c r="M106" s="83">
        <v>4</v>
      </c>
      <c r="Q106" s="47"/>
      <c r="R106" s="47"/>
      <c r="U106" s="120" t="s">
        <v>161</v>
      </c>
      <c r="V106" s="22" t="s">
        <v>194</v>
      </c>
      <c r="W106" s="22"/>
      <c r="X106" s="22"/>
      <c r="Y106" s="22"/>
      <c r="Z106" s="22"/>
      <c r="AA106" s="22"/>
      <c r="AB106" s="22"/>
      <c r="AC106" s="120" t="s">
        <v>4</v>
      </c>
      <c r="AD106" s="120" t="s">
        <v>8</v>
      </c>
      <c r="AE106" s="120" t="s">
        <v>9</v>
      </c>
      <c r="AF106" s="120" t="s">
        <v>10</v>
      </c>
      <c r="AG106" s="120" t="s">
        <v>107</v>
      </c>
      <c r="AH106" s="120"/>
      <c r="AI106" s="120" t="s">
        <v>5</v>
      </c>
      <c r="AJ106" s="120" t="s">
        <v>7</v>
      </c>
      <c r="AK106" s="120" t="s">
        <v>6</v>
      </c>
      <c r="AL106" s="120" t="s">
        <v>108</v>
      </c>
      <c r="AR106" s="47"/>
    </row>
    <row r="107" spans="1:44" ht="15.75" customHeight="1" x14ac:dyDescent="0.25">
      <c r="A107" s="41"/>
      <c r="C107" s="16"/>
      <c r="D107" s="36" t="s">
        <v>44</v>
      </c>
      <c r="E107" s="36"/>
      <c r="F107" s="36"/>
      <c r="G107" s="36" t="s">
        <v>144</v>
      </c>
      <c r="H107" s="38"/>
      <c r="I107" s="50">
        <v>6</v>
      </c>
      <c r="J107" s="74">
        <v>3</v>
      </c>
      <c r="K107" s="74">
        <v>1</v>
      </c>
      <c r="L107" s="50">
        <f t="shared" si="33"/>
        <v>4</v>
      </c>
      <c r="M107" s="83">
        <v>4</v>
      </c>
      <c r="Q107" s="47"/>
      <c r="R107" s="47"/>
      <c r="S107" s="58"/>
      <c r="T107" s="36"/>
      <c r="U107" s="79">
        <v>8</v>
      </c>
      <c r="V107" s="65" t="s">
        <v>18</v>
      </c>
      <c r="W107" s="65"/>
      <c r="X107" s="65"/>
      <c r="Y107" s="65"/>
      <c r="Z107" s="50"/>
      <c r="AC107" s="50">
        <v>1</v>
      </c>
      <c r="AD107" s="50">
        <v>0</v>
      </c>
      <c r="AE107" s="50">
        <v>0</v>
      </c>
      <c r="AF107" s="50">
        <v>1</v>
      </c>
      <c r="AG107" s="264">
        <f t="shared" ref="AG107:AG110" si="34">(2*AD107+AF107)/(2*AC107)</f>
        <v>0.5</v>
      </c>
      <c r="AH107" s="264"/>
      <c r="AI107" s="50">
        <v>1</v>
      </c>
      <c r="AJ107" s="50">
        <v>0</v>
      </c>
      <c r="AK107" s="50">
        <v>0</v>
      </c>
      <c r="AL107" s="81">
        <f t="shared" ref="AL107:AL109" si="35">+AI107/AC107</f>
        <v>1</v>
      </c>
      <c r="AM107" s="38"/>
      <c r="AN107" s="38"/>
      <c r="AO107" s="38"/>
      <c r="AP107" s="38"/>
      <c r="AQ107" s="38"/>
      <c r="AR107" s="47"/>
    </row>
    <row r="108" spans="1:44" ht="15.75" customHeight="1" x14ac:dyDescent="0.25">
      <c r="A108" s="41"/>
      <c r="C108" s="16"/>
      <c r="D108" s="42" t="s">
        <v>40</v>
      </c>
      <c r="E108" s="42"/>
      <c r="F108" s="42"/>
      <c r="G108" s="36" t="s">
        <v>21</v>
      </c>
      <c r="H108" s="43"/>
      <c r="I108" s="50">
        <v>6</v>
      </c>
      <c r="J108" s="74">
        <v>0</v>
      </c>
      <c r="K108" s="74">
        <v>4</v>
      </c>
      <c r="L108" s="50">
        <f t="shared" si="33"/>
        <v>4</v>
      </c>
      <c r="M108" s="83">
        <v>4</v>
      </c>
      <c r="Q108" s="47"/>
      <c r="R108" s="47"/>
      <c r="S108" s="58"/>
      <c r="T108" s="36"/>
      <c r="U108" s="79">
        <v>7</v>
      </c>
      <c r="V108" s="65" t="s">
        <v>22</v>
      </c>
      <c r="W108" s="65"/>
      <c r="X108" s="65"/>
      <c r="Y108" s="65"/>
      <c r="Z108" s="50"/>
      <c r="AC108" s="50">
        <v>1</v>
      </c>
      <c r="AD108" s="50">
        <v>1</v>
      </c>
      <c r="AE108" s="50">
        <v>0</v>
      </c>
      <c r="AF108" s="50">
        <v>0</v>
      </c>
      <c r="AG108" s="264">
        <f t="shared" si="34"/>
        <v>1</v>
      </c>
      <c r="AH108" s="264"/>
      <c r="AI108" s="50">
        <v>0</v>
      </c>
      <c r="AJ108" s="50">
        <v>0</v>
      </c>
      <c r="AK108" s="50">
        <v>1</v>
      </c>
      <c r="AL108" s="81">
        <f t="shared" si="35"/>
        <v>0</v>
      </c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42" t="s">
        <v>138</v>
      </c>
      <c r="G109" s="42" t="s">
        <v>160</v>
      </c>
      <c r="H109" s="43"/>
      <c r="I109" s="50">
        <v>6</v>
      </c>
      <c r="J109" s="74">
        <v>0</v>
      </c>
      <c r="K109" s="74">
        <v>1</v>
      </c>
      <c r="L109" s="50">
        <f t="shared" si="33"/>
        <v>1</v>
      </c>
      <c r="M109" s="83">
        <v>4</v>
      </c>
      <c r="Q109" s="47"/>
      <c r="R109" s="47"/>
      <c r="S109" s="58"/>
      <c r="T109" s="36"/>
      <c r="U109" s="79">
        <v>7.5</v>
      </c>
      <c r="V109" s="65" t="s">
        <v>272</v>
      </c>
      <c r="W109" s="65"/>
      <c r="X109" s="65"/>
      <c r="Y109" s="65"/>
      <c r="Z109" s="50"/>
      <c r="AC109" s="50">
        <v>3.3</v>
      </c>
      <c r="AD109" s="50">
        <v>3</v>
      </c>
      <c r="AE109" s="50">
        <v>0</v>
      </c>
      <c r="AF109" s="50">
        <v>1</v>
      </c>
      <c r="AG109" s="264">
        <f t="shared" si="34"/>
        <v>1.0606060606060606</v>
      </c>
      <c r="AH109" s="264"/>
      <c r="AI109" s="50">
        <v>2</v>
      </c>
      <c r="AJ109" s="50">
        <v>0</v>
      </c>
      <c r="AK109" s="50">
        <v>1</v>
      </c>
      <c r="AL109" s="81">
        <f t="shared" si="35"/>
        <v>0.60606060606060608</v>
      </c>
      <c r="AR109" s="47"/>
    </row>
    <row r="110" spans="1:44" ht="15.75" customHeight="1" x14ac:dyDescent="0.25">
      <c r="A110" s="41"/>
      <c r="C110" s="16"/>
      <c r="D110" s="42" t="s">
        <v>37</v>
      </c>
      <c r="G110" s="42" t="s">
        <v>17</v>
      </c>
      <c r="H110" s="43"/>
      <c r="I110" s="50">
        <v>5</v>
      </c>
      <c r="J110" s="74">
        <v>0</v>
      </c>
      <c r="K110" s="74">
        <v>4</v>
      </c>
      <c r="L110" s="50">
        <f t="shared" si="33"/>
        <v>4</v>
      </c>
      <c r="M110" s="83">
        <v>2</v>
      </c>
      <c r="Q110" s="47"/>
      <c r="R110" s="47"/>
      <c r="U110" s="79">
        <v>7.5</v>
      </c>
      <c r="V110" s="65" t="s">
        <v>16</v>
      </c>
      <c r="W110" s="65"/>
      <c r="X110" s="65"/>
      <c r="Y110" s="65"/>
      <c r="Z110" s="50"/>
      <c r="AC110" s="50">
        <v>1</v>
      </c>
      <c r="AD110" s="50">
        <v>1</v>
      </c>
      <c r="AE110" s="50">
        <v>0</v>
      </c>
      <c r="AF110" s="50">
        <v>0</v>
      </c>
      <c r="AG110" s="264">
        <f t="shared" si="34"/>
        <v>1</v>
      </c>
      <c r="AH110" s="264"/>
      <c r="AI110" s="50">
        <v>1</v>
      </c>
      <c r="AJ110" s="50">
        <v>0</v>
      </c>
      <c r="AK110" s="50">
        <v>0</v>
      </c>
      <c r="AL110" s="81">
        <f t="shared" ref="AL110:AL115" si="36">+AI110/AC110</f>
        <v>1</v>
      </c>
      <c r="AR110" s="47"/>
    </row>
    <row r="111" spans="1:44" ht="15.75" customHeight="1" x14ac:dyDescent="0.25">
      <c r="A111" s="41"/>
      <c r="C111" s="16"/>
      <c r="D111" s="36" t="s">
        <v>99</v>
      </c>
      <c r="E111" s="36"/>
      <c r="F111" s="36"/>
      <c r="G111" s="42" t="s">
        <v>157</v>
      </c>
      <c r="H111" s="38"/>
      <c r="I111" s="50">
        <v>5</v>
      </c>
      <c r="J111" s="74">
        <v>0</v>
      </c>
      <c r="K111" s="74">
        <v>1</v>
      </c>
      <c r="L111" s="50">
        <f t="shared" si="33"/>
        <v>1</v>
      </c>
      <c r="M111" s="83">
        <v>2</v>
      </c>
      <c r="Q111" s="47"/>
      <c r="R111" s="47"/>
      <c r="U111" s="75">
        <v>8</v>
      </c>
      <c r="V111" s="65" t="s">
        <v>147</v>
      </c>
      <c r="AC111" s="50">
        <v>1</v>
      </c>
      <c r="AD111" s="50">
        <v>1</v>
      </c>
      <c r="AE111" s="50">
        <v>0</v>
      </c>
      <c r="AF111" s="50">
        <v>0</v>
      </c>
      <c r="AG111" s="264">
        <f t="shared" ref="AG111" si="37">(2*AD111+AF111)/(2*AC111)</f>
        <v>1</v>
      </c>
      <c r="AH111" s="264"/>
      <c r="AI111" s="50">
        <v>2</v>
      </c>
      <c r="AJ111" s="50">
        <v>0</v>
      </c>
      <c r="AK111" s="50">
        <v>0</v>
      </c>
      <c r="AL111" s="81">
        <f t="shared" si="36"/>
        <v>2</v>
      </c>
      <c r="AR111" s="47"/>
    </row>
    <row r="112" spans="1:44" ht="15.75" customHeight="1" x14ac:dyDescent="0.25">
      <c r="A112" s="41"/>
      <c r="D112" s="42" t="s">
        <v>134</v>
      </c>
      <c r="E112" s="42"/>
      <c r="F112" s="42"/>
      <c r="G112" s="42" t="s">
        <v>158</v>
      </c>
      <c r="H112" s="43"/>
      <c r="I112" s="50">
        <v>5</v>
      </c>
      <c r="J112" s="74">
        <v>0</v>
      </c>
      <c r="K112" s="74">
        <v>1</v>
      </c>
      <c r="L112" s="50">
        <f t="shared" si="33"/>
        <v>1</v>
      </c>
      <c r="M112" s="83">
        <v>2</v>
      </c>
      <c r="Q112" s="47"/>
      <c r="R112" s="47"/>
      <c r="S112" s="58"/>
      <c r="T112" s="36"/>
      <c r="U112" s="79"/>
      <c r="V112" s="65" t="s">
        <v>41</v>
      </c>
      <c r="W112" s="65"/>
      <c r="X112" s="65"/>
      <c r="Y112" s="65"/>
      <c r="Z112" s="50"/>
      <c r="AC112" s="50">
        <v>0.2</v>
      </c>
      <c r="AD112" s="50">
        <v>0</v>
      </c>
      <c r="AE112" s="50">
        <v>0</v>
      </c>
      <c r="AF112" s="50">
        <v>0</v>
      </c>
      <c r="AG112" s="264">
        <f>(2*AD112+AF112)/(2*AC112)</f>
        <v>0</v>
      </c>
      <c r="AH112" s="264"/>
      <c r="AI112" s="50">
        <v>0</v>
      </c>
      <c r="AJ112" s="50">
        <v>0</v>
      </c>
      <c r="AK112" s="50">
        <v>0</v>
      </c>
      <c r="AL112" s="81">
        <f t="shared" si="36"/>
        <v>0</v>
      </c>
      <c r="AP112" s="38"/>
      <c r="AQ112" s="38"/>
      <c r="AR112" s="47"/>
    </row>
    <row r="113" spans="1:44" ht="15.75" customHeight="1" x14ac:dyDescent="0.25">
      <c r="A113" s="41"/>
      <c r="D113" s="36" t="s">
        <v>61</v>
      </c>
      <c r="E113" s="36"/>
      <c r="F113" s="36"/>
      <c r="G113" s="36" t="s">
        <v>144</v>
      </c>
      <c r="H113" s="38"/>
      <c r="I113" s="50">
        <v>5</v>
      </c>
      <c r="J113" s="74">
        <v>0</v>
      </c>
      <c r="K113" s="74">
        <v>0</v>
      </c>
      <c r="L113" s="50">
        <f t="shared" si="33"/>
        <v>0</v>
      </c>
      <c r="M113" s="83">
        <v>2</v>
      </c>
      <c r="Q113" s="47"/>
      <c r="R113" s="47"/>
      <c r="U113" s="79"/>
      <c r="V113" s="65" t="s">
        <v>273</v>
      </c>
      <c r="W113" s="65"/>
      <c r="X113" s="65"/>
      <c r="Y113" s="65"/>
      <c r="Z113" s="50"/>
      <c r="AC113" s="50">
        <v>0.5</v>
      </c>
      <c r="AD113" s="50">
        <v>0</v>
      </c>
      <c r="AE113" s="50">
        <v>0</v>
      </c>
      <c r="AF113" s="50">
        <v>0</v>
      </c>
      <c r="AG113" s="264">
        <f>(2*AD113+AF113)/(2*AC113)</f>
        <v>0</v>
      </c>
      <c r="AH113" s="264"/>
      <c r="AI113" s="50">
        <v>2</v>
      </c>
      <c r="AJ113" s="50">
        <v>1</v>
      </c>
      <c r="AK113" s="50">
        <v>0</v>
      </c>
      <c r="AL113" s="81">
        <f t="shared" si="36"/>
        <v>4</v>
      </c>
      <c r="AR113" s="47"/>
    </row>
    <row r="114" spans="1:44" ht="15.75" customHeight="1" thickBot="1" x14ac:dyDescent="0.3">
      <c r="A114" s="41"/>
      <c r="D114" s="42" t="s">
        <v>82</v>
      </c>
      <c r="E114" s="42"/>
      <c r="F114" s="42"/>
      <c r="G114" s="42" t="s">
        <v>160</v>
      </c>
      <c r="H114" s="43"/>
      <c r="I114" s="50">
        <v>6</v>
      </c>
      <c r="J114" s="74">
        <v>19</v>
      </c>
      <c r="K114" s="74">
        <v>3</v>
      </c>
      <c r="L114" s="50">
        <f t="shared" si="33"/>
        <v>22</v>
      </c>
      <c r="M114" s="83">
        <v>2</v>
      </c>
      <c r="Q114" s="47"/>
      <c r="R114" s="47"/>
      <c r="U114" s="79">
        <v>8</v>
      </c>
      <c r="V114" s="65" t="s">
        <v>104</v>
      </c>
      <c r="W114" s="65"/>
      <c r="X114" s="65"/>
      <c r="Y114" s="65"/>
      <c r="Z114" s="50"/>
      <c r="AC114" s="50">
        <v>2</v>
      </c>
      <c r="AD114" s="50">
        <v>0</v>
      </c>
      <c r="AE114" s="50">
        <v>2</v>
      </c>
      <c r="AF114" s="50">
        <v>0</v>
      </c>
      <c r="AG114" s="264">
        <f>(2*AD114+AF114)/(2*AC114)</f>
        <v>0</v>
      </c>
      <c r="AH114" s="264"/>
      <c r="AI114" s="50">
        <v>7</v>
      </c>
      <c r="AJ114" s="50">
        <v>0</v>
      </c>
      <c r="AK114" s="50">
        <v>0</v>
      </c>
      <c r="AL114" s="81">
        <f t="shared" si="36"/>
        <v>3.5</v>
      </c>
      <c r="AR114" s="47"/>
    </row>
    <row r="115" spans="1:44" ht="15.75" customHeight="1" x14ac:dyDescent="0.25">
      <c r="A115" s="41"/>
      <c r="D115" s="36" t="s">
        <v>111</v>
      </c>
      <c r="E115" s="36"/>
      <c r="F115" s="36"/>
      <c r="G115" s="42" t="s">
        <v>157</v>
      </c>
      <c r="H115" s="38"/>
      <c r="I115" s="50">
        <v>6</v>
      </c>
      <c r="J115" s="74">
        <v>1</v>
      </c>
      <c r="K115" s="74">
        <v>2</v>
      </c>
      <c r="L115" s="50">
        <f t="shared" si="33"/>
        <v>3</v>
      </c>
      <c r="M115" s="83">
        <v>2</v>
      </c>
      <c r="Q115" s="47"/>
      <c r="R115" s="47"/>
      <c r="U115" s="67"/>
      <c r="V115" s="69"/>
      <c r="W115" s="68" t="s">
        <v>27</v>
      </c>
      <c r="X115" s="69"/>
      <c r="Y115" s="69"/>
      <c r="Z115" s="60"/>
      <c r="AA115" s="67"/>
      <c r="AB115" s="67"/>
      <c r="AC115" s="60">
        <f>SUM(AC107:AC114)</f>
        <v>10</v>
      </c>
      <c r="AD115" s="60">
        <f>SUM(AD107:AD114)</f>
        <v>6</v>
      </c>
      <c r="AE115" s="60">
        <f>SUM(AE107:AE114)</f>
        <v>2</v>
      </c>
      <c r="AF115" s="60">
        <f>SUM(AF107:AF114)</f>
        <v>2</v>
      </c>
      <c r="AG115" s="265">
        <f>(2*AD115+AF115)/(2*AC115)</f>
        <v>0.7</v>
      </c>
      <c r="AH115" s="265"/>
      <c r="AI115" s="60">
        <f>SUM(AI107:AI114)</f>
        <v>15</v>
      </c>
      <c r="AJ115" s="60">
        <f>SUM(AJ107:AJ114)</f>
        <v>1</v>
      </c>
      <c r="AK115" s="60">
        <f>SUM(AK107:AK114)</f>
        <v>2</v>
      </c>
      <c r="AL115" s="70">
        <f t="shared" si="36"/>
        <v>1.5</v>
      </c>
      <c r="AR115" s="47"/>
    </row>
    <row r="116" spans="1:44" ht="15.75" customHeight="1" x14ac:dyDescent="0.25">
      <c r="A116" s="41"/>
      <c r="D116" s="42" t="s">
        <v>170</v>
      </c>
      <c r="E116" s="42"/>
      <c r="F116" s="42"/>
      <c r="G116" s="42" t="s">
        <v>158</v>
      </c>
      <c r="H116" s="43"/>
      <c r="I116" s="50">
        <v>6</v>
      </c>
      <c r="J116" s="74">
        <v>1</v>
      </c>
      <c r="K116" s="74">
        <v>2</v>
      </c>
      <c r="L116" s="50">
        <f t="shared" si="33"/>
        <v>3</v>
      </c>
      <c r="M116" s="83">
        <v>2</v>
      </c>
      <c r="Q116" s="47"/>
      <c r="R116" s="47"/>
      <c r="AR116" s="47"/>
    </row>
    <row r="117" spans="1:44" ht="15.75" customHeight="1" x14ac:dyDescent="0.25">
      <c r="A117" s="41"/>
      <c r="D117" s="42" t="s">
        <v>96</v>
      </c>
      <c r="E117" s="42"/>
      <c r="F117" s="42"/>
      <c r="G117" s="36" t="s">
        <v>21</v>
      </c>
      <c r="H117" s="43"/>
      <c r="I117" s="50">
        <v>6</v>
      </c>
      <c r="J117" s="74">
        <v>0</v>
      </c>
      <c r="K117" s="74">
        <v>3</v>
      </c>
      <c r="L117" s="50">
        <f t="shared" si="33"/>
        <v>3</v>
      </c>
      <c r="M117" s="83">
        <v>2</v>
      </c>
      <c r="Q117" s="47"/>
      <c r="R117" s="47"/>
      <c r="AR117" s="47"/>
    </row>
    <row r="118" spans="1:44" ht="15.75" customHeight="1" x14ac:dyDescent="0.25">
      <c r="A118" s="41"/>
      <c r="D118" s="42" t="s">
        <v>94</v>
      </c>
      <c r="E118" s="42"/>
      <c r="F118" s="42"/>
      <c r="G118" s="29" t="s">
        <v>146</v>
      </c>
      <c r="H118" s="43"/>
      <c r="I118" s="50">
        <v>6</v>
      </c>
      <c r="J118" s="74">
        <v>2</v>
      </c>
      <c r="K118" s="74">
        <v>0</v>
      </c>
      <c r="L118" s="50">
        <f t="shared" si="33"/>
        <v>2</v>
      </c>
      <c r="M118" s="83">
        <v>2</v>
      </c>
      <c r="Q118" s="47"/>
      <c r="R118" s="47"/>
      <c r="AR118" s="47"/>
    </row>
    <row r="119" spans="1:44" ht="15.75" customHeight="1" x14ac:dyDescent="0.25">
      <c r="A119" s="41"/>
      <c r="D119" s="42" t="s">
        <v>56</v>
      </c>
      <c r="E119" s="42"/>
      <c r="F119" s="42"/>
      <c r="G119" s="42" t="s">
        <v>158</v>
      </c>
      <c r="H119" s="43"/>
      <c r="I119" s="50">
        <v>6</v>
      </c>
      <c r="J119" s="74">
        <v>0</v>
      </c>
      <c r="K119" s="74">
        <v>1</v>
      </c>
      <c r="L119" s="50">
        <f t="shared" si="33"/>
        <v>1</v>
      </c>
      <c r="M119" s="83">
        <v>2</v>
      </c>
      <c r="Q119" s="47"/>
      <c r="R119" s="47"/>
      <c r="AR119" s="47"/>
    </row>
    <row r="120" spans="1:44" ht="15.75" customHeight="1" x14ac:dyDescent="0.25">
      <c r="A120" s="41"/>
      <c r="D120" s="42" t="s">
        <v>20</v>
      </c>
      <c r="E120" s="42"/>
      <c r="F120" s="42"/>
      <c r="G120" s="29" t="s">
        <v>146</v>
      </c>
      <c r="H120" s="43"/>
      <c r="I120" s="50">
        <v>6</v>
      </c>
      <c r="J120" s="74">
        <v>0</v>
      </c>
      <c r="K120" s="74">
        <v>0</v>
      </c>
      <c r="L120" s="50">
        <f t="shared" si="33"/>
        <v>0</v>
      </c>
      <c r="M120" s="83">
        <v>2</v>
      </c>
      <c r="Q120" s="47"/>
      <c r="R120" s="47"/>
      <c r="AR120" s="47"/>
    </row>
    <row r="121" spans="1:44" ht="15.75" customHeight="1" x14ac:dyDescent="0.25">
      <c r="A121" s="41"/>
      <c r="Q121" s="47"/>
      <c r="R121" s="47"/>
      <c r="S121" s="79"/>
      <c r="T121" s="65"/>
      <c r="U121" s="65"/>
      <c r="V121" s="65"/>
      <c r="W121" s="65"/>
      <c r="X121" s="80"/>
      <c r="Y121" s="65"/>
      <c r="Z121" s="50"/>
      <c r="AA121" s="50"/>
      <c r="AB121" s="50"/>
      <c r="AC121" s="50"/>
      <c r="AD121" s="50"/>
      <c r="AE121" s="264"/>
      <c r="AF121" s="264"/>
      <c r="AG121" s="50"/>
      <c r="AH121" s="50"/>
      <c r="AI121" s="50"/>
      <c r="AJ121" s="50"/>
      <c r="AK121" s="50"/>
      <c r="AL121" s="81"/>
      <c r="AR121" s="47"/>
    </row>
    <row r="122" spans="1:44" ht="15.75" customHeight="1" x14ac:dyDescent="0.25">
      <c r="A122" s="41"/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119"/>
      <c r="AF124" s="119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119"/>
      <c r="AF125" s="119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119"/>
      <c r="AF126" s="119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0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07:AH107"/>
    <mergeCell ref="AG108:AH108"/>
    <mergeCell ref="AG11:AH11"/>
    <mergeCell ref="E14:F14"/>
    <mergeCell ref="B73:P73"/>
    <mergeCell ref="S73:AQ73"/>
    <mergeCell ref="G74:M74"/>
    <mergeCell ref="S74:AQ74"/>
    <mergeCell ref="AE123:AF123"/>
    <mergeCell ref="AG109:AH109"/>
    <mergeCell ref="AG112:AH112"/>
    <mergeCell ref="AG113:AH113"/>
    <mergeCell ref="AG114:AH114"/>
    <mergeCell ref="AG115:AH115"/>
    <mergeCell ref="AG110:AH110"/>
    <mergeCell ref="AG111:AH111"/>
    <mergeCell ref="AE121:AF121"/>
    <mergeCell ref="AE122:AF122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FB4F0-C957-4983-A54F-A3A5EEF05B0B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5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96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96" t="s">
        <v>4</v>
      </c>
      <c r="AD2" s="96" t="s">
        <v>8</v>
      </c>
      <c r="AE2" s="96" t="s">
        <v>9</v>
      </c>
      <c r="AF2" s="96" t="s">
        <v>10</v>
      </c>
      <c r="AG2" s="263" t="s">
        <v>107</v>
      </c>
      <c r="AH2" s="263"/>
      <c r="AI2" s="96" t="s">
        <v>5</v>
      </c>
      <c r="AJ2" s="96" t="s">
        <v>7</v>
      </c>
      <c r="AK2" s="96" t="s">
        <v>6</v>
      </c>
      <c r="AL2" s="96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4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5</v>
      </c>
      <c r="AD3" s="50">
        <v>2</v>
      </c>
      <c r="AE3" s="50">
        <v>2</v>
      </c>
      <c r="AF3" s="50">
        <v>1</v>
      </c>
      <c r="AG3" s="265">
        <f t="shared" ref="AG3:AG10" si="0">+(AD3*2+AF3)/(2*AC3)</f>
        <v>0.5</v>
      </c>
      <c r="AH3" s="265"/>
      <c r="AI3" s="50">
        <v>11</v>
      </c>
      <c r="AJ3" s="50">
        <v>0</v>
      </c>
      <c r="AK3" s="50">
        <v>0</v>
      </c>
      <c r="AL3" s="66">
        <f t="shared" ref="AL3:AL10" si="1">+AI3/AC3</f>
        <v>2.2000000000000002</v>
      </c>
      <c r="AM3" s="16"/>
      <c r="AN3" s="16"/>
      <c r="AQ3" s="38"/>
      <c r="AR3" s="40"/>
    </row>
    <row r="4" spans="1:44" ht="18" x14ac:dyDescent="0.25">
      <c r="A4" s="41"/>
      <c r="B4" s="90">
        <v>6</v>
      </c>
      <c r="C4" s="18" t="s">
        <v>23</v>
      </c>
      <c r="D4" s="37"/>
      <c r="E4" s="18"/>
      <c r="F4" s="37"/>
      <c r="G4" s="90">
        <v>4</v>
      </c>
      <c r="H4" s="90">
        <v>1</v>
      </c>
      <c r="I4" s="90">
        <v>0</v>
      </c>
      <c r="J4" s="90">
        <f t="shared" ref="J4:J11" si="2">2*G4+I4</f>
        <v>8</v>
      </c>
      <c r="K4" s="73">
        <f t="shared" ref="K4:K11" si="3">+J4/((G4+H4+I4)*2)</f>
        <v>0.8</v>
      </c>
      <c r="L4" s="90">
        <f>+$AN$40</f>
        <v>22</v>
      </c>
      <c r="M4" s="90">
        <v>11</v>
      </c>
      <c r="N4" s="90">
        <f>+$AO$40</f>
        <v>31</v>
      </c>
      <c r="O4" s="90">
        <f>+$AQ$40</f>
        <v>6</v>
      </c>
      <c r="P4" s="90">
        <v>1</v>
      </c>
      <c r="Q4" s="46"/>
      <c r="R4" s="41"/>
      <c r="U4" s="75">
        <v>7.5</v>
      </c>
      <c r="V4" s="77" t="s">
        <v>16</v>
      </c>
      <c r="W4" s="78"/>
      <c r="X4" s="77"/>
      <c r="Y4" s="77"/>
      <c r="Z4" s="77" t="s">
        <v>17</v>
      </c>
      <c r="AB4" s="50"/>
      <c r="AC4" s="50">
        <v>5</v>
      </c>
      <c r="AD4" s="50">
        <v>2</v>
      </c>
      <c r="AE4" s="50">
        <v>2</v>
      </c>
      <c r="AF4" s="50">
        <v>1</v>
      </c>
      <c r="AG4" s="264">
        <f t="shared" si="0"/>
        <v>0.5</v>
      </c>
      <c r="AH4" s="264"/>
      <c r="AI4" s="50">
        <v>12</v>
      </c>
      <c r="AJ4" s="50">
        <v>0</v>
      </c>
      <c r="AK4" s="50">
        <v>0</v>
      </c>
      <c r="AL4" s="66">
        <f t="shared" si="1"/>
        <v>2.4</v>
      </c>
      <c r="AM4" s="16"/>
      <c r="AN4" s="16"/>
      <c r="AQ4" s="38"/>
      <c r="AR4" s="40"/>
    </row>
    <row r="5" spans="1:44" ht="18" x14ac:dyDescent="0.25">
      <c r="A5" s="41"/>
      <c r="B5" s="90">
        <v>5</v>
      </c>
      <c r="C5" s="18" t="s">
        <v>139</v>
      </c>
      <c r="D5" s="37"/>
      <c r="E5" s="18"/>
      <c r="F5" s="37"/>
      <c r="G5" s="90">
        <v>3</v>
      </c>
      <c r="H5" s="90">
        <v>1</v>
      </c>
      <c r="I5" s="90">
        <v>1</v>
      </c>
      <c r="J5" s="90">
        <f t="shared" si="2"/>
        <v>7</v>
      </c>
      <c r="K5" s="73">
        <f t="shared" si="3"/>
        <v>0.7</v>
      </c>
      <c r="L5" s="90">
        <f>+$AN$27</f>
        <v>14</v>
      </c>
      <c r="M5" s="90">
        <v>10</v>
      </c>
      <c r="N5" s="90">
        <f>+$AO$27</f>
        <v>24</v>
      </c>
      <c r="O5" s="90">
        <f>+$AQ$27</f>
        <v>18</v>
      </c>
      <c r="P5" s="90">
        <v>1</v>
      </c>
      <c r="Q5" s="46"/>
      <c r="R5" s="41"/>
      <c r="U5" s="75">
        <v>8</v>
      </c>
      <c r="V5" s="77" t="s">
        <v>18</v>
      </c>
      <c r="W5" s="78"/>
      <c r="X5" s="77"/>
      <c r="Y5" s="77"/>
      <c r="Z5" s="77" t="s">
        <v>21</v>
      </c>
      <c r="AB5" s="50"/>
      <c r="AC5" s="50">
        <v>5</v>
      </c>
      <c r="AD5" s="50">
        <v>2</v>
      </c>
      <c r="AE5" s="50">
        <v>2</v>
      </c>
      <c r="AF5" s="50">
        <v>1</v>
      </c>
      <c r="AG5" s="264">
        <f t="shared" si="0"/>
        <v>0.5</v>
      </c>
      <c r="AH5" s="264"/>
      <c r="AI5" s="50">
        <v>13</v>
      </c>
      <c r="AJ5" s="50">
        <v>0</v>
      </c>
      <c r="AK5" s="50">
        <v>0</v>
      </c>
      <c r="AL5" s="66">
        <f t="shared" si="1"/>
        <v>2.6</v>
      </c>
      <c r="AM5" s="16"/>
      <c r="AN5" s="16"/>
      <c r="AQ5" s="38"/>
      <c r="AR5" s="40"/>
    </row>
    <row r="6" spans="1:44" ht="18" x14ac:dyDescent="0.25">
      <c r="A6" s="41"/>
      <c r="B6" s="90">
        <v>1</v>
      </c>
      <c r="C6" s="18" t="s">
        <v>176</v>
      </c>
      <c r="D6" s="37"/>
      <c r="E6" s="37"/>
      <c r="F6" s="37"/>
      <c r="G6" s="90">
        <v>2</v>
      </c>
      <c r="H6" s="90">
        <v>2</v>
      </c>
      <c r="I6" s="90">
        <v>1</v>
      </c>
      <c r="J6" s="90">
        <f t="shared" si="2"/>
        <v>5</v>
      </c>
      <c r="K6" s="73">
        <f t="shared" si="3"/>
        <v>0.5</v>
      </c>
      <c r="L6" s="90">
        <f>+$AA$27</f>
        <v>10</v>
      </c>
      <c r="M6" s="90">
        <v>11</v>
      </c>
      <c r="N6" s="90">
        <f>+$AB$27</f>
        <v>15</v>
      </c>
      <c r="O6" s="90">
        <f>+$AD$27</f>
        <v>2</v>
      </c>
      <c r="P6" s="90">
        <v>3</v>
      </c>
      <c r="Q6" s="46"/>
      <c r="R6" s="41"/>
      <c r="U6" s="75">
        <v>8</v>
      </c>
      <c r="V6" s="77" t="s">
        <v>147</v>
      </c>
      <c r="W6" s="78"/>
      <c r="X6" s="77"/>
      <c r="Y6" s="77"/>
      <c r="Z6" s="77" t="s">
        <v>140</v>
      </c>
      <c r="AB6" s="50"/>
      <c r="AC6" s="50">
        <v>3</v>
      </c>
      <c r="AD6" s="50">
        <v>0</v>
      </c>
      <c r="AE6" s="50">
        <v>1</v>
      </c>
      <c r="AF6" s="50">
        <v>2</v>
      </c>
      <c r="AG6" s="264">
        <f t="shared" si="0"/>
        <v>0.33333333333333331</v>
      </c>
      <c r="AH6" s="264"/>
      <c r="AI6" s="50">
        <v>8</v>
      </c>
      <c r="AJ6" s="50">
        <v>0</v>
      </c>
      <c r="AK6" s="50">
        <v>0</v>
      </c>
      <c r="AL6" s="66">
        <f t="shared" si="1"/>
        <v>2.6666666666666665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2</v>
      </c>
      <c r="H7" s="90">
        <v>2</v>
      </c>
      <c r="I7" s="90">
        <v>1</v>
      </c>
      <c r="J7" s="90">
        <f t="shared" si="2"/>
        <v>5</v>
      </c>
      <c r="K7" s="73">
        <f t="shared" si="3"/>
        <v>0.5</v>
      </c>
      <c r="L7" s="90">
        <f>+$AA$53</f>
        <v>10</v>
      </c>
      <c r="M7" s="90">
        <v>13</v>
      </c>
      <c r="N7" s="90">
        <f>+$AB$53</f>
        <v>20</v>
      </c>
      <c r="O7" s="90">
        <f>+$AD$53</f>
        <v>6</v>
      </c>
      <c r="P7" s="90">
        <v>3</v>
      </c>
      <c r="Q7" s="46"/>
      <c r="R7" s="41"/>
      <c r="U7" s="75">
        <v>8</v>
      </c>
      <c r="V7" s="77" t="s">
        <v>104</v>
      </c>
      <c r="W7" s="78"/>
      <c r="X7" s="77"/>
      <c r="Y7" s="77"/>
      <c r="Z7" s="77" t="s">
        <v>144</v>
      </c>
      <c r="AB7" s="50"/>
      <c r="AC7" s="50">
        <v>3</v>
      </c>
      <c r="AD7" s="50">
        <v>2</v>
      </c>
      <c r="AE7" s="50">
        <v>1</v>
      </c>
      <c r="AF7" s="50">
        <v>0</v>
      </c>
      <c r="AG7" s="264">
        <f t="shared" si="0"/>
        <v>0.66666666666666663</v>
      </c>
      <c r="AH7" s="264"/>
      <c r="AI7" s="50">
        <v>9</v>
      </c>
      <c r="AJ7" s="50">
        <v>0</v>
      </c>
      <c r="AK7" s="50">
        <v>0</v>
      </c>
      <c r="AL7" s="66">
        <f t="shared" si="1"/>
        <v>3</v>
      </c>
      <c r="AM7" s="16"/>
      <c r="AN7" s="16"/>
      <c r="AQ7" s="38"/>
      <c r="AR7" s="40"/>
    </row>
    <row r="8" spans="1:44" ht="18" x14ac:dyDescent="0.25">
      <c r="A8" s="41"/>
      <c r="B8" s="90">
        <v>4</v>
      </c>
      <c r="C8" s="18" t="s">
        <v>177</v>
      </c>
      <c r="D8" s="37"/>
      <c r="E8" s="18"/>
      <c r="F8" s="37"/>
      <c r="G8" s="90">
        <v>2</v>
      </c>
      <c r="H8" s="90">
        <v>2</v>
      </c>
      <c r="I8" s="90">
        <v>1</v>
      </c>
      <c r="J8" s="90">
        <f t="shared" si="2"/>
        <v>5</v>
      </c>
      <c r="K8" s="73">
        <f t="shared" si="3"/>
        <v>0.5</v>
      </c>
      <c r="L8" s="90">
        <f>+$AA$66</f>
        <v>16</v>
      </c>
      <c r="M8" s="90">
        <v>12</v>
      </c>
      <c r="N8" s="90">
        <f>+$AB$66</f>
        <v>24</v>
      </c>
      <c r="O8" s="90">
        <f>+$AD$66</f>
        <v>8</v>
      </c>
      <c r="P8" s="90">
        <v>3</v>
      </c>
      <c r="Q8" s="46"/>
      <c r="R8" s="41"/>
      <c r="U8" s="75">
        <v>7</v>
      </c>
      <c r="V8" s="77" t="s">
        <v>24</v>
      </c>
      <c r="W8" s="78"/>
      <c r="X8" s="77"/>
      <c r="Y8" s="77"/>
      <c r="Z8" s="77" t="s">
        <v>25</v>
      </c>
      <c r="AB8" s="50"/>
      <c r="AC8" s="50">
        <v>4</v>
      </c>
      <c r="AD8" s="50">
        <v>1</v>
      </c>
      <c r="AE8" s="50">
        <v>2</v>
      </c>
      <c r="AF8" s="50">
        <v>1</v>
      </c>
      <c r="AG8" s="264">
        <f t="shared" si="0"/>
        <v>0.375</v>
      </c>
      <c r="AH8" s="264"/>
      <c r="AI8" s="50">
        <v>13</v>
      </c>
      <c r="AJ8" s="50">
        <v>0</v>
      </c>
      <c r="AK8" s="50">
        <v>0</v>
      </c>
      <c r="AL8" s="66">
        <f t="shared" si="1"/>
        <v>3.25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2</v>
      </c>
      <c r="H9" s="90">
        <v>2</v>
      </c>
      <c r="I9" s="90">
        <v>1</v>
      </c>
      <c r="J9" s="90">
        <f t="shared" si="2"/>
        <v>5</v>
      </c>
      <c r="K9" s="73">
        <f t="shared" si="3"/>
        <v>0.5</v>
      </c>
      <c r="L9" s="90">
        <f>+$AN$66</f>
        <v>12</v>
      </c>
      <c r="M9" s="90">
        <v>13</v>
      </c>
      <c r="N9" s="90">
        <f>+$AO$66</f>
        <v>22</v>
      </c>
      <c r="O9" s="90">
        <f>+$AQ$66</f>
        <v>6</v>
      </c>
      <c r="P9" s="90">
        <v>6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B9" s="50"/>
      <c r="AC9" s="50">
        <v>4</v>
      </c>
      <c r="AD9" s="50">
        <v>1</v>
      </c>
      <c r="AE9" s="50">
        <v>3</v>
      </c>
      <c r="AF9" s="50">
        <v>0</v>
      </c>
      <c r="AG9" s="264">
        <f t="shared" si="0"/>
        <v>0.25</v>
      </c>
      <c r="AH9" s="264"/>
      <c r="AI9" s="50">
        <v>16</v>
      </c>
      <c r="AJ9" s="50">
        <v>0</v>
      </c>
      <c r="AK9" s="50">
        <v>0</v>
      </c>
      <c r="AL9" s="66">
        <f t="shared" si="1"/>
        <v>4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1</v>
      </c>
      <c r="H10" s="90">
        <v>3</v>
      </c>
      <c r="I10" s="90">
        <v>1</v>
      </c>
      <c r="J10" s="90">
        <f t="shared" si="2"/>
        <v>3</v>
      </c>
      <c r="K10" s="73">
        <f t="shared" si="3"/>
        <v>0.3</v>
      </c>
      <c r="L10" s="90">
        <f>+$AN$53</f>
        <v>14</v>
      </c>
      <c r="M10" s="90">
        <v>19</v>
      </c>
      <c r="N10" s="90">
        <f>+$AO$53</f>
        <v>16</v>
      </c>
      <c r="O10" s="90">
        <f>+$AQ$53</f>
        <v>0</v>
      </c>
      <c r="P10" s="90">
        <v>7</v>
      </c>
      <c r="Q10" s="46"/>
      <c r="R10" s="46"/>
      <c r="U10" s="75">
        <v>7.5</v>
      </c>
      <c r="V10" s="77" t="s">
        <v>118</v>
      </c>
      <c r="W10" s="78"/>
      <c r="X10" s="77"/>
      <c r="Y10" s="77"/>
      <c r="Z10" s="77" t="s">
        <v>23</v>
      </c>
      <c r="AB10" s="50"/>
      <c r="AC10" s="50">
        <v>2</v>
      </c>
      <c r="AD10" s="50">
        <v>1</v>
      </c>
      <c r="AE10" s="50">
        <v>1</v>
      </c>
      <c r="AF10" s="50">
        <v>0</v>
      </c>
      <c r="AG10" s="264">
        <f t="shared" si="0"/>
        <v>0.5</v>
      </c>
      <c r="AH10" s="264"/>
      <c r="AI10" s="50">
        <v>8</v>
      </c>
      <c r="AJ10" s="50">
        <v>0</v>
      </c>
      <c r="AK10" s="50">
        <v>0</v>
      </c>
      <c r="AL10" s="66">
        <f t="shared" si="1"/>
        <v>4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3</v>
      </c>
      <c r="I11" s="90">
        <v>2</v>
      </c>
      <c r="J11" s="90">
        <f t="shared" si="2"/>
        <v>2</v>
      </c>
      <c r="K11" s="73">
        <f t="shared" si="3"/>
        <v>0.2</v>
      </c>
      <c r="L11" s="90">
        <f>+$AA$40</f>
        <v>6</v>
      </c>
      <c r="M11" s="90">
        <v>15</v>
      </c>
      <c r="N11" s="90">
        <f>+$AB$40</f>
        <v>9</v>
      </c>
      <c r="O11" s="90">
        <f>+$AD$40</f>
        <v>6</v>
      </c>
      <c r="P11" s="90">
        <v>8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+AC111</f>
        <v>9</v>
      </c>
      <c r="AD11" s="38">
        <f>+AD111</f>
        <v>5</v>
      </c>
      <c r="AE11" s="38">
        <f>+AE111</f>
        <v>2</v>
      </c>
      <c r="AF11" s="38">
        <f>+AF111</f>
        <v>2</v>
      </c>
      <c r="AG11" s="281">
        <f>+AG111</f>
        <v>0.66666666666666663</v>
      </c>
      <c r="AH11" s="281"/>
      <c r="AI11" s="38">
        <f>+AI111</f>
        <v>13</v>
      </c>
      <c r="AJ11" s="38">
        <f>+AJ111</f>
        <v>1</v>
      </c>
      <c r="AK11" s="38">
        <f>+AK111</f>
        <v>2</v>
      </c>
      <c r="AL11" s="49">
        <f>+AL111</f>
        <v>1.4444444444444444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16</v>
      </c>
      <c r="H12" s="21">
        <f>SUM(H4:H11)</f>
        <v>16</v>
      </c>
      <c r="I12" s="21">
        <f>SUM(I4:I11)</f>
        <v>8</v>
      </c>
      <c r="J12" s="21"/>
      <c r="K12" s="21"/>
      <c r="L12" s="21">
        <f>SUM(L4:L11)</f>
        <v>104</v>
      </c>
      <c r="M12" s="21">
        <f>SUM(M4:M11)</f>
        <v>104</v>
      </c>
      <c r="N12" s="21">
        <f>SUM(N4:N11)</f>
        <v>161</v>
      </c>
      <c r="O12" s="21">
        <f>SUM(O4:O11)</f>
        <v>52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40</v>
      </c>
      <c r="AD12" s="60">
        <f t="shared" si="4"/>
        <v>16</v>
      </c>
      <c r="AE12" s="60">
        <f t="shared" si="4"/>
        <v>16</v>
      </c>
      <c r="AF12" s="60">
        <f t="shared" si="4"/>
        <v>8</v>
      </c>
      <c r="AG12" s="60"/>
      <c r="AH12" s="60"/>
      <c r="AI12" s="60">
        <f t="shared" ref="AI12:AK12" si="5">SUM(AI3:AI11)</f>
        <v>103</v>
      </c>
      <c r="AJ12" s="60">
        <f t="shared" si="5"/>
        <v>1</v>
      </c>
      <c r="AK12" s="60">
        <f t="shared" si="5"/>
        <v>2</v>
      </c>
      <c r="AL12" s="70">
        <f>+AI12/AC12</f>
        <v>2.5750000000000002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5 Summary:</v>
      </c>
      <c r="C14" s="2"/>
      <c r="D14" s="2"/>
      <c r="E14" s="277">
        <v>44480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189</v>
      </c>
      <c r="D15" s="37"/>
      <c r="E15" s="36"/>
      <c r="F15" s="36"/>
      <c r="G15" s="90">
        <v>5</v>
      </c>
      <c r="H15" s="38">
        <v>1</v>
      </c>
      <c r="I15" s="36" t="s">
        <v>130</v>
      </c>
      <c r="J15" s="36"/>
      <c r="K15" s="36"/>
      <c r="L15" s="36" t="s">
        <v>292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1</v>
      </c>
      <c r="AA15" s="28">
        <v>0</v>
      </c>
      <c r="AB15" s="28">
        <v>0</v>
      </c>
      <c r="AC15" s="60">
        <f t="shared" ref="AC15:AC26" si="6">+AA15+AB15</f>
        <v>0</v>
      </c>
      <c r="AD15" s="28">
        <v>0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6</v>
      </c>
      <c r="AN15" s="74">
        <v>1</v>
      </c>
      <c r="AO15" s="74">
        <v>2</v>
      </c>
      <c r="AP15" s="50">
        <f t="shared" ref="AP15:AP26" si="7">+AN15+AO15</f>
        <v>3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 t="s">
        <v>286</v>
      </c>
      <c r="D16" s="57"/>
      <c r="E16" s="36"/>
      <c r="F16" s="36"/>
      <c r="G16" s="90"/>
      <c r="H16" s="38">
        <v>2</v>
      </c>
      <c r="I16" s="36" t="s">
        <v>82</v>
      </c>
      <c r="J16" s="36"/>
      <c r="K16" s="36"/>
      <c r="L16" s="36" t="s">
        <v>226</v>
      </c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31</v>
      </c>
      <c r="Y16" s="42" t="s">
        <v>157</v>
      </c>
      <c r="Z16" s="50">
        <v>5</v>
      </c>
      <c r="AA16" s="74">
        <v>0</v>
      </c>
      <c r="AB16" s="74">
        <v>0</v>
      </c>
      <c r="AC16" s="50">
        <f t="shared" si="6"/>
        <v>0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3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36" t="s">
        <v>285</v>
      </c>
      <c r="D17" s="57"/>
      <c r="E17" s="36"/>
      <c r="F17" s="36"/>
      <c r="G17" s="90"/>
      <c r="H17" s="38">
        <v>2</v>
      </c>
      <c r="I17" s="36" t="s">
        <v>82</v>
      </c>
      <c r="L17" s="36" t="s">
        <v>287</v>
      </c>
      <c r="M17" s="38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5</v>
      </c>
      <c r="AA17" s="74">
        <v>8</v>
      </c>
      <c r="AB17" s="74">
        <v>1</v>
      </c>
      <c r="AC17" s="50">
        <f t="shared" si="6"/>
        <v>9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5</v>
      </c>
      <c r="AN17" s="74">
        <v>5</v>
      </c>
      <c r="AO17" s="74">
        <v>5</v>
      </c>
      <c r="AP17" s="50">
        <f t="shared" si="7"/>
        <v>10</v>
      </c>
      <c r="AQ17" s="74">
        <v>4</v>
      </c>
      <c r="AR17" s="40"/>
    </row>
    <row r="18" spans="1:44" ht="15.95" customHeight="1" x14ac:dyDescent="0.25">
      <c r="A18" s="47"/>
      <c r="B18" s="16"/>
      <c r="C18" s="36"/>
      <c r="D18" s="16"/>
      <c r="E18" s="16"/>
      <c r="F18" s="16"/>
      <c r="G18" s="16"/>
      <c r="H18" s="38">
        <v>2</v>
      </c>
      <c r="I18" s="36" t="s">
        <v>82</v>
      </c>
      <c r="J18" s="36"/>
      <c r="K18" s="36"/>
      <c r="L18" s="36" t="s">
        <v>288</v>
      </c>
      <c r="M18" s="38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5</v>
      </c>
      <c r="AA18" s="74">
        <v>1</v>
      </c>
      <c r="AB18" s="74">
        <v>6</v>
      </c>
      <c r="AC18" s="50">
        <f t="shared" si="6"/>
        <v>7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4</v>
      </c>
      <c r="AN18" s="74">
        <v>2</v>
      </c>
      <c r="AO18" s="74">
        <v>3</v>
      </c>
      <c r="AP18" s="50">
        <f t="shared" si="7"/>
        <v>5</v>
      </c>
      <c r="AQ18" s="74">
        <v>0</v>
      </c>
      <c r="AR18" s="40"/>
    </row>
    <row r="19" spans="1:44" ht="15.95" customHeight="1" x14ac:dyDescent="0.25">
      <c r="A19" s="47"/>
      <c r="C19" s="16"/>
      <c r="D19" s="16"/>
      <c r="E19" s="16"/>
      <c r="F19" s="16"/>
      <c r="G19" s="16"/>
      <c r="H19" s="38">
        <v>2</v>
      </c>
      <c r="I19" s="36" t="s">
        <v>82</v>
      </c>
      <c r="L19" s="36"/>
      <c r="M19" s="38" t="s">
        <v>229</v>
      </c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5</v>
      </c>
      <c r="AA19" s="74">
        <v>1</v>
      </c>
      <c r="AB19" s="74">
        <v>0</v>
      </c>
      <c r="AC19" s="50">
        <f t="shared" si="6"/>
        <v>1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5</v>
      </c>
      <c r="AN19" s="74">
        <v>0</v>
      </c>
      <c r="AO19" s="74">
        <v>1</v>
      </c>
      <c r="AP19" s="50">
        <f t="shared" si="7"/>
        <v>1</v>
      </c>
      <c r="AQ19" s="74">
        <v>0</v>
      </c>
      <c r="AR19" s="40"/>
    </row>
    <row r="20" spans="1:44" ht="15.95" customHeight="1" x14ac:dyDescent="0.25">
      <c r="A20" s="47"/>
      <c r="C20" s="16"/>
      <c r="D20" s="16"/>
      <c r="E20" s="16"/>
      <c r="F20" s="16"/>
      <c r="G20" s="16"/>
      <c r="H20" s="38"/>
      <c r="M20" s="38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5</v>
      </c>
      <c r="AA20" s="74">
        <v>0</v>
      </c>
      <c r="AB20" s="74">
        <v>1</v>
      </c>
      <c r="AC20" s="50">
        <f t="shared" si="6"/>
        <v>1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5</v>
      </c>
      <c r="AN20" s="74">
        <v>3</v>
      </c>
      <c r="AO20" s="74">
        <v>1</v>
      </c>
      <c r="AP20" s="50">
        <f t="shared" si="7"/>
        <v>4</v>
      </c>
      <c r="AQ20" s="74">
        <v>4</v>
      </c>
      <c r="AR20" s="40"/>
    </row>
    <row r="21" spans="1:44" ht="15.95" customHeight="1" x14ac:dyDescent="0.25">
      <c r="A21" s="47"/>
      <c r="B21" s="38" t="s">
        <v>57</v>
      </c>
      <c r="C21" s="18" t="s">
        <v>202</v>
      </c>
      <c r="D21" s="37"/>
      <c r="E21" s="36"/>
      <c r="F21" s="36"/>
      <c r="G21" s="90">
        <v>1</v>
      </c>
      <c r="H21" s="38">
        <v>2</v>
      </c>
      <c r="I21" s="36" t="s">
        <v>66</v>
      </c>
      <c r="J21" s="36"/>
      <c r="K21" s="36"/>
      <c r="L21" s="36" t="s">
        <v>293</v>
      </c>
      <c r="M21" s="38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5</v>
      </c>
      <c r="AA21" s="74">
        <v>0</v>
      </c>
      <c r="AB21" s="74">
        <v>1</v>
      </c>
      <c r="AC21" s="50">
        <f t="shared" si="6"/>
        <v>1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5</v>
      </c>
      <c r="AN21" s="74">
        <v>3</v>
      </c>
      <c r="AO21" s="74">
        <v>4</v>
      </c>
      <c r="AP21" s="50">
        <f t="shared" si="7"/>
        <v>7</v>
      </c>
      <c r="AQ21" s="74">
        <v>0</v>
      </c>
      <c r="AR21" s="40"/>
    </row>
    <row r="22" spans="1:44" ht="15.95" customHeight="1" x14ac:dyDescent="0.25">
      <c r="A22" s="47"/>
      <c r="B22" s="38" t="s">
        <v>35</v>
      </c>
      <c r="C22" s="36"/>
      <c r="D22" s="57" t="s">
        <v>149</v>
      </c>
      <c r="E22" s="36"/>
      <c r="F22" s="36"/>
      <c r="G22" s="90"/>
      <c r="H22" s="38"/>
      <c r="I22" s="36"/>
      <c r="J22" s="36"/>
      <c r="K22" s="36"/>
      <c r="L22" s="36"/>
      <c r="M22" s="38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4</v>
      </c>
      <c r="AA22" s="74">
        <v>0</v>
      </c>
      <c r="AB22" s="74">
        <v>0</v>
      </c>
      <c r="AC22" s="50">
        <f t="shared" si="6"/>
        <v>0</v>
      </c>
      <c r="AD22" s="74">
        <v>0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4</v>
      </c>
      <c r="AN22" s="74">
        <v>0</v>
      </c>
      <c r="AO22" s="74">
        <v>0</v>
      </c>
      <c r="AP22" s="50">
        <f t="shared" si="7"/>
        <v>0</v>
      </c>
      <c r="AQ22" s="74">
        <v>2</v>
      </c>
      <c r="AR22" s="40"/>
    </row>
    <row r="23" spans="1:44" ht="15.95" customHeight="1" x14ac:dyDescent="0.25">
      <c r="A23" s="47"/>
      <c r="B23" s="4"/>
      <c r="C23" s="4"/>
      <c r="D23" s="4"/>
      <c r="E23" s="4"/>
      <c r="F23" s="4"/>
      <c r="G23" s="4"/>
      <c r="H23" s="4"/>
      <c r="I23" s="6"/>
      <c r="J23" s="6"/>
      <c r="K23" s="6"/>
      <c r="L23" s="6"/>
      <c r="M23" s="6"/>
      <c r="N23" s="6"/>
      <c r="O23" s="6"/>
      <c r="P23" s="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5</v>
      </c>
      <c r="AA23" s="74">
        <v>0</v>
      </c>
      <c r="AB23" s="74">
        <v>1</v>
      </c>
      <c r="AC23" s="50">
        <f t="shared" si="6"/>
        <v>1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5</v>
      </c>
      <c r="AN23" s="74">
        <v>0</v>
      </c>
      <c r="AO23" s="74">
        <v>2</v>
      </c>
      <c r="AP23" s="50">
        <f t="shared" si="7"/>
        <v>2</v>
      </c>
      <c r="AQ23" s="74">
        <v>4</v>
      </c>
      <c r="AR23" s="5"/>
    </row>
    <row r="24" spans="1:44" ht="15.95" customHeight="1" x14ac:dyDescent="0.25">
      <c r="A24" s="47"/>
      <c r="B24" s="45" t="s">
        <v>62</v>
      </c>
      <c r="C24" s="18" t="s">
        <v>198</v>
      </c>
      <c r="D24" s="16"/>
      <c r="E24" s="36"/>
      <c r="F24" s="36"/>
      <c r="G24" s="90">
        <v>0</v>
      </c>
      <c r="H24" s="38"/>
      <c r="I24" s="36"/>
      <c r="J24" s="36"/>
      <c r="K24" s="36"/>
      <c r="L24" s="36"/>
      <c r="M24" s="38"/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5</v>
      </c>
      <c r="AA24" s="74">
        <v>0</v>
      </c>
      <c r="AB24" s="74">
        <v>0</v>
      </c>
      <c r="AC24" s="50">
        <f t="shared" si="6"/>
        <v>0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5</v>
      </c>
      <c r="AN24" s="74">
        <v>0</v>
      </c>
      <c r="AO24" s="74">
        <v>1</v>
      </c>
      <c r="AP24" s="50">
        <f t="shared" si="7"/>
        <v>1</v>
      </c>
      <c r="AQ24" s="74">
        <v>0</v>
      </c>
      <c r="AR24" s="41"/>
    </row>
    <row r="25" spans="1:44" ht="15.95" customHeight="1" x14ac:dyDescent="0.25">
      <c r="A25" s="47"/>
      <c r="B25" s="43" t="s">
        <v>35</v>
      </c>
      <c r="C25" s="57" t="s">
        <v>281</v>
      </c>
      <c r="D25" s="57"/>
      <c r="E25" s="36"/>
      <c r="F25" s="36"/>
      <c r="G25" s="37"/>
      <c r="H25" s="38"/>
      <c r="I25" s="36"/>
      <c r="J25" s="36"/>
      <c r="K25" s="36"/>
      <c r="L25" s="36"/>
      <c r="M25" s="38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5</v>
      </c>
      <c r="AA25" s="74">
        <v>0</v>
      </c>
      <c r="AB25" s="74">
        <v>4</v>
      </c>
      <c r="AC25" s="50">
        <f t="shared" si="6"/>
        <v>4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4</v>
      </c>
      <c r="AN25" s="74">
        <v>0</v>
      </c>
      <c r="AO25" s="74">
        <v>2</v>
      </c>
      <c r="AP25" s="50">
        <f t="shared" si="7"/>
        <v>2</v>
      </c>
      <c r="AQ25" s="74">
        <v>4</v>
      </c>
      <c r="AR25" s="41"/>
    </row>
    <row r="26" spans="1:44" ht="15.95" customHeight="1" x14ac:dyDescent="0.25">
      <c r="A26" s="47"/>
      <c r="B26" s="16"/>
      <c r="C26" s="16"/>
      <c r="D26" s="57"/>
      <c r="E26" s="36"/>
      <c r="F26" s="36"/>
      <c r="G26" s="90"/>
      <c r="H26" s="38"/>
      <c r="I26" s="36"/>
      <c r="J26" s="36"/>
      <c r="K26" s="36"/>
      <c r="L26" s="36"/>
      <c r="M26" s="38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5</v>
      </c>
      <c r="AA26" s="74">
        <v>0</v>
      </c>
      <c r="AB26" s="74">
        <v>1</v>
      </c>
      <c r="AC26" s="50">
        <f t="shared" si="6"/>
        <v>1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4</v>
      </c>
      <c r="AN26" s="74">
        <v>0</v>
      </c>
      <c r="AO26" s="74">
        <v>3</v>
      </c>
      <c r="AP26" s="50">
        <f t="shared" si="7"/>
        <v>3</v>
      </c>
      <c r="AQ26" s="74">
        <v>0</v>
      </c>
      <c r="AR26" s="41"/>
    </row>
    <row r="27" spans="1:44" ht="15.95" customHeight="1" thickBot="1" x14ac:dyDescent="0.3">
      <c r="A27" s="47"/>
      <c r="B27" s="16"/>
      <c r="C27" s="18" t="s">
        <v>196</v>
      </c>
      <c r="D27" s="16"/>
      <c r="E27" s="36"/>
      <c r="F27" s="36"/>
      <c r="G27" s="90">
        <v>3</v>
      </c>
      <c r="H27" s="38">
        <v>1</v>
      </c>
      <c r="I27" s="36" t="s">
        <v>133</v>
      </c>
      <c r="J27" s="36"/>
      <c r="K27" s="36"/>
      <c r="L27" s="36" t="s">
        <v>282</v>
      </c>
      <c r="M27" s="38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55</v>
      </c>
      <c r="AA27" s="48">
        <f t="shared" ref="AA27" si="8">SUM(AA15:AA26)</f>
        <v>10</v>
      </c>
      <c r="AB27" s="48">
        <f>SUM(AB15:AB26)</f>
        <v>15</v>
      </c>
      <c r="AC27" s="48">
        <f>+AB27+AA27</f>
        <v>25</v>
      </c>
      <c r="AD27" s="48">
        <f>SUM(AD15:AD26)</f>
        <v>2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55</v>
      </c>
      <c r="AN27" s="48">
        <f t="shared" ref="AN27" si="9">SUM(AN15:AN26)</f>
        <v>14</v>
      </c>
      <c r="AO27" s="48">
        <f>SUM(AO15:AO26)</f>
        <v>24</v>
      </c>
      <c r="AP27" s="48">
        <f>+AO27+AN27</f>
        <v>38</v>
      </c>
      <c r="AQ27" s="48">
        <f>SUM(AQ15:AQ26)</f>
        <v>18</v>
      </c>
      <c r="AR27" s="41"/>
    </row>
    <row r="28" spans="1:44" ht="15.95" customHeight="1" x14ac:dyDescent="0.25">
      <c r="A28" s="47"/>
      <c r="B28" s="38" t="s">
        <v>35</v>
      </c>
      <c r="C28" s="57"/>
      <c r="D28" s="57" t="s">
        <v>149</v>
      </c>
      <c r="E28" s="16"/>
      <c r="F28" s="16"/>
      <c r="G28" s="16"/>
      <c r="H28" s="38">
        <v>2</v>
      </c>
      <c r="I28" s="36" t="s">
        <v>133</v>
      </c>
      <c r="J28" s="36"/>
      <c r="K28" s="36"/>
      <c r="L28" s="36" t="s">
        <v>283</v>
      </c>
      <c r="M28" s="38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7</v>
      </c>
      <c r="AA28" s="28">
        <v>0</v>
      </c>
      <c r="AB28" s="28">
        <v>1</v>
      </c>
      <c r="AC28" s="60">
        <f t="shared" ref="AC28:AC39" si="10">+AA28+AB28</f>
        <v>1</v>
      </c>
      <c r="AD28" s="28">
        <v>2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4</v>
      </c>
      <c r="AN28" s="28">
        <v>0</v>
      </c>
      <c r="AO28" s="28">
        <v>0</v>
      </c>
      <c r="AP28" s="60">
        <f t="shared" ref="AP28:AP39" si="11">+AN28+AO28</f>
        <v>0</v>
      </c>
      <c r="AQ28" s="28">
        <v>0</v>
      </c>
      <c r="AR28" s="41"/>
    </row>
    <row r="29" spans="1:44" ht="15.95" customHeight="1" x14ac:dyDescent="0.25">
      <c r="A29" s="47"/>
      <c r="C29" s="57"/>
      <c r="D29" s="16"/>
      <c r="E29" s="16"/>
      <c r="F29" s="16"/>
      <c r="H29" s="38">
        <v>2</v>
      </c>
      <c r="I29" s="36" t="s">
        <v>133</v>
      </c>
      <c r="L29" s="36" t="s">
        <v>36</v>
      </c>
      <c r="M29" s="38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3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2</v>
      </c>
      <c r="AN29" s="74">
        <v>0</v>
      </c>
      <c r="AO29" s="74">
        <v>1</v>
      </c>
      <c r="AP29" s="50">
        <f t="shared" si="11"/>
        <v>1</v>
      </c>
      <c r="AQ29" s="74">
        <v>0</v>
      </c>
      <c r="AR29" s="41"/>
    </row>
    <row r="30" spans="1:44" ht="15.95" customHeight="1" x14ac:dyDescent="0.25">
      <c r="A30" s="47"/>
      <c r="B30" s="4"/>
      <c r="C30" s="4"/>
      <c r="D30" s="4"/>
      <c r="E30" s="4"/>
      <c r="F30" s="4"/>
      <c r="G30" s="4"/>
      <c r="H30" s="4"/>
      <c r="I30" s="6"/>
      <c r="J30" s="6"/>
      <c r="K30" s="6"/>
      <c r="L30" s="6"/>
      <c r="M30" s="6"/>
      <c r="N30" s="6"/>
      <c r="O30" s="6"/>
      <c r="P30" s="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5</v>
      </c>
      <c r="AA30" s="74">
        <v>1</v>
      </c>
      <c r="AB30" s="74">
        <v>3</v>
      </c>
      <c r="AC30" s="50">
        <f t="shared" si="10"/>
        <v>4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5</v>
      </c>
      <c r="AN30" s="74">
        <v>17</v>
      </c>
      <c r="AO30" s="74">
        <v>2</v>
      </c>
      <c r="AP30" s="50">
        <f t="shared" si="11"/>
        <v>19</v>
      </c>
      <c r="AQ30" s="74">
        <v>2</v>
      </c>
      <c r="AR30" s="41"/>
    </row>
    <row r="31" spans="1:44" ht="15.95" customHeight="1" x14ac:dyDescent="0.25">
      <c r="A31" s="47"/>
      <c r="B31" s="45" t="s">
        <v>71</v>
      </c>
      <c r="C31" s="18" t="s">
        <v>203</v>
      </c>
      <c r="D31" s="16"/>
      <c r="E31" s="16"/>
      <c r="F31" s="53"/>
      <c r="G31" s="90">
        <v>3</v>
      </c>
      <c r="H31" s="38">
        <v>1</v>
      </c>
      <c r="I31" s="36" t="s">
        <v>65</v>
      </c>
      <c r="J31" s="36"/>
      <c r="K31" s="36"/>
      <c r="L31" s="36" t="s">
        <v>232</v>
      </c>
      <c r="M31" s="38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5</v>
      </c>
      <c r="AA31" s="74">
        <v>2</v>
      </c>
      <c r="AB31" s="74">
        <v>0</v>
      </c>
      <c r="AC31" s="50">
        <f t="shared" si="10"/>
        <v>2</v>
      </c>
      <c r="AD31" s="74">
        <v>2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5</v>
      </c>
      <c r="AN31" s="74">
        <v>0</v>
      </c>
      <c r="AO31" s="74">
        <v>1</v>
      </c>
      <c r="AP31" s="50">
        <f t="shared" si="11"/>
        <v>1</v>
      </c>
      <c r="AQ31" s="74">
        <v>0</v>
      </c>
      <c r="AR31" s="41"/>
    </row>
    <row r="32" spans="1:44" ht="15.95" customHeight="1" x14ac:dyDescent="0.25">
      <c r="A32" s="47"/>
      <c r="B32" s="43" t="s">
        <v>35</v>
      </c>
      <c r="C32" s="36"/>
      <c r="D32" s="36" t="s">
        <v>149</v>
      </c>
      <c r="E32" s="36"/>
      <c r="F32" s="16"/>
      <c r="G32" s="16"/>
      <c r="H32" s="38">
        <v>1</v>
      </c>
      <c r="I32" s="36" t="s">
        <v>59</v>
      </c>
      <c r="J32" s="16"/>
      <c r="K32" s="16"/>
      <c r="L32" s="36" t="s">
        <v>253</v>
      </c>
      <c r="M32" s="38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5</v>
      </c>
      <c r="AA32" s="74">
        <v>1</v>
      </c>
      <c r="AB32" s="74">
        <v>1</v>
      </c>
      <c r="AC32" s="50">
        <f t="shared" si="10"/>
        <v>2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5</v>
      </c>
      <c r="AN32" s="74">
        <v>3</v>
      </c>
      <c r="AO32" s="74">
        <v>6</v>
      </c>
      <c r="AP32" s="50">
        <f t="shared" si="11"/>
        <v>9</v>
      </c>
      <c r="AQ32" s="74">
        <v>0</v>
      </c>
      <c r="AR32" s="41"/>
    </row>
    <row r="33" spans="1:44" ht="15.95" customHeight="1" x14ac:dyDescent="0.25">
      <c r="A33" s="47"/>
      <c r="D33" s="16"/>
      <c r="E33" s="16"/>
      <c r="F33" s="16"/>
      <c r="G33" s="16"/>
      <c r="H33" s="38">
        <v>1</v>
      </c>
      <c r="I33" s="36" t="s">
        <v>65</v>
      </c>
      <c r="J33" s="16"/>
      <c r="K33" s="16"/>
      <c r="L33" s="36" t="s">
        <v>289</v>
      </c>
      <c r="M33" s="38"/>
      <c r="N33" s="36"/>
      <c r="O33" s="1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5</v>
      </c>
      <c r="AA33" s="74">
        <v>1</v>
      </c>
      <c r="AB33" s="74">
        <v>2</v>
      </c>
      <c r="AC33" s="50">
        <f t="shared" si="10"/>
        <v>3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5</v>
      </c>
      <c r="AN33" s="74">
        <v>1</v>
      </c>
      <c r="AO33" s="74">
        <v>3</v>
      </c>
      <c r="AP33" s="50">
        <f t="shared" si="11"/>
        <v>4</v>
      </c>
      <c r="AQ33" s="74">
        <v>0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/>
      <c r="I34" s="36"/>
      <c r="J34" s="16"/>
      <c r="K34" s="16"/>
      <c r="L34" s="36"/>
      <c r="M34" s="38"/>
      <c r="N34" s="36"/>
      <c r="O34" s="36"/>
      <c r="P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4</v>
      </c>
      <c r="AA34" s="74">
        <v>1</v>
      </c>
      <c r="AB34" s="74">
        <v>0</v>
      </c>
      <c r="AC34" s="50">
        <f t="shared" si="10"/>
        <v>1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4</v>
      </c>
      <c r="AN34" s="74">
        <v>0</v>
      </c>
      <c r="AO34" s="74">
        <v>3</v>
      </c>
      <c r="AP34" s="50">
        <f t="shared" si="11"/>
        <v>3</v>
      </c>
      <c r="AQ34" s="74">
        <v>0</v>
      </c>
      <c r="AR34" s="41"/>
    </row>
    <row r="35" spans="1:44" ht="15.95" customHeight="1" x14ac:dyDescent="0.25">
      <c r="A35" s="47" t="s">
        <v>68</v>
      </c>
      <c r="B35" s="16"/>
      <c r="C35" s="18" t="s">
        <v>195</v>
      </c>
      <c r="D35" s="76"/>
      <c r="E35" s="36"/>
      <c r="F35" s="36"/>
      <c r="G35" s="90">
        <v>4</v>
      </c>
      <c r="H35" s="38">
        <v>1</v>
      </c>
      <c r="I35" s="36" t="s">
        <v>132</v>
      </c>
      <c r="J35" s="16"/>
      <c r="K35" s="16"/>
      <c r="L35" s="36" t="s">
        <v>290</v>
      </c>
      <c r="M35" s="38"/>
      <c r="N35" s="36"/>
      <c r="O35" s="36"/>
      <c r="P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5</v>
      </c>
      <c r="AA35" s="74">
        <v>0</v>
      </c>
      <c r="AB35" s="74">
        <v>1</v>
      </c>
      <c r="AC35" s="50">
        <f t="shared" si="10"/>
        <v>1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5</v>
      </c>
      <c r="AN35" s="74">
        <v>0</v>
      </c>
      <c r="AO35" s="74">
        <v>1</v>
      </c>
      <c r="AP35" s="50">
        <f t="shared" si="11"/>
        <v>1</v>
      </c>
      <c r="AQ35" s="74">
        <v>0</v>
      </c>
      <c r="AR35" s="41"/>
    </row>
    <row r="36" spans="1:44" ht="15.95" customHeight="1" x14ac:dyDescent="0.25">
      <c r="A36" s="47"/>
      <c r="B36" s="38" t="s">
        <v>35</v>
      </c>
      <c r="C36" s="57"/>
      <c r="D36" s="57" t="s">
        <v>149</v>
      </c>
      <c r="E36" s="16"/>
      <c r="F36" s="16"/>
      <c r="G36" s="16"/>
      <c r="H36" s="38">
        <v>2</v>
      </c>
      <c r="I36" s="36" t="s">
        <v>156</v>
      </c>
      <c r="J36" s="16"/>
      <c r="K36" s="16"/>
      <c r="L36" s="36" t="s">
        <v>231</v>
      </c>
      <c r="M36" s="38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2</v>
      </c>
      <c r="AA36" s="74">
        <v>0</v>
      </c>
      <c r="AB36" s="74">
        <v>1</v>
      </c>
      <c r="AC36" s="50">
        <f t="shared" si="10"/>
        <v>1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5</v>
      </c>
      <c r="AN36" s="74">
        <v>0</v>
      </c>
      <c r="AO36" s="74">
        <v>8</v>
      </c>
      <c r="AP36" s="50">
        <f t="shared" si="11"/>
        <v>8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H37" s="38">
        <v>2</v>
      </c>
      <c r="I37" s="36" t="s">
        <v>132</v>
      </c>
      <c r="M37" s="38" t="s">
        <v>229</v>
      </c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5</v>
      </c>
      <c r="AA37" s="74">
        <v>0</v>
      </c>
      <c r="AB37" s="74">
        <v>0</v>
      </c>
      <c r="AC37" s="50">
        <f t="shared" si="10"/>
        <v>0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5</v>
      </c>
      <c r="AN37" s="74">
        <v>1</v>
      </c>
      <c r="AO37" s="74">
        <v>3</v>
      </c>
      <c r="AP37" s="50">
        <f t="shared" si="11"/>
        <v>4</v>
      </c>
      <c r="AQ37" s="74">
        <v>0</v>
      </c>
      <c r="AR37" s="41"/>
    </row>
    <row r="38" spans="1:44" ht="15.95" customHeight="1" x14ac:dyDescent="0.25">
      <c r="A38" s="47"/>
      <c r="H38" s="38">
        <v>2</v>
      </c>
      <c r="I38" s="36" t="s">
        <v>132</v>
      </c>
      <c r="L38" s="36" t="s">
        <v>291</v>
      </c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4</v>
      </c>
      <c r="AA38" s="74">
        <v>0</v>
      </c>
      <c r="AB38" s="74">
        <v>0</v>
      </c>
      <c r="AC38" s="50">
        <f t="shared" si="10"/>
        <v>0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5</v>
      </c>
      <c r="AN38" s="74">
        <v>0</v>
      </c>
      <c r="AO38" s="74">
        <v>1</v>
      </c>
      <c r="AP38" s="50">
        <f t="shared" si="11"/>
        <v>1</v>
      </c>
      <c r="AQ38" s="74">
        <v>4</v>
      </c>
      <c r="AR38" s="41"/>
    </row>
    <row r="39" spans="1:44" ht="15.95" customHeight="1" x14ac:dyDescent="0.25">
      <c r="A39" s="47"/>
      <c r="B39" s="7"/>
      <c r="C39" s="4"/>
      <c r="D39" s="4"/>
      <c r="E39" s="4"/>
      <c r="F39" s="4"/>
      <c r="G39" s="4"/>
      <c r="H39" s="4"/>
      <c r="I39" s="4"/>
      <c r="J39" s="6"/>
      <c r="K39" s="6"/>
      <c r="L39" s="6"/>
      <c r="M39" s="6"/>
      <c r="N39" s="6"/>
      <c r="O39" s="6"/>
      <c r="P39" s="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5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5</v>
      </c>
      <c r="AN39" s="74">
        <v>0</v>
      </c>
      <c r="AO39" s="74">
        <v>2</v>
      </c>
      <c r="AP39" s="50">
        <f t="shared" si="11"/>
        <v>2</v>
      </c>
      <c r="AQ39" s="74">
        <v>0</v>
      </c>
      <c r="AR39" s="41"/>
    </row>
    <row r="40" spans="1:44" ht="15.95" customHeight="1" thickBot="1" x14ac:dyDescent="0.3">
      <c r="A40" s="47"/>
      <c r="B40" s="45" t="s">
        <v>84</v>
      </c>
      <c r="C40" s="18" t="s">
        <v>190</v>
      </c>
      <c r="D40" s="16"/>
      <c r="E40" s="37"/>
      <c r="F40" s="37"/>
      <c r="G40" s="90">
        <v>1</v>
      </c>
      <c r="H40" s="38">
        <v>2</v>
      </c>
      <c r="I40" s="36" t="s">
        <v>119</v>
      </c>
      <c r="J40" s="36"/>
      <c r="K40" s="36"/>
      <c r="L40" s="36" t="s">
        <v>284</v>
      </c>
      <c r="M40" s="38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55</v>
      </c>
      <c r="AA40" s="48">
        <f t="shared" ref="AA40" si="12">SUM(AA28:AA39)</f>
        <v>6</v>
      </c>
      <c r="AB40" s="48">
        <f>SUM(AB28:AB39)</f>
        <v>9</v>
      </c>
      <c r="AC40" s="48">
        <f>+AB40+AA40</f>
        <v>15</v>
      </c>
      <c r="AD40" s="48">
        <f>SUM(AD28:AD39)</f>
        <v>6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55</v>
      </c>
      <c r="AN40" s="48">
        <f t="shared" ref="AN40" si="13">SUM(AN28:AN39)</f>
        <v>22</v>
      </c>
      <c r="AO40" s="48">
        <f>SUM(AO28:AO39)</f>
        <v>31</v>
      </c>
      <c r="AP40" s="48">
        <f>+AO40+AN40</f>
        <v>53</v>
      </c>
      <c r="AQ40" s="48">
        <f>SUM(AQ28:AQ39)</f>
        <v>6</v>
      </c>
      <c r="AR40" s="41"/>
    </row>
    <row r="41" spans="1:44" ht="15.95" customHeight="1" x14ac:dyDescent="0.25">
      <c r="A41" s="47"/>
      <c r="B41" s="43" t="s">
        <v>35</v>
      </c>
      <c r="C41" s="57"/>
      <c r="D41" s="57" t="s">
        <v>149</v>
      </c>
      <c r="E41" s="57"/>
      <c r="F41" s="16"/>
      <c r="G41" s="16"/>
      <c r="H41" s="38"/>
      <c r="I41" s="36"/>
      <c r="J41" s="36"/>
      <c r="K41" s="36"/>
      <c r="L41" s="36"/>
      <c r="M41" s="38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8</v>
      </c>
      <c r="AA41" s="28">
        <v>2</v>
      </c>
      <c r="AB41" s="28">
        <v>4</v>
      </c>
      <c r="AC41" s="60">
        <f t="shared" ref="AC41:AC52" si="14">+AA41+AB41</f>
        <v>6</v>
      </c>
      <c r="AD41" s="28">
        <v>0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14</v>
      </c>
      <c r="AN41" s="28">
        <v>3</v>
      </c>
      <c r="AO41" s="28">
        <v>4</v>
      </c>
      <c r="AP41" s="60">
        <f t="shared" ref="AP41:AP52" si="15">+AN41+AO41</f>
        <v>7</v>
      </c>
      <c r="AQ41" s="28">
        <v>0</v>
      </c>
      <c r="AR41" s="41"/>
    </row>
    <row r="42" spans="1:44" ht="15.95" customHeight="1" x14ac:dyDescent="0.25">
      <c r="A42" s="47"/>
      <c r="C42" s="57"/>
      <c r="D42" s="16"/>
      <c r="E42" s="16"/>
      <c r="F42" s="16"/>
      <c r="G42" s="16"/>
      <c r="H42" s="38"/>
      <c r="I42" s="36"/>
      <c r="J42" s="16"/>
      <c r="K42" s="16"/>
      <c r="L42" s="36"/>
      <c r="M42" s="38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5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4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23"/>
      <c r="C43" s="18" t="s">
        <v>199</v>
      </c>
      <c r="D43" s="57"/>
      <c r="E43" s="16"/>
      <c r="F43" s="37"/>
      <c r="G43" s="90">
        <v>1</v>
      </c>
      <c r="H43" s="38">
        <v>2</v>
      </c>
      <c r="I43" s="36" t="s">
        <v>94</v>
      </c>
      <c r="J43" s="16"/>
      <c r="K43" s="16"/>
      <c r="L43" s="36" t="s">
        <v>276</v>
      </c>
      <c r="M43" s="38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3</v>
      </c>
      <c r="AA43" s="74">
        <v>2</v>
      </c>
      <c r="AB43" s="74">
        <v>3</v>
      </c>
      <c r="AC43" s="50">
        <f t="shared" si="14"/>
        <v>5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4</v>
      </c>
      <c r="AN43" s="74">
        <v>7</v>
      </c>
      <c r="AO43" s="74">
        <v>3</v>
      </c>
      <c r="AP43" s="50">
        <f t="shared" si="15"/>
        <v>10</v>
      </c>
      <c r="AQ43" s="74">
        <v>0</v>
      </c>
      <c r="AR43" s="41"/>
    </row>
    <row r="44" spans="1:44" ht="15.95" customHeight="1" x14ac:dyDescent="0.25">
      <c r="A44" s="47"/>
      <c r="B44" s="43" t="s">
        <v>35</v>
      </c>
      <c r="C44" s="36"/>
      <c r="D44" s="57" t="s">
        <v>149</v>
      </c>
      <c r="E44" s="36"/>
      <c r="F44" s="36"/>
      <c r="G44" s="90"/>
      <c r="H44" s="38"/>
      <c r="I44" s="36"/>
      <c r="J44" s="16"/>
      <c r="K44" s="16"/>
      <c r="L44" s="36"/>
      <c r="M44" s="38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5</v>
      </c>
      <c r="AA44" s="74">
        <v>5</v>
      </c>
      <c r="AB44" s="74">
        <v>2</v>
      </c>
      <c r="AC44" s="50">
        <f t="shared" si="14"/>
        <v>7</v>
      </c>
      <c r="AD44" s="74">
        <v>0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3</v>
      </c>
      <c r="AN44" s="74">
        <v>1</v>
      </c>
      <c r="AO44" s="74">
        <v>1</v>
      </c>
      <c r="AP44" s="50">
        <f t="shared" si="15"/>
        <v>2</v>
      </c>
      <c r="AQ44" s="74">
        <v>0</v>
      </c>
      <c r="AR44" s="41"/>
    </row>
    <row r="45" spans="1:44" ht="15.95" customHeight="1" x14ac:dyDescent="0.25">
      <c r="A45" s="47"/>
      <c r="B45" s="8"/>
      <c r="C45" s="9"/>
      <c r="D45" s="9"/>
      <c r="E45" s="9"/>
      <c r="F45" s="9"/>
      <c r="G45" s="10"/>
      <c r="H45" s="11"/>
      <c r="I45" s="9"/>
      <c r="J45" s="9"/>
      <c r="K45" s="11"/>
      <c r="L45" s="11"/>
      <c r="M45" s="11"/>
      <c r="N45" s="11"/>
      <c r="O45" s="11"/>
      <c r="P45" s="11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5</v>
      </c>
      <c r="AA45" s="74">
        <v>0</v>
      </c>
      <c r="AB45" s="74">
        <v>1</v>
      </c>
      <c r="AC45" s="50">
        <f t="shared" si="14"/>
        <v>1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23"/>
      <c r="C46" s="23"/>
      <c r="D46" s="23"/>
      <c r="E46" s="42" t="s">
        <v>151</v>
      </c>
      <c r="F46" s="42"/>
      <c r="G46" s="44">
        <f>SUM(G14:G45)</f>
        <v>18</v>
      </c>
      <c r="H46" s="44"/>
      <c r="I46" s="33"/>
      <c r="J46" s="42" t="s">
        <v>90</v>
      </c>
      <c r="K46" s="33"/>
      <c r="L46" s="44">
        <f>COUNTA(C14:C45)-8</f>
        <v>3</v>
      </c>
      <c r="N46" s="42" t="s">
        <v>109</v>
      </c>
      <c r="O46" s="44">
        <v>6</v>
      </c>
      <c r="P46" s="23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3</v>
      </c>
      <c r="AA46" s="74">
        <v>0</v>
      </c>
      <c r="AB46" s="74">
        <v>0</v>
      </c>
      <c r="AC46" s="50">
        <f t="shared" si="14"/>
        <v>0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5</v>
      </c>
      <c r="AN46" s="74">
        <v>1</v>
      </c>
      <c r="AO46" s="74">
        <v>3</v>
      </c>
      <c r="AP46" s="50">
        <f t="shared" si="15"/>
        <v>4</v>
      </c>
      <c r="AQ46" s="74">
        <v>0</v>
      </c>
      <c r="AR46" s="41"/>
    </row>
    <row r="47" spans="1:44" ht="15.95" customHeight="1" x14ac:dyDescent="0.25">
      <c r="A47" s="47"/>
      <c r="E47" s="42" t="s">
        <v>150</v>
      </c>
      <c r="F47" s="42"/>
      <c r="G47" s="44">
        <f>COUNTA(L15:L45)+COUNTIF(L15:L45,"*&amp;*")</f>
        <v>30</v>
      </c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5</v>
      </c>
      <c r="AA47" s="74">
        <v>0</v>
      </c>
      <c r="AB47" s="74">
        <v>2</v>
      </c>
      <c r="AC47" s="50">
        <f t="shared" si="14"/>
        <v>2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5</v>
      </c>
      <c r="AN47" s="74">
        <v>0</v>
      </c>
      <c r="AO47" s="74">
        <v>0</v>
      </c>
      <c r="AP47" s="50">
        <f t="shared" si="15"/>
        <v>0</v>
      </c>
      <c r="AQ47" s="74">
        <v>0</v>
      </c>
      <c r="AR47" s="41"/>
    </row>
    <row r="48" spans="1:44" ht="15.95" customHeight="1" x14ac:dyDescent="0.25">
      <c r="A48" s="47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5</v>
      </c>
      <c r="AA48" s="74">
        <v>0</v>
      </c>
      <c r="AB48" s="74">
        <v>1</v>
      </c>
      <c r="AC48" s="50">
        <f t="shared" si="14"/>
        <v>1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4</v>
      </c>
      <c r="AN48" s="74">
        <v>0</v>
      </c>
      <c r="AO48" s="74">
        <v>3</v>
      </c>
      <c r="AP48" s="50">
        <f t="shared" si="15"/>
        <v>3</v>
      </c>
      <c r="AQ48" s="74">
        <v>0</v>
      </c>
      <c r="AR48" s="41"/>
    </row>
    <row r="49" spans="1:44" ht="15.95" customHeight="1" x14ac:dyDescent="0.25">
      <c r="A49" s="47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5</v>
      </c>
      <c r="AA49" s="74">
        <v>0</v>
      </c>
      <c r="AB49" s="74">
        <v>3</v>
      </c>
      <c r="AC49" s="50">
        <f t="shared" si="14"/>
        <v>3</v>
      </c>
      <c r="AD49" s="74">
        <v>4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18" t="s">
        <v>124</v>
      </c>
      <c r="C50" s="18"/>
      <c r="N50" s="18"/>
      <c r="O50" s="18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5</v>
      </c>
      <c r="AA50" s="74">
        <v>0</v>
      </c>
      <c r="AB50" s="74">
        <v>2</v>
      </c>
      <c r="AC50" s="50">
        <f t="shared" si="14"/>
        <v>2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5</v>
      </c>
      <c r="AN50" s="74">
        <v>1</v>
      </c>
      <c r="AO50" s="74">
        <v>1</v>
      </c>
      <c r="AP50" s="50">
        <f t="shared" si="15"/>
        <v>2</v>
      </c>
      <c r="AQ50" s="74">
        <v>0</v>
      </c>
      <c r="AR50" s="41"/>
    </row>
    <row r="51" spans="1:44" ht="15.95" customHeight="1" x14ac:dyDescent="0.25">
      <c r="A51" s="47"/>
      <c r="B51" s="16"/>
      <c r="Q51" s="47"/>
      <c r="R51" s="47"/>
      <c r="S51" s="75">
        <v>6.5</v>
      </c>
      <c r="T51" s="42" t="s">
        <v>181</v>
      </c>
      <c r="U51" s="42"/>
      <c r="V51" s="42"/>
      <c r="W51" s="42"/>
      <c r="X51" s="43"/>
      <c r="Y51" s="36" t="s">
        <v>21</v>
      </c>
      <c r="Z51" s="50">
        <v>0</v>
      </c>
      <c r="AA51" s="74">
        <v>0</v>
      </c>
      <c r="AB51" s="74">
        <v>0</v>
      </c>
      <c r="AC51" s="50">
        <f t="shared" si="14"/>
        <v>0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3</v>
      </c>
      <c r="AN51" s="74">
        <v>0</v>
      </c>
      <c r="AO51" s="74">
        <v>0</v>
      </c>
      <c r="AP51" s="50">
        <f t="shared" si="15"/>
        <v>0</v>
      </c>
      <c r="AQ51" s="74">
        <v>0</v>
      </c>
      <c r="AR51" s="41"/>
    </row>
    <row r="52" spans="1:44" ht="15.95" customHeight="1" x14ac:dyDescent="0.25">
      <c r="A52" s="47"/>
      <c r="B52" s="18" t="s">
        <v>92</v>
      </c>
      <c r="H52" s="18" t="s">
        <v>100</v>
      </c>
      <c r="M52" s="18" t="s">
        <v>101</v>
      </c>
      <c r="O52" s="1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4</v>
      </c>
      <c r="AA52" s="74">
        <v>1</v>
      </c>
      <c r="AB52" s="74">
        <v>2</v>
      </c>
      <c r="AC52" s="50">
        <f t="shared" si="14"/>
        <v>3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5</v>
      </c>
      <c r="AN52" s="74">
        <v>1</v>
      </c>
      <c r="AO52" s="74">
        <v>1</v>
      </c>
      <c r="AP52" s="50">
        <f t="shared" si="15"/>
        <v>2</v>
      </c>
      <c r="AQ52" s="74">
        <v>0</v>
      </c>
      <c r="AR52" s="41"/>
    </row>
    <row r="53" spans="1:44" ht="15.95" customHeight="1" thickBot="1" x14ac:dyDescent="0.3">
      <c r="A53" s="47"/>
      <c r="B53" s="36" t="s">
        <v>310</v>
      </c>
      <c r="F53" s="36"/>
      <c r="H53" s="36" t="s">
        <v>267</v>
      </c>
      <c r="I53" s="36"/>
      <c r="J53" s="36"/>
      <c r="K53" s="36"/>
      <c r="L53" s="36"/>
      <c r="M53" s="36" t="s">
        <v>149</v>
      </c>
      <c r="O53" s="36"/>
      <c r="P53" s="36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53</v>
      </c>
      <c r="AA53" s="48">
        <f t="shared" ref="AA53" si="16">SUM(AA41:AA52)</f>
        <v>10</v>
      </c>
      <c r="AB53" s="48">
        <f>SUM(AB41:AB52)</f>
        <v>20</v>
      </c>
      <c r="AC53" s="48">
        <f>+AB53+AA53</f>
        <v>30</v>
      </c>
      <c r="AD53" s="48">
        <f>SUM(AD41:AD52)</f>
        <v>6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54</v>
      </c>
      <c r="AN53" s="48">
        <f t="shared" ref="AN53" si="17">SUM(AN41:AN52)</f>
        <v>14</v>
      </c>
      <c r="AO53" s="48">
        <f>SUM(AO41:AO52)</f>
        <v>16</v>
      </c>
      <c r="AP53" s="48">
        <f>+AO53+AN53</f>
        <v>30</v>
      </c>
      <c r="AQ53" s="48">
        <f>SUM(AQ41:AQ52)</f>
        <v>0</v>
      </c>
      <c r="AR53" s="41"/>
    </row>
    <row r="54" spans="1:44" ht="15.95" customHeight="1" x14ac:dyDescent="0.25">
      <c r="A54" s="47"/>
      <c r="C54" s="36"/>
      <c r="F54" s="36"/>
      <c r="G54" s="16"/>
      <c r="H54" s="36" t="s">
        <v>311</v>
      </c>
      <c r="I54" s="36"/>
      <c r="J54" s="36"/>
      <c r="K54" s="36"/>
      <c r="L54" s="36"/>
      <c r="O54" s="36"/>
      <c r="P54" s="36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1</v>
      </c>
      <c r="AA54" s="28">
        <v>0</v>
      </c>
      <c r="AB54" s="28">
        <v>0</v>
      </c>
      <c r="AC54" s="60">
        <f t="shared" ref="AC54:AC65" si="18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8</v>
      </c>
      <c r="AN54" s="28">
        <v>1</v>
      </c>
      <c r="AO54" s="28">
        <v>6</v>
      </c>
      <c r="AP54" s="60">
        <f t="shared" ref="AP54:AP65" si="19">+AN54+AO54</f>
        <v>7</v>
      </c>
      <c r="AQ54" s="28">
        <v>0</v>
      </c>
      <c r="AR54" s="41"/>
    </row>
    <row r="55" spans="1:44" ht="15.95" customHeight="1" x14ac:dyDescent="0.25">
      <c r="A55" s="47"/>
      <c r="H55" s="36" t="s">
        <v>313</v>
      </c>
      <c r="Q55" s="47"/>
      <c r="R55" s="47"/>
      <c r="S55" s="75">
        <v>7.5</v>
      </c>
      <c r="T55" s="42" t="s">
        <v>16</v>
      </c>
      <c r="Y55" s="42" t="s">
        <v>17</v>
      </c>
      <c r="Z55" s="50">
        <v>5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4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5</v>
      </c>
      <c r="AA56" s="74">
        <v>10</v>
      </c>
      <c r="AB56" s="74">
        <v>3</v>
      </c>
      <c r="AC56" s="50">
        <f t="shared" si="18"/>
        <v>13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4</v>
      </c>
      <c r="AN56" s="74">
        <v>9</v>
      </c>
      <c r="AO56" s="74">
        <v>0</v>
      </c>
      <c r="AP56" s="50">
        <f t="shared" si="19"/>
        <v>9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5</v>
      </c>
      <c r="AA57" s="74">
        <v>1</v>
      </c>
      <c r="AB57" s="74">
        <v>8</v>
      </c>
      <c r="AC57" s="50">
        <f t="shared" si="18"/>
        <v>9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5</v>
      </c>
      <c r="AN57" s="74">
        <v>1</v>
      </c>
      <c r="AO57" s="74">
        <v>2</v>
      </c>
      <c r="AP57" s="50">
        <f t="shared" si="19"/>
        <v>3</v>
      </c>
      <c r="AQ57" s="74">
        <v>2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4</v>
      </c>
      <c r="AA58" s="74">
        <v>2</v>
      </c>
      <c r="AB58" s="74">
        <v>0</v>
      </c>
      <c r="AC58" s="50">
        <f t="shared" si="18"/>
        <v>2</v>
      </c>
      <c r="AD58" s="74">
        <v>0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5</v>
      </c>
      <c r="AN58" s="74">
        <v>1</v>
      </c>
      <c r="AO58" s="74">
        <v>5</v>
      </c>
      <c r="AP58" s="50">
        <f t="shared" si="19"/>
        <v>6</v>
      </c>
      <c r="AQ58" s="74">
        <v>0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5</v>
      </c>
      <c r="AA59" s="74">
        <v>1</v>
      </c>
      <c r="AB59" s="74">
        <v>2</v>
      </c>
      <c r="AC59" s="50">
        <f t="shared" si="18"/>
        <v>3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5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5</v>
      </c>
      <c r="AA60" s="74">
        <v>0</v>
      </c>
      <c r="AB60" s="74">
        <v>4</v>
      </c>
      <c r="AC60" s="50">
        <f t="shared" si="18"/>
        <v>4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5</v>
      </c>
      <c r="AN60" s="74">
        <v>0</v>
      </c>
      <c r="AO60" s="74">
        <v>1</v>
      </c>
      <c r="AP60" s="50">
        <f t="shared" si="19"/>
        <v>1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5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5</v>
      </c>
      <c r="AN61" s="74">
        <v>0</v>
      </c>
      <c r="AO61" s="74">
        <v>2</v>
      </c>
      <c r="AP61" s="50">
        <f t="shared" si="19"/>
        <v>2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5</v>
      </c>
      <c r="AA62" s="74">
        <v>0</v>
      </c>
      <c r="AB62" s="74">
        <v>0</v>
      </c>
      <c r="AC62" s="50">
        <f t="shared" si="18"/>
        <v>0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5</v>
      </c>
      <c r="AN62" s="74">
        <v>0</v>
      </c>
      <c r="AO62" s="74">
        <v>1</v>
      </c>
      <c r="AP62" s="50">
        <f t="shared" si="19"/>
        <v>1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5</v>
      </c>
      <c r="AA63" s="74">
        <v>0</v>
      </c>
      <c r="AB63" s="74">
        <v>5</v>
      </c>
      <c r="AC63" s="50">
        <f t="shared" si="18"/>
        <v>5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4</v>
      </c>
      <c r="AN63" s="74">
        <v>0</v>
      </c>
      <c r="AO63" s="74">
        <v>1</v>
      </c>
      <c r="AP63" s="50">
        <f t="shared" si="19"/>
        <v>1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5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5</v>
      </c>
      <c r="AN64" s="74">
        <v>0</v>
      </c>
      <c r="AO64" s="74">
        <v>3</v>
      </c>
      <c r="AP64" s="50">
        <f t="shared" si="19"/>
        <v>3</v>
      </c>
      <c r="AQ64" s="74">
        <v>0</v>
      </c>
      <c r="AR64" s="41"/>
    </row>
    <row r="65" spans="1:44" ht="15.95" customHeight="1" x14ac:dyDescent="0.25">
      <c r="A65" s="41"/>
      <c r="G65" s="16"/>
      <c r="H65" s="16"/>
      <c r="I65" s="16"/>
      <c r="J65" s="16"/>
      <c r="K65" s="16"/>
      <c r="L65" s="16"/>
      <c r="M65" s="16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5</v>
      </c>
      <c r="AA65" s="74">
        <v>2</v>
      </c>
      <c r="AB65" s="74">
        <v>2</v>
      </c>
      <c r="AC65" s="50">
        <f t="shared" si="18"/>
        <v>4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G66" s="16"/>
      <c r="H66" s="16"/>
      <c r="I66" s="16"/>
      <c r="J66" s="16"/>
      <c r="K66" s="16"/>
      <c r="L66" s="16"/>
      <c r="M66" s="1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55</v>
      </c>
      <c r="AA66" s="48">
        <f t="shared" ref="AA66" si="20">SUM(AA54:AA65)</f>
        <v>16</v>
      </c>
      <c r="AB66" s="48">
        <f>SUM(AB54:AB65)</f>
        <v>24</v>
      </c>
      <c r="AC66" s="48">
        <f>+AB66+AA66</f>
        <v>40</v>
      </c>
      <c r="AD66" s="48">
        <f>SUM(AD54:AD65)</f>
        <v>8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55</v>
      </c>
      <c r="AN66" s="48">
        <f t="shared" ref="AN66" si="21">SUM(AN54:AN65)</f>
        <v>12</v>
      </c>
      <c r="AO66" s="48">
        <f>SUM(AO54:AO65)</f>
        <v>22</v>
      </c>
      <c r="AP66" s="48">
        <f>+AO66+AN66</f>
        <v>34</v>
      </c>
      <c r="AQ66" s="48">
        <f>SUM(AQ54:AQ65)</f>
        <v>6</v>
      </c>
      <c r="AR66" s="41"/>
    </row>
    <row r="67" spans="1:44" ht="15.95" customHeight="1" thickBot="1" x14ac:dyDescent="0.3">
      <c r="A67" s="47"/>
      <c r="G67" s="16"/>
      <c r="H67" s="16"/>
      <c r="I67" s="16"/>
      <c r="J67" s="16"/>
      <c r="K67" s="16"/>
      <c r="L67" s="16"/>
      <c r="M67" s="1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218</v>
      </c>
      <c r="AA67" s="82">
        <f t="shared" ref="AA67:AD67" si="22">+AA66+AA53+AA40+AA27</f>
        <v>42</v>
      </c>
      <c r="AB67" s="82">
        <f t="shared" si="22"/>
        <v>68</v>
      </c>
      <c r="AC67" s="82">
        <f t="shared" si="22"/>
        <v>110</v>
      </c>
      <c r="AD67" s="82">
        <f t="shared" si="22"/>
        <v>22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219</v>
      </c>
      <c r="AN67" s="82">
        <f t="shared" ref="AN67:AQ67" si="23">+AN66+AN53+AN40+AN27</f>
        <v>62</v>
      </c>
      <c r="AO67" s="82">
        <f t="shared" si="23"/>
        <v>93</v>
      </c>
      <c r="AP67" s="82">
        <f t="shared" si="23"/>
        <v>155</v>
      </c>
      <c r="AQ67" s="82">
        <f t="shared" si="23"/>
        <v>30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437</v>
      </c>
      <c r="AN68" s="43">
        <f>AA67+AN67</f>
        <v>104</v>
      </c>
      <c r="AO68" s="43">
        <f>AB67+AO67</f>
        <v>161</v>
      </c>
      <c r="AP68" s="72">
        <f>AC67+AP67</f>
        <v>265</v>
      </c>
      <c r="AQ68" s="43">
        <f>AD67+AQ67</f>
        <v>52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5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7.5</v>
      </c>
      <c r="AG77" s="36" t="s">
        <v>155</v>
      </c>
      <c r="AM77" s="38">
        <v>2</v>
      </c>
      <c r="AN77" s="38">
        <v>0</v>
      </c>
      <c r="AO77" s="38">
        <v>0</v>
      </c>
      <c r="AP77" s="38">
        <f t="shared" ref="AP77:AP78" si="25">+AN77+AO77</f>
        <v>0</v>
      </c>
      <c r="AQ77" s="38">
        <v>2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9.5</v>
      </c>
      <c r="T78" s="36" t="s">
        <v>279</v>
      </c>
      <c r="Z78" s="38">
        <v>1</v>
      </c>
      <c r="AA78" s="38">
        <v>0</v>
      </c>
      <c r="AB78" s="38">
        <v>0</v>
      </c>
      <c r="AC78" s="38">
        <f t="shared" ref="AC78:AC85" si="26">+AA78+AB78</f>
        <v>0</v>
      </c>
      <c r="AD78" s="38">
        <v>0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 t="shared" si="25"/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5</v>
      </c>
      <c r="J79" s="74">
        <v>17</v>
      </c>
      <c r="K79" s="74">
        <v>2</v>
      </c>
      <c r="L79" s="83">
        <f t="shared" ref="L79:L102" si="27">+J79+K79</f>
        <v>19</v>
      </c>
      <c r="M79" s="74">
        <v>2</v>
      </c>
      <c r="O79" s="16"/>
      <c r="P79" s="16"/>
      <c r="Q79" s="41"/>
      <c r="R79" s="41"/>
      <c r="S79" s="58">
        <v>6.5</v>
      </c>
      <c r="T79" s="36" t="s">
        <v>278</v>
      </c>
      <c r="Z79" s="38">
        <v>2</v>
      </c>
      <c r="AA79" s="38">
        <v>0</v>
      </c>
      <c r="AB79" s="38">
        <v>0</v>
      </c>
      <c r="AC79" s="38">
        <f t="shared" si="26"/>
        <v>0</v>
      </c>
      <c r="AD79" s="38">
        <v>0</v>
      </c>
      <c r="AF79" s="58">
        <v>9</v>
      </c>
      <c r="AG79" s="36" t="s">
        <v>238</v>
      </c>
      <c r="AM79" s="38">
        <v>2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5</v>
      </c>
      <c r="J80" s="74">
        <v>10</v>
      </c>
      <c r="K80" s="74">
        <v>3</v>
      </c>
      <c r="L80" s="83">
        <f t="shared" si="27"/>
        <v>13</v>
      </c>
      <c r="M80" s="74">
        <v>0</v>
      </c>
      <c r="O80" s="16"/>
      <c r="P80" s="16"/>
      <c r="Q80" s="41"/>
      <c r="R80" s="41"/>
      <c r="S80" s="58">
        <v>7</v>
      </c>
      <c r="T80" s="36" t="s">
        <v>237</v>
      </c>
      <c r="Z80" s="38">
        <v>2</v>
      </c>
      <c r="AA80" s="38">
        <v>0</v>
      </c>
      <c r="AB80" s="38">
        <v>1</v>
      </c>
      <c r="AC80" s="38">
        <f t="shared" si="26"/>
        <v>1</v>
      </c>
      <c r="AD80" s="38">
        <v>0</v>
      </c>
      <c r="AF80" s="38">
        <v>8.5</v>
      </c>
      <c r="AG80" s="36" t="s">
        <v>254</v>
      </c>
      <c r="AM80" s="38">
        <v>1</v>
      </c>
      <c r="AN80" s="38">
        <v>1</v>
      </c>
      <c r="AO80" s="38">
        <v>1</v>
      </c>
      <c r="AP80" s="38">
        <f t="shared" ref="AP80:AP81" si="28">+AN80+AO80</f>
        <v>2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132</v>
      </c>
      <c r="E81" s="42"/>
      <c r="F81" s="42"/>
      <c r="G81" s="42" t="s">
        <v>159</v>
      </c>
      <c r="H81" s="43"/>
      <c r="I81" s="50">
        <v>4</v>
      </c>
      <c r="J81" s="74">
        <v>7</v>
      </c>
      <c r="K81" s="74">
        <v>3</v>
      </c>
      <c r="L81" s="83">
        <f t="shared" si="27"/>
        <v>10</v>
      </c>
      <c r="M81" s="74">
        <v>0</v>
      </c>
      <c r="O81" s="16"/>
      <c r="P81" s="16"/>
      <c r="Q81" s="41"/>
      <c r="R81" s="41"/>
      <c r="S81" s="58">
        <v>8</v>
      </c>
      <c r="T81" s="36" t="s">
        <v>169</v>
      </c>
      <c r="Z81" s="38">
        <v>4</v>
      </c>
      <c r="AA81" s="38">
        <v>0</v>
      </c>
      <c r="AB81" s="38">
        <v>1</v>
      </c>
      <c r="AC81" s="38">
        <f t="shared" si="26"/>
        <v>1</v>
      </c>
      <c r="AD81" s="38">
        <v>0</v>
      </c>
      <c r="AF81" s="58">
        <v>8</v>
      </c>
      <c r="AG81" s="36" t="s">
        <v>312</v>
      </c>
      <c r="AM81" s="38">
        <v>1</v>
      </c>
      <c r="AN81" s="38">
        <v>0</v>
      </c>
      <c r="AO81" s="38">
        <v>0</v>
      </c>
      <c r="AP81" s="38">
        <f t="shared" si="28"/>
        <v>0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42" t="s">
        <v>119</v>
      </c>
      <c r="E82" s="42"/>
      <c r="F82" s="42"/>
      <c r="G82" s="42" t="s">
        <v>144</v>
      </c>
      <c r="H82" s="43"/>
      <c r="I82" s="50">
        <v>5</v>
      </c>
      <c r="J82" s="74">
        <v>5</v>
      </c>
      <c r="K82" s="74">
        <v>5</v>
      </c>
      <c r="L82" s="83">
        <f t="shared" si="27"/>
        <v>10</v>
      </c>
      <c r="M82" s="74">
        <v>4</v>
      </c>
      <c r="O82" s="16"/>
      <c r="P82" s="16"/>
      <c r="Q82" s="41"/>
      <c r="R82" s="41"/>
      <c r="S82" s="58">
        <v>7.5</v>
      </c>
      <c r="T82" s="36" t="s">
        <v>274</v>
      </c>
      <c r="Z82" s="38">
        <v>2</v>
      </c>
      <c r="AA82" s="38">
        <v>2</v>
      </c>
      <c r="AB82" s="38">
        <v>2</v>
      </c>
      <c r="AC82" s="38">
        <f t="shared" si="26"/>
        <v>4</v>
      </c>
      <c r="AD82" s="38">
        <v>0</v>
      </c>
      <c r="AF82" s="58">
        <v>7</v>
      </c>
      <c r="AG82" s="36" t="s">
        <v>168</v>
      </c>
      <c r="AM82" s="38">
        <v>1</v>
      </c>
      <c r="AN82" s="38">
        <v>0</v>
      </c>
      <c r="AO82" s="38">
        <v>0</v>
      </c>
      <c r="AP82" s="38">
        <f>+AN82+AO82</f>
        <v>0</v>
      </c>
      <c r="AQ82" s="38">
        <v>0</v>
      </c>
      <c r="AR82" s="41"/>
    </row>
    <row r="83" spans="1:44" ht="15.75" customHeight="1" x14ac:dyDescent="0.25">
      <c r="A83" s="41"/>
      <c r="C83" s="16"/>
      <c r="D83" s="42" t="s">
        <v>133</v>
      </c>
      <c r="E83" s="42"/>
      <c r="F83" s="42"/>
      <c r="G83" s="42" t="s">
        <v>158</v>
      </c>
      <c r="H83" s="43"/>
      <c r="I83" s="50">
        <v>4</v>
      </c>
      <c r="J83" s="74">
        <v>9</v>
      </c>
      <c r="K83" s="74">
        <v>0</v>
      </c>
      <c r="L83" s="83">
        <f t="shared" si="27"/>
        <v>9</v>
      </c>
      <c r="M83" s="74">
        <v>0</v>
      </c>
      <c r="Q83" s="41"/>
      <c r="R83" s="41"/>
      <c r="S83" s="58">
        <v>8.5</v>
      </c>
      <c r="T83" s="36" t="s">
        <v>173</v>
      </c>
      <c r="Z83" s="38">
        <v>1</v>
      </c>
      <c r="AA83" s="38">
        <v>1</v>
      </c>
      <c r="AB83" s="38">
        <v>0</v>
      </c>
      <c r="AC83" s="38">
        <f t="shared" si="26"/>
        <v>1</v>
      </c>
      <c r="AD83" s="38">
        <v>0</v>
      </c>
      <c r="AF83" s="58">
        <v>7</v>
      </c>
      <c r="AG83" s="36" t="s">
        <v>236</v>
      </c>
      <c r="AM83" s="38">
        <v>5</v>
      </c>
      <c r="AN83" s="38">
        <v>0</v>
      </c>
      <c r="AO83" s="38">
        <v>1</v>
      </c>
      <c r="AP83" s="38">
        <f>+AN83+AO83</f>
        <v>1</v>
      </c>
      <c r="AQ83" s="38">
        <v>0</v>
      </c>
      <c r="AR83" s="41"/>
    </row>
    <row r="84" spans="1:44" ht="15.75" customHeight="1" thickBot="1" x14ac:dyDescent="0.3">
      <c r="A84" s="41"/>
      <c r="C84" s="16"/>
      <c r="D84" s="42" t="s">
        <v>126</v>
      </c>
      <c r="E84" s="42"/>
      <c r="F84" s="42"/>
      <c r="G84" s="42" t="s">
        <v>157</v>
      </c>
      <c r="H84" s="43"/>
      <c r="I84" s="50">
        <v>5</v>
      </c>
      <c r="J84" s="74">
        <v>8</v>
      </c>
      <c r="K84" s="74">
        <v>1</v>
      </c>
      <c r="L84" s="83">
        <f t="shared" si="27"/>
        <v>9</v>
      </c>
      <c r="M84" s="74">
        <v>0</v>
      </c>
      <c r="Q84" s="41"/>
      <c r="R84" s="41"/>
      <c r="S84" s="58">
        <v>7</v>
      </c>
      <c r="T84" s="36" t="s">
        <v>280</v>
      </c>
      <c r="Z84" s="38">
        <v>1</v>
      </c>
      <c r="AA84" s="38">
        <v>0</v>
      </c>
      <c r="AB84" s="38">
        <v>0</v>
      </c>
      <c r="AC84" s="38">
        <f t="shared" si="26"/>
        <v>0</v>
      </c>
      <c r="AD84" s="38">
        <v>0</v>
      </c>
      <c r="AF84" s="58">
        <v>7</v>
      </c>
      <c r="AG84" s="36" t="s">
        <v>275</v>
      </c>
      <c r="AM84" s="38">
        <v>1</v>
      </c>
      <c r="AN84" s="38">
        <v>0</v>
      </c>
      <c r="AO84" s="38">
        <v>1</v>
      </c>
      <c r="AP84" s="38">
        <f>+AN84+AO84</f>
        <v>1</v>
      </c>
      <c r="AQ84" s="38">
        <v>0</v>
      </c>
      <c r="AR84" s="41"/>
    </row>
    <row r="85" spans="1:44" ht="15.75" customHeight="1" thickBot="1" x14ac:dyDescent="0.3">
      <c r="A85" s="41"/>
      <c r="C85" s="16"/>
      <c r="D85" s="42" t="s">
        <v>130</v>
      </c>
      <c r="E85" s="42"/>
      <c r="F85" s="42"/>
      <c r="G85" s="42" t="s">
        <v>160</v>
      </c>
      <c r="H85" s="43"/>
      <c r="I85" s="50">
        <v>5</v>
      </c>
      <c r="J85" s="74">
        <v>3</v>
      </c>
      <c r="K85" s="74">
        <v>6</v>
      </c>
      <c r="L85" s="83">
        <f t="shared" si="27"/>
        <v>9</v>
      </c>
      <c r="M85" s="74">
        <v>0</v>
      </c>
      <c r="Q85" s="41"/>
      <c r="R85" s="41"/>
      <c r="S85" s="58">
        <v>8.5</v>
      </c>
      <c r="T85" s="36" t="s">
        <v>235</v>
      </c>
      <c r="Z85" s="38">
        <v>1</v>
      </c>
      <c r="AA85" s="38">
        <v>2</v>
      </c>
      <c r="AB85" s="38">
        <v>1</v>
      </c>
      <c r="AC85" s="38">
        <f t="shared" si="26"/>
        <v>3</v>
      </c>
      <c r="AD85" s="38">
        <v>0</v>
      </c>
      <c r="AF85" s="67"/>
      <c r="AG85" s="68" t="s">
        <v>131</v>
      </c>
      <c r="AH85" s="20"/>
      <c r="AI85" s="20"/>
      <c r="AJ85" s="20"/>
      <c r="AK85" s="20"/>
      <c r="AL85" s="20"/>
      <c r="AM85" s="60">
        <f>SUM(AM77:AM84)</f>
        <v>14</v>
      </c>
      <c r="AN85" s="60">
        <f>SUM(AN77:AN84)</f>
        <v>2</v>
      </c>
      <c r="AO85" s="60">
        <f>SUM(AO77:AO84)</f>
        <v>5</v>
      </c>
      <c r="AP85" s="60">
        <f>SUM(AP77:AP84)</f>
        <v>7</v>
      </c>
      <c r="AQ85" s="60">
        <f>SUM(AQ77:AQ84)</f>
        <v>2</v>
      </c>
      <c r="AR85" s="41"/>
    </row>
    <row r="86" spans="1:44" ht="15.75" customHeight="1" x14ac:dyDescent="0.25">
      <c r="A86" s="41"/>
      <c r="C86" s="16"/>
      <c r="D86" s="42" t="s">
        <v>39</v>
      </c>
      <c r="E86" s="42"/>
      <c r="F86" s="42"/>
      <c r="G86" s="42" t="s">
        <v>17</v>
      </c>
      <c r="H86" s="43"/>
      <c r="I86" s="50">
        <v>5</v>
      </c>
      <c r="J86" s="74">
        <v>1</v>
      </c>
      <c r="K86" s="74">
        <v>8</v>
      </c>
      <c r="L86" s="83">
        <f t="shared" si="27"/>
        <v>9</v>
      </c>
      <c r="M86" s="74">
        <v>6</v>
      </c>
      <c r="Q86" s="46"/>
      <c r="R86" s="46"/>
      <c r="S86" s="67"/>
      <c r="T86" s="68" t="s">
        <v>131</v>
      </c>
      <c r="U86" s="20"/>
      <c r="V86" s="20"/>
      <c r="W86" s="20"/>
      <c r="X86" s="20"/>
      <c r="Y86" s="20"/>
      <c r="Z86" s="60">
        <f>SUM(Z77:Z85)</f>
        <v>17</v>
      </c>
      <c r="AA86" s="60">
        <f>SUM(AA77:AA85)</f>
        <v>5</v>
      </c>
      <c r="AB86" s="60">
        <f>SUM(AB77:AB85)</f>
        <v>7</v>
      </c>
      <c r="AC86" s="60">
        <f>SUM(AC77:AC85)</f>
        <v>12</v>
      </c>
      <c r="AD86" s="60">
        <f>SUM(AD77:AD85)</f>
        <v>0</v>
      </c>
      <c r="AR86" s="46"/>
    </row>
    <row r="87" spans="1:44" ht="15.75" customHeight="1" x14ac:dyDescent="0.25">
      <c r="A87" s="41"/>
      <c r="C87" s="16"/>
      <c r="D87" s="42" t="s">
        <v>73</v>
      </c>
      <c r="E87" s="42"/>
      <c r="F87" s="42"/>
      <c r="G87" s="42" t="s">
        <v>160</v>
      </c>
      <c r="H87" s="43"/>
      <c r="I87" s="50">
        <v>5</v>
      </c>
      <c r="J87" s="74">
        <v>0</v>
      </c>
      <c r="K87" s="74">
        <v>8</v>
      </c>
      <c r="L87" s="83">
        <f t="shared" si="27"/>
        <v>8</v>
      </c>
      <c r="M87" s="74">
        <v>0</v>
      </c>
      <c r="Q87" s="46"/>
      <c r="R87" s="46"/>
      <c r="T87" s="65" t="s">
        <v>127</v>
      </c>
      <c r="Z87" s="50">
        <f>+Z86+AM85</f>
        <v>31</v>
      </c>
      <c r="AA87" s="50">
        <f>+AA86+AN85</f>
        <v>7</v>
      </c>
      <c r="AB87" s="50">
        <f>+AB86+AO85</f>
        <v>12</v>
      </c>
      <c r="AC87" s="50">
        <f>+AC86+AP85</f>
        <v>19</v>
      </c>
      <c r="AD87" s="50">
        <f>+AD86+AQ85</f>
        <v>2</v>
      </c>
      <c r="AR87" s="46"/>
    </row>
    <row r="88" spans="1:44" ht="15.75" customHeight="1" x14ac:dyDescent="0.25">
      <c r="A88" s="41"/>
      <c r="C88" s="16"/>
      <c r="D88" s="42" t="s">
        <v>66</v>
      </c>
      <c r="E88" s="42"/>
      <c r="F88" s="42"/>
      <c r="G88" s="42" t="s">
        <v>21</v>
      </c>
      <c r="H88" s="43"/>
      <c r="I88" s="50">
        <v>5</v>
      </c>
      <c r="J88" s="74">
        <v>5</v>
      </c>
      <c r="K88" s="74">
        <v>2</v>
      </c>
      <c r="L88" s="83">
        <f t="shared" si="27"/>
        <v>7</v>
      </c>
      <c r="M88" s="74">
        <v>0</v>
      </c>
      <c r="Q88" s="46"/>
      <c r="R88" s="46"/>
      <c r="AR88" s="46"/>
    </row>
    <row r="89" spans="1:44" ht="15.75" customHeight="1" thickBot="1" x14ac:dyDescent="0.3">
      <c r="A89" s="41"/>
      <c r="C89" s="16"/>
      <c r="D89" s="42" t="s">
        <v>154</v>
      </c>
      <c r="E89" s="42"/>
      <c r="F89" s="42"/>
      <c r="G89" s="42" t="s">
        <v>144</v>
      </c>
      <c r="H89" s="43"/>
      <c r="I89" s="50">
        <v>5</v>
      </c>
      <c r="J89" s="74">
        <v>3</v>
      </c>
      <c r="K89" s="74">
        <v>4</v>
      </c>
      <c r="L89" s="83">
        <f t="shared" si="27"/>
        <v>7</v>
      </c>
      <c r="M89" s="74">
        <v>0</v>
      </c>
      <c r="Q89" s="47"/>
      <c r="R89" s="47"/>
      <c r="S89" s="59" t="s">
        <v>161</v>
      </c>
      <c r="T89" s="59" t="s">
        <v>164</v>
      </c>
      <c r="U89" s="59"/>
      <c r="V89" s="88"/>
      <c r="W89" s="88"/>
      <c r="X89" s="88"/>
      <c r="Y89" s="88"/>
      <c r="Z89" s="88" t="s">
        <v>4</v>
      </c>
      <c r="AA89" s="88" t="s">
        <v>29</v>
      </c>
      <c r="AB89" s="88" t="s">
        <v>30</v>
      </c>
      <c r="AC89" s="88" t="s">
        <v>31</v>
      </c>
      <c r="AD89" s="88" t="s">
        <v>3</v>
      </c>
      <c r="AF89" s="59" t="s">
        <v>161</v>
      </c>
      <c r="AG89" s="59" t="s">
        <v>164</v>
      </c>
      <c r="AH89" s="59"/>
      <c r="AI89" s="88"/>
      <c r="AJ89" s="88"/>
      <c r="AK89" s="88"/>
      <c r="AL89" s="88"/>
      <c r="AM89" s="88" t="s">
        <v>4</v>
      </c>
      <c r="AN89" s="88" t="s">
        <v>29</v>
      </c>
      <c r="AO89" s="88" t="s">
        <v>30</v>
      </c>
      <c r="AP89" s="88" t="s">
        <v>31</v>
      </c>
      <c r="AQ89" s="88" t="s">
        <v>3</v>
      </c>
      <c r="AR89" s="47"/>
    </row>
    <row r="90" spans="1:44" ht="15.75" customHeight="1" x14ac:dyDescent="0.25">
      <c r="A90" s="41"/>
      <c r="C90" s="16"/>
      <c r="D90" s="42" t="s">
        <v>113</v>
      </c>
      <c r="E90" s="42"/>
      <c r="F90" s="42"/>
      <c r="G90" s="42" t="s">
        <v>157</v>
      </c>
      <c r="H90" s="43"/>
      <c r="I90" s="50">
        <v>5</v>
      </c>
      <c r="J90" s="74">
        <v>1</v>
      </c>
      <c r="K90" s="74">
        <v>6</v>
      </c>
      <c r="L90" s="83">
        <f t="shared" si="27"/>
        <v>7</v>
      </c>
      <c r="M90" s="74">
        <v>0</v>
      </c>
      <c r="O90" s="16"/>
      <c r="Q90" s="47"/>
      <c r="R90" s="47"/>
      <c r="S90" s="58">
        <v>6.5</v>
      </c>
      <c r="T90" s="65" t="s">
        <v>88</v>
      </c>
      <c r="Z90" s="38">
        <v>1</v>
      </c>
      <c r="AA90" s="38">
        <v>0</v>
      </c>
      <c r="AB90" s="38">
        <v>0</v>
      </c>
      <c r="AC90" s="38">
        <f>+AA90+AB90</f>
        <v>0</v>
      </c>
      <c r="AD90" s="38">
        <v>0</v>
      </c>
      <c r="AF90" s="58">
        <v>6.5</v>
      </c>
      <c r="AG90" s="65" t="s">
        <v>75</v>
      </c>
      <c r="AM90" s="38">
        <v>1</v>
      </c>
      <c r="AN90" s="38">
        <v>0</v>
      </c>
      <c r="AO90" s="38">
        <v>1</v>
      </c>
      <c r="AP90" s="38">
        <f>+AN90+AO90</f>
        <v>1</v>
      </c>
      <c r="AQ90" s="38">
        <v>0</v>
      </c>
      <c r="AR90" s="47"/>
    </row>
    <row r="91" spans="1:44" ht="15.75" customHeight="1" x14ac:dyDescent="0.25">
      <c r="A91" s="41"/>
      <c r="C91" s="16"/>
      <c r="D91" s="42" t="s">
        <v>36</v>
      </c>
      <c r="E91" s="42"/>
      <c r="F91" s="42"/>
      <c r="G91" s="42" t="s">
        <v>158</v>
      </c>
      <c r="H91" s="43"/>
      <c r="I91" s="50">
        <v>5</v>
      </c>
      <c r="J91" s="74">
        <v>1</v>
      </c>
      <c r="K91" s="74">
        <v>5</v>
      </c>
      <c r="L91" s="83">
        <f t="shared" si="27"/>
        <v>6</v>
      </c>
      <c r="M91" s="74">
        <v>0</v>
      </c>
      <c r="O91" s="16"/>
      <c r="Q91" s="47"/>
      <c r="R91" s="47"/>
      <c r="S91" s="58">
        <v>6.5</v>
      </c>
      <c r="T91" s="65" t="s">
        <v>152</v>
      </c>
      <c r="Z91" s="38">
        <v>1</v>
      </c>
      <c r="AA91" s="38">
        <v>0</v>
      </c>
      <c r="AB91" s="38">
        <v>2</v>
      </c>
      <c r="AC91" s="38">
        <f>+AA91+AB91</f>
        <v>2</v>
      </c>
      <c r="AD91" s="38">
        <v>0</v>
      </c>
      <c r="AF91" s="58">
        <v>6.5</v>
      </c>
      <c r="AG91" s="36" t="s">
        <v>76</v>
      </c>
      <c r="AM91" s="38">
        <v>4</v>
      </c>
      <c r="AN91" s="38">
        <v>0</v>
      </c>
      <c r="AO91" s="38">
        <v>1</v>
      </c>
      <c r="AP91" s="38">
        <f>+AN91+AO91</f>
        <v>1</v>
      </c>
      <c r="AQ91" s="38">
        <v>0</v>
      </c>
      <c r="AR91" s="47"/>
    </row>
    <row r="92" spans="1:44" ht="15.75" customHeight="1" thickBot="1" x14ac:dyDescent="0.3">
      <c r="A92" s="41"/>
      <c r="C92" s="16"/>
      <c r="D92" s="42" t="s">
        <v>98</v>
      </c>
      <c r="E92" s="42"/>
      <c r="F92" s="42"/>
      <c r="G92" s="42" t="s">
        <v>21</v>
      </c>
      <c r="H92" s="43"/>
      <c r="I92" s="50">
        <v>3</v>
      </c>
      <c r="J92" s="74">
        <v>2</v>
      </c>
      <c r="K92" s="74">
        <v>3</v>
      </c>
      <c r="L92" s="83">
        <f t="shared" si="27"/>
        <v>5</v>
      </c>
      <c r="M92" s="74">
        <v>0</v>
      </c>
      <c r="O92" s="16"/>
      <c r="Q92" s="47"/>
      <c r="R92" s="47"/>
      <c r="S92" s="58">
        <v>6.5</v>
      </c>
      <c r="T92" s="65" t="s">
        <v>59</v>
      </c>
      <c r="Z92" s="38">
        <v>1</v>
      </c>
      <c r="AA92" s="38">
        <v>0</v>
      </c>
      <c r="AB92" s="38">
        <v>1</v>
      </c>
      <c r="AC92" s="38">
        <f>+AA92+AB92</f>
        <v>1</v>
      </c>
      <c r="AD92" s="38">
        <v>0</v>
      </c>
      <c r="AF92" s="58">
        <v>6.5</v>
      </c>
      <c r="AG92" s="65" t="s">
        <v>138</v>
      </c>
      <c r="AM92" s="38">
        <v>1</v>
      </c>
      <c r="AN92" s="38">
        <v>0</v>
      </c>
      <c r="AO92" s="38">
        <v>0</v>
      </c>
      <c r="AP92" s="38">
        <f>+AN92+AO92</f>
        <v>0</v>
      </c>
      <c r="AQ92" s="38">
        <v>0</v>
      </c>
      <c r="AR92" s="47"/>
    </row>
    <row r="93" spans="1:44" ht="15.75" customHeight="1" x14ac:dyDescent="0.25">
      <c r="A93" s="41"/>
      <c r="C93" s="16"/>
      <c r="D93" s="42" t="s">
        <v>34</v>
      </c>
      <c r="E93" s="42"/>
      <c r="F93" s="42"/>
      <c r="G93" s="42" t="s">
        <v>144</v>
      </c>
      <c r="H93" s="43"/>
      <c r="I93" s="50">
        <v>4</v>
      </c>
      <c r="J93" s="74">
        <v>2</v>
      </c>
      <c r="K93" s="74">
        <v>3</v>
      </c>
      <c r="L93" s="83">
        <f t="shared" si="27"/>
        <v>5</v>
      </c>
      <c r="M93" s="74">
        <v>0</v>
      </c>
      <c r="O93" s="16"/>
      <c r="Q93" s="47"/>
      <c r="R93" s="47"/>
      <c r="S93" s="67"/>
      <c r="T93" s="68" t="s">
        <v>131</v>
      </c>
      <c r="U93" s="20"/>
      <c r="V93" s="20"/>
      <c r="W93" s="20"/>
      <c r="X93" s="20"/>
      <c r="Y93" s="20"/>
      <c r="Z93" s="60">
        <f>SUM(Z90:Z92)</f>
        <v>3</v>
      </c>
      <c r="AA93" s="60">
        <f>SUM(AA90:AA92)</f>
        <v>0</v>
      </c>
      <c r="AB93" s="60">
        <f>SUM(AB90:AB92)</f>
        <v>3</v>
      </c>
      <c r="AC93" s="60">
        <f>SUM(AC90:AC92)</f>
        <v>3</v>
      </c>
      <c r="AD93" s="60">
        <f>SUM(AD90:AD92)</f>
        <v>0</v>
      </c>
      <c r="AF93" s="67"/>
      <c r="AG93" s="68" t="s">
        <v>131</v>
      </c>
      <c r="AH93" s="20"/>
      <c r="AI93" s="20"/>
      <c r="AJ93" s="20"/>
      <c r="AK93" s="20"/>
      <c r="AL93" s="20"/>
      <c r="AM93" s="60">
        <f>SUM(AM90:AM92)</f>
        <v>6</v>
      </c>
      <c r="AN93" s="60">
        <f t="shared" ref="AN93:AQ93" si="29">SUM(AN90:AN92)</f>
        <v>0</v>
      </c>
      <c r="AO93" s="60">
        <f t="shared" si="29"/>
        <v>2</v>
      </c>
      <c r="AP93" s="60">
        <f t="shared" si="29"/>
        <v>2</v>
      </c>
      <c r="AQ93" s="60">
        <f t="shared" si="29"/>
        <v>0</v>
      </c>
      <c r="AR93" s="47"/>
    </row>
    <row r="94" spans="1:44" ht="15.75" customHeight="1" x14ac:dyDescent="0.25">
      <c r="A94" s="41"/>
      <c r="C94" s="16"/>
      <c r="D94" s="42" t="s">
        <v>85</v>
      </c>
      <c r="E94" s="42"/>
      <c r="F94" s="42"/>
      <c r="G94" s="42" t="s">
        <v>17</v>
      </c>
      <c r="H94" s="43"/>
      <c r="I94" s="50">
        <v>5</v>
      </c>
      <c r="J94" s="74">
        <v>0</v>
      </c>
      <c r="K94" s="74">
        <v>5</v>
      </c>
      <c r="L94" s="83">
        <f t="shared" si="27"/>
        <v>5</v>
      </c>
      <c r="M94" s="74">
        <v>0</v>
      </c>
      <c r="O94" s="16"/>
      <c r="Q94" s="47"/>
      <c r="R94" s="47"/>
      <c r="T94" s="65" t="s">
        <v>128</v>
      </c>
      <c r="U94" s="71"/>
      <c r="V94" s="71"/>
      <c r="W94" s="71"/>
      <c r="X94" s="71"/>
      <c r="Y94" s="71"/>
      <c r="Z94" s="50">
        <f>+Z93+AM93</f>
        <v>9</v>
      </c>
      <c r="AA94" s="50">
        <f>+AA93+AN93</f>
        <v>0</v>
      </c>
      <c r="AB94" s="50">
        <f>+AB93+AO93</f>
        <v>5</v>
      </c>
      <c r="AC94" s="50">
        <f>+AC93+AP93</f>
        <v>5</v>
      </c>
      <c r="AD94" s="50">
        <f>+AD93+AQ93</f>
        <v>0</v>
      </c>
      <c r="AR94" s="47"/>
    </row>
    <row r="95" spans="1:44" ht="15.75" customHeight="1" x14ac:dyDescent="0.25">
      <c r="A95" s="41"/>
      <c r="C95" s="16"/>
      <c r="D95" s="42" t="s">
        <v>44</v>
      </c>
      <c r="E95" s="42"/>
      <c r="F95" s="42"/>
      <c r="G95" s="42" t="s">
        <v>144</v>
      </c>
      <c r="H95" s="43"/>
      <c r="I95" s="50">
        <v>5</v>
      </c>
      <c r="J95" s="74">
        <v>3</v>
      </c>
      <c r="K95" s="74">
        <v>1</v>
      </c>
      <c r="L95" s="83">
        <f t="shared" si="27"/>
        <v>4</v>
      </c>
      <c r="M95" s="74">
        <v>4</v>
      </c>
      <c r="O95" s="16"/>
      <c r="Q95" s="47"/>
      <c r="R95" s="47"/>
      <c r="S95" s="58"/>
      <c r="T95" s="36"/>
      <c r="Z95" s="38"/>
      <c r="AA95" s="38"/>
      <c r="AB95" s="38"/>
      <c r="AC95" s="38"/>
      <c r="AD95" s="38"/>
      <c r="AR95" s="47"/>
    </row>
    <row r="96" spans="1:44" ht="15.75" customHeight="1" x14ac:dyDescent="0.25">
      <c r="A96" s="41"/>
      <c r="C96" s="16"/>
      <c r="D96" s="42" t="s">
        <v>59</v>
      </c>
      <c r="E96" s="42"/>
      <c r="F96" s="42"/>
      <c r="G96" s="42" t="s">
        <v>17</v>
      </c>
      <c r="H96" s="43"/>
      <c r="I96" s="50">
        <v>5</v>
      </c>
      <c r="J96" s="74">
        <v>2</v>
      </c>
      <c r="K96" s="74">
        <v>2</v>
      </c>
      <c r="L96" s="83">
        <f t="shared" si="27"/>
        <v>4</v>
      </c>
      <c r="M96" s="74">
        <v>0</v>
      </c>
      <c r="O96" s="16"/>
      <c r="Q96" s="47"/>
      <c r="R96" s="47"/>
      <c r="S96" s="58"/>
      <c r="T96" s="36" t="s">
        <v>127</v>
      </c>
      <c r="U96" s="16"/>
      <c r="V96" s="16"/>
      <c r="W96" s="16"/>
      <c r="X96" s="16"/>
      <c r="Y96" s="16"/>
      <c r="Z96" s="38">
        <f>+Z87+Z94+AC111</f>
        <v>49</v>
      </c>
      <c r="AA96" s="38">
        <f>+AA87+AA94</f>
        <v>7</v>
      </c>
      <c r="AB96" s="38">
        <f>+AB87+AB94</f>
        <v>17</v>
      </c>
      <c r="AC96" s="38">
        <f>AB96+AA96</f>
        <v>24</v>
      </c>
      <c r="AD96" s="38">
        <f>+AD87+AD94</f>
        <v>2</v>
      </c>
      <c r="AR96" s="47"/>
    </row>
    <row r="97" spans="1:44" ht="15.75" customHeight="1" x14ac:dyDescent="0.25">
      <c r="A97" s="41"/>
      <c r="C97" s="16"/>
      <c r="D97" s="42" t="s">
        <v>110</v>
      </c>
      <c r="E97" s="42"/>
      <c r="F97" s="42"/>
      <c r="G97" s="42" t="s">
        <v>146</v>
      </c>
      <c r="H97" s="43"/>
      <c r="I97" s="50">
        <v>5</v>
      </c>
      <c r="J97" s="74">
        <v>1</v>
      </c>
      <c r="K97" s="74">
        <v>3</v>
      </c>
      <c r="L97" s="83">
        <f t="shared" si="27"/>
        <v>4</v>
      </c>
      <c r="M97" s="74">
        <v>0</v>
      </c>
      <c r="O97" s="16"/>
      <c r="Q97" s="47"/>
      <c r="R97" s="47"/>
      <c r="S97" s="58"/>
      <c r="T97" s="36" t="s">
        <v>114</v>
      </c>
      <c r="U97" s="16"/>
      <c r="V97" s="16"/>
      <c r="W97" s="16"/>
      <c r="X97" s="16"/>
      <c r="Y97" s="16"/>
      <c r="Z97" s="38">
        <f>+Z15+Z28+Z41+Z54+AM15+AM28+AM41+AM54</f>
        <v>49</v>
      </c>
      <c r="AA97" s="38">
        <f>+AA15+AA28+AA41+AA54+AN15+AN28+AN41+AN54</f>
        <v>7</v>
      </c>
      <c r="AB97" s="38">
        <f>+AB15+AB28+AB41+AB54+AO15+AO28+AO41+AO54</f>
        <v>17</v>
      </c>
      <c r="AC97" s="38">
        <f>+AC15+AC28+AC41+AC54+AP15+AP28+AP41+AP54</f>
        <v>24</v>
      </c>
      <c r="AD97" s="38">
        <f>+AD15+AD28+AD41+AD54+AQ15+AQ28+AQ41+AQ54</f>
        <v>2</v>
      </c>
      <c r="AR97" s="47"/>
    </row>
    <row r="98" spans="1:44" ht="15.75" customHeight="1" x14ac:dyDescent="0.25">
      <c r="A98" s="41"/>
      <c r="C98" s="16"/>
      <c r="D98" s="42" t="s">
        <v>72</v>
      </c>
      <c r="E98" s="42"/>
      <c r="F98" s="42"/>
      <c r="G98" s="42" t="s">
        <v>160</v>
      </c>
      <c r="H98" s="43"/>
      <c r="I98" s="50">
        <v>5</v>
      </c>
      <c r="J98" s="74">
        <v>1</v>
      </c>
      <c r="K98" s="74">
        <v>3</v>
      </c>
      <c r="L98" s="83">
        <f t="shared" si="27"/>
        <v>4</v>
      </c>
      <c r="M98" s="74">
        <v>0</v>
      </c>
      <c r="O98" s="16"/>
      <c r="Q98" s="47"/>
      <c r="R98" s="47"/>
      <c r="S98" s="79"/>
      <c r="AR98" s="47"/>
    </row>
    <row r="99" spans="1:44" ht="15.75" customHeight="1" x14ac:dyDescent="0.25">
      <c r="A99" s="41"/>
      <c r="C99" s="16"/>
      <c r="D99" s="42" t="s">
        <v>88</v>
      </c>
      <c r="E99" s="42"/>
      <c r="F99" s="42"/>
      <c r="G99" s="42" t="s">
        <v>160</v>
      </c>
      <c r="H99" s="43"/>
      <c r="I99" s="50">
        <v>5</v>
      </c>
      <c r="J99" s="74">
        <v>1</v>
      </c>
      <c r="K99" s="74">
        <v>3</v>
      </c>
      <c r="L99" s="83">
        <f t="shared" si="27"/>
        <v>4</v>
      </c>
      <c r="M99" s="74">
        <v>0</v>
      </c>
      <c r="O99" s="16"/>
      <c r="Q99" s="47"/>
      <c r="R99" s="47"/>
      <c r="T99" s="65"/>
      <c r="AM99" s="38"/>
      <c r="AN99" s="38"/>
      <c r="AO99" s="38"/>
      <c r="AP99" s="38"/>
      <c r="AQ99" s="38"/>
      <c r="AR99" s="47"/>
    </row>
    <row r="100" spans="1:44" ht="15.75" customHeight="1" x14ac:dyDescent="0.25">
      <c r="A100" s="41"/>
      <c r="C100" s="16"/>
      <c r="D100" s="42" t="s">
        <v>86</v>
      </c>
      <c r="E100" s="42"/>
      <c r="F100" s="42"/>
      <c r="G100" s="42" t="s">
        <v>159</v>
      </c>
      <c r="H100" s="43"/>
      <c r="I100" s="50">
        <v>5</v>
      </c>
      <c r="J100" s="74">
        <v>1</v>
      </c>
      <c r="K100" s="74">
        <v>3</v>
      </c>
      <c r="L100" s="83">
        <f t="shared" si="27"/>
        <v>4</v>
      </c>
      <c r="M100" s="74">
        <v>0</v>
      </c>
      <c r="Q100" s="47"/>
      <c r="R100" s="47"/>
      <c r="AM100" s="38"/>
      <c r="AN100" s="38"/>
      <c r="AO100" s="38"/>
      <c r="AP100" s="38"/>
      <c r="AQ100" s="38"/>
      <c r="AR100" s="47"/>
    </row>
    <row r="101" spans="1:44" ht="15.75" customHeight="1" x14ac:dyDescent="0.25">
      <c r="A101" s="41"/>
      <c r="C101" s="16"/>
      <c r="D101" s="42" t="s">
        <v>76</v>
      </c>
      <c r="E101" s="42"/>
      <c r="F101" s="42"/>
      <c r="G101" s="42" t="s">
        <v>157</v>
      </c>
      <c r="H101" s="43"/>
      <c r="I101" s="50">
        <v>5</v>
      </c>
      <c r="J101" s="74">
        <v>0</v>
      </c>
      <c r="K101" s="74">
        <v>4</v>
      </c>
      <c r="L101" s="83">
        <f t="shared" si="27"/>
        <v>4</v>
      </c>
      <c r="M101" s="74">
        <v>0</v>
      </c>
      <c r="Q101" s="47"/>
      <c r="R101" s="47"/>
      <c r="AR101" s="47"/>
    </row>
    <row r="102" spans="1:44" ht="15.75" customHeight="1" x14ac:dyDescent="0.25">
      <c r="A102" s="41"/>
      <c r="C102" s="16"/>
      <c r="D102" s="42" t="s">
        <v>37</v>
      </c>
      <c r="E102" s="42"/>
      <c r="F102" s="42"/>
      <c r="G102" s="42" t="s">
        <v>17</v>
      </c>
      <c r="H102" s="43"/>
      <c r="I102" s="50">
        <v>5</v>
      </c>
      <c r="J102" s="74">
        <v>0</v>
      </c>
      <c r="K102" s="74">
        <v>4</v>
      </c>
      <c r="L102" s="83">
        <f t="shared" si="27"/>
        <v>4</v>
      </c>
      <c r="M102" s="74">
        <v>2</v>
      </c>
      <c r="Q102" s="47"/>
      <c r="R102" s="47"/>
      <c r="AR102" s="47"/>
    </row>
    <row r="103" spans="1:44" ht="15.75" customHeight="1" thickBot="1" x14ac:dyDescent="0.3">
      <c r="A103" s="41"/>
      <c r="C103" s="16"/>
      <c r="Q103" s="47"/>
      <c r="R103" s="47"/>
      <c r="U103" s="96" t="s">
        <v>161</v>
      </c>
      <c r="V103" s="22" t="s">
        <v>194</v>
      </c>
      <c r="W103" s="22"/>
      <c r="X103" s="22"/>
      <c r="Y103" s="22"/>
      <c r="Z103" s="22"/>
      <c r="AA103" s="22"/>
      <c r="AB103" s="22"/>
      <c r="AC103" s="96" t="s">
        <v>4</v>
      </c>
      <c r="AD103" s="96" t="s">
        <v>8</v>
      </c>
      <c r="AE103" s="96" t="s">
        <v>9</v>
      </c>
      <c r="AF103" s="96" t="s">
        <v>10</v>
      </c>
      <c r="AG103" s="96" t="s">
        <v>107</v>
      </c>
      <c r="AH103" s="96"/>
      <c r="AI103" s="96" t="s">
        <v>5</v>
      </c>
      <c r="AJ103" s="96" t="s">
        <v>7</v>
      </c>
      <c r="AK103" s="96" t="s">
        <v>6</v>
      </c>
      <c r="AL103" s="96" t="s">
        <v>108</v>
      </c>
      <c r="AR103" s="47"/>
    </row>
    <row r="104" spans="1:44" ht="15.75" customHeight="1" x14ac:dyDescent="0.25">
      <c r="A104" s="41"/>
      <c r="C104" s="16"/>
      <c r="Q104" s="47"/>
      <c r="R104" s="47"/>
      <c r="U104" s="79">
        <v>8</v>
      </c>
      <c r="V104" s="65" t="s">
        <v>18</v>
      </c>
      <c r="W104" s="65"/>
      <c r="X104" s="65"/>
      <c r="Y104" s="65"/>
      <c r="Z104" s="50"/>
      <c r="AC104" s="50">
        <v>1</v>
      </c>
      <c r="AD104" s="50">
        <v>0</v>
      </c>
      <c r="AE104" s="50">
        <v>0</v>
      </c>
      <c r="AF104" s="50">
        <v>1</v>
      </c>
      <c r="AG104" s="264">
        <f t="shared" ref="AG104" si="30">(2*AD104+AF104)/(2*AC104)</f>
        <v>0.5</v>
      </c>
      <c r="AH104" s="264"/>
      <c r="AI104" s="50">
        <v>1</v>
      </c>
      <c r="AJ104" s="50">
        <v>0</v>
      </c>
      <c r="AK104" s="50">
        <v>0</v>
      </c>
      <c r="AL104" s="81">
        <f t="shared" ref="AL104" si="31">+AI104/AC104</f>
        <v>1</v>
      </c>
      <c r="AR104" s="47"/>
    </row>
    <row r="105" spans="1:44" ht="15.75" customHeight="1" thickBot="1" x14ac:dyDescent="0.3">
      <c r="A105" s="41"/>
      <c r="C105" s="16"/>
      <c r="D105" s="13" t="s">
        <v>116</v>
      </c>
      <c r="E105" s="13"/>
      <c r="F105" s="13"/>
      <c r="G105" s="15" t="s">
        <v>2</v>
      </c>
      <c r="H105" s="15"/>
      <c r="I105" s="15" t="s">
        <v>4</v>
      </c>
      <c r="J105" s="15" t="s">
        <v>29</v>
      </c>
      <c r="K105" s="15" t="s">
        <v>30</v>
      </c>
      <c r="L105" s="15" t="s">
        <v>31</v>
      </c>
      <c r="M105" s="84" t="s">
        <v>3</v>
      </c>
      <c r="Q105" s="47"/>
      <c r="R105" s="47"/>
      <c r="U105" s="79">
        <v>7</v>
      </c>
      <c r="V105" s="65" t="s">
        <v>22</v>
      </c>
      <c r="W105" s="65"/>
      <c r="X105" s="65"/>
      <c r="Y105" s="65"/>
      <c r="Z105" s="50"/>
      <c r="AC105" s="50">
        <v>1</v>
      </c>
      <c r="AD105" s="50">
        <v>1</v>
      </c>
      <c r="AE105" s="50">
        <v>0</v>
      </c>
      <c r="AF105" s="50">
        <v>0</v>
      </c>
      <c r="AG105" s="264">
        <f t="shared" ref="AG105" si="32">(2*AD105+AF105)/(2*AC105)</f>
        <v>1</v>
      </c>
      <c r="AH105" s="264"/>
      <c r="AI105" s="50">
        <v>0</v>
      </c>
      <c r="AJ105" s="50">
        <v>0</v>
      </c>
      <c r="AK105" s="50">
        <v>1</v>
      </c>
      <c r="AL105" s="81">
        <f t="shared" ref="AL105:AL106" si="33">+AI105/AC105</f>
        <v>0</v>
      </c>
      <c r="AR105" s="47"/>
    </row>
    <row r="106" spans="1:44" ht="15.75" customHeight="1" x14ac:dyDescent="0.25">
      <c r="A106" s="41"/>
      <c r="C106" s="16"/>
      <c r="D106" s="97" t="s">
        <v>39</v>
      </c>
      <c r="E106" s="97"/>
      <c r="F106" s="97"/>
      <c r="G106" s="42" t="s">
        <v>17</v>
      </c>
      <c r="H106" s="74"/>
      <c r="I106" s="50">
        <v>5</v>
      </c>
      <c r="J106" s="74">
        <v>1</v>
      </c>
      <c r="K106" s="74">
        <v>8</v>
      </c>
      <c r="L106" s="50">
        <f t="shared" ref="L106:L122" si="34">+J106+K106</f>
        <v>9</v>
      </c>
      <c r="M106" s="83">
        <v>6</v>
      </c>
      <c r="Q106" s="47"/>
      <c r="R106" s="47"/>
      <c r="U106" s="79">
        <v>7.5</v>
      </c>
      <c r="V106" s="65" t="s">
        <v>272</v>
      </c>
      <c r="W106" s="65"/>
      <c r="X106" s="65"/>
      <c r="Y106" s="65"/>
      <c r="Z106" s="50"/>
      <c r="AC106" s="50">
        <v>3.3</v>
      </c>
      <c r="AD106" s="50">
        <v>3</v>
      </c>
      <c r="AE106" s="50">
        <v>0</v>
      </c>
      <c r="AF106" s="50">
        <v>1</v>
      </c>
      <c r="AG106" s="264">
        <f t="shared" ref="AG106" si="35">(2*AD106+AF106)/(2*AC106)</f>
        <v>1.0606060606060606</v>
      </c>
      <c r="AH106" s="264"/>
      <c r="AI106" s="50">
        <v>2</v>
      </c>
      <c r="AJ106" s="50">
        <v>0</v>
      </c>
      <c r="AK106" s="50">
        <v>1</v>
      </c>
      <c r="AL106" s="81">
        <f t="shared" si="33"/>
        <v>0.60606060606060608</v>
      </c>
      <c r="AR106" s="47"/>
    </row>
    <row r="107" spans="1:44" ht="15.75" customHeight="1" x14ac:dyDescent="0.25">
      <c r="A107" s="41"/>
      <c r="C107" s="16"/>
      <c r="D107" s="36" t="s">
        <v>112</v>
      </c>
      <c r="E107" s="36"/>
      <c r="F107" s="36"/>
      <c r="G107" s="36" t="s">
        <v>144</v>
      </c>
      <c r="H107" s="38"/>
      <c r="I107" s="50">
        <v>4</v>
      </c>
      <c r="J107" s="74">
        <v>0</v>
      </c>
      <c r="K107" s="74">
        <v>2</v>
      </c>
      <c r="L107" s="50">
        <f t="shared" si="34"/>
        <v>2</v>
      </c>
      <c r="M107" s="83">
        <v>4</v>
      </c>
      <c r="Q107" s="47"/>
      <c r="R107" s="47"/>
      <c r="S107" s="58"/>
      <c r="T107" s="36"/>
      <c r="U107" s="79">
        <v>7.5</v>
      </c>
      <c r="V107" s="65" t="s">
        <v>16</v>
      </c>
      <c r="W107" s="65"/>
      <c r="X107" s="65"/>
      <c r="Y107" s="65"/>
      <c r="Z107" s="50"/>
      <c r="AC107" s="50">
        <v>1</v>
      </c>
      <c r="AD107" s="50">
        <v>1</v>
      </c>
      <c r="AE107" s="50">
        <v>0</v>
      </c>
      <c r="AF107" s="50">
        <v>0</v>
      </c>
      <c r="AG107" s="264">
        <f t="shared" ref="AG107" si="36">(2*AD107+AF107)/(2*AC107)</f>
        <v>1</v>
      </c>
      <c r="AH107" s="264"/>
      <c r="AI107" s="50">
        <v>1</v>
      </c>
      <c r="AJ107" s="50">
        <v>0</v>
      </c>
      <c r="AK107" s="50">
        <v>0</v>
      </c>
      <c r="AL107" s="81">
        <f>+AI107/AC107</f>
        <v>1</v>
      </c>
      <c r="AM107" s="38"/>
      <c r="AN107" s="38"/>
      <c r="AO107" s="38"/>
      <c r="AP107" s="38"/>
      <c r="AQ107" s="38"/>
      <c r="AR107" s="47"/>
    </row>
    <row r="108" spans="1:44" ht="15.75" customHeight="1" x14ac:dyDescent="0.25">
      <c r="A108" s="41"/>
      <c r="C108" s="16"/>
      <c r="D108" s="36" t="s">
        <v>119</v>
      </c>
      <c r="E108" s="36"/>
      <c r="F108" s="36"/>
      <c r="G108" s="36" t="s">
        <v>144</v>
      </c>
      <c r="H108" s="38"/>
      <c r="I108" s="50">
        <v>5</v>
      </c>
      <c r="J108" s="74">
        <v>5</v>
      </c>
      <c r="K108" s="74">
        <v>5</v>
      </c>
      <c r="L108" s="50">
        <f t="shared" si="34"/>
        <v>10</v>
      </c>
      <c r="M108" s="83">
        <v>4</v>
      </c>
      <c r="Q108" s="47"/>
      <c r="R108" s="47"/>
      <c r="S108" s="58"/>
      <c r="T108" s="36"/>
      <c r="U108" s="79"/>
      <c r="V108" s="65" t="s">
        <v>41</v>
      </c>
      <c r="W108" s="65"/>
      <c r="X108" s="65"/>
      <c r="Y108" s="65"/>
      <c r="Z108" s="50"/>
      <c r="AC108" s="50">
        <v>0.2</v>
      </c>
      <c r="AD108" s="50">
        <v>0</v>
      </c>
      <c r="AE108" s="50">
        <v>0</v>
      </c>
      <c r="AF108" s="50">
        <v>0</v>
      </c>
      <c r="AG108" s="264">
        <f>(2*AD108+AF108)/(2*AC108)</f>
        <v>0</v>
      </c>
      <c r="AH108" s="264"/>
      <c r="AI108" s="50">
        <v>0</v>
      </c>
      <c r="AJ108" s="50">
        <v>0</v>
      </c>
      <c r="AK108" s="50">
        <v>0</v>
      </c>
      <c r="AL108" s="81">
        <f>+AI108/AC108</f>
        <v>0</v>
      </c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36" t="s">
        <v>44</v>
      </c>
      <c r="E109" s="36"/>
      <c r="F109" s="36"/>
      <c r="G109" s="36" t="s">
        <v>144</v>
      </c>
      <c r="H109" s="38"/>
      <c r="I109" s="50">
        <v>5</v>
      </c>
      <c r="J109" s="74">
        <v>3</v>
      </c>
      <c r="K109" s="74">
        <v>1</v>
      </c>
      <c r="L109" s="50">
        <f t="shared" si="34"/>
        <v>4</v>
      </c>
      <c r="M109" s="83">
        <v>4</v>
      </c>
      <c r="Q109" s="47"/>
      <c r="R109" s="47"/>
      <c r="S109" s="58"/>
      <c r="T109" s="36"/>
      <c r="U109" s="79"/>
      <c r="V109" s="65" t="s">
        <v>273</v>
      </c>
      <c r="W109" s="65"/>
      <c r="X109" s="65"/>
      <c r="Y109" s="65"/>
      <c r="Z109" s="50"/>
      <c r="AC109" s="50">
        <v>0.5</v>
      </c>
      <c r="AD109" s="50">
        <v>0</v>
      </c>
      <c r="AE109" s="50">
        <v>0</v>
      </c>
      <c r="AF109" s="50">
        <v>0</v>
      </c>
      <c r="AG109" s="264">
        <f>(2*AD109+AF109)/(2*AC109)</f>
        <v>0</v>
      </c>
      <c r="AH109" s="264"/>
      <c r="AI109" s="50">
        <v>2</v>
      </c>
      <c r="AJ109" s="50">
        <v>1</v>
      </c>
      <c r="AK109" s="50">
        <v>0</v>
      </c>
      <c r="AL109" s="81">
        <f>+AI109/AC109</f>
        <v>4</v>
      </c>
      <c r="AR109" s="47"/>
    </row>
    <row r="110" spans="1:44" ht="15.75" customHeight="1" thickBot="1" x14ac:dyDescent="0.3">
      <c r="A110" s="41"/>
      <c r="C110" s="16"/>
      <c r="D110" s="36" t="s">
        <v>40</v>
      </c>
      <c r="E110" s="36"/>
      <c r="F110" s="36"/>
      <c r="G110" s="36" t="s">
        <v>21</v>
      </c>
      <c r="H110" s="38"/>
      <c r="I110" s="50">
        <v>5</v>
      </c>
      <c r="J110" s="74">
        <v>0</v>
      </c>
      <c r="K110" s="74">
        <v>3</v>
      </c>
      <c r="L110" s="50">
        <f t="shared" si="34"/>
        <v>3</v>
      </c>
      <c r="M110" s="83">
        <v>4</v>
      </c>
      <c r="Q110" s="47"/>
      <c r="R110" s="47"/>
      <c r="U110" s="79">
        <v>8</v>
      </c>
      <c r="V110" s="65" t="s">
        <v>104</v>
      </c>
      <c r="W110" s="65"/>
      <c r="X110" s="65"/>
      <c r="Y110" s="65"/>
      <c r="Z110" s="50"/>
      <c r="AC110" s="50">
        <v>2</v>
      </c>
      <c r="AD110" s="50">
        <v>0</v>
      </c>
      <c r="AE110" s="50">
        <v>2</v>
      </c>
      <c r="AF110" s="50">
        <v>0</v>
      </c>
      <c r="AG110" s="264">
        <f>(2*AD110+AF110)/(2*AC110)</f>
        <v>0</v>
      </c>
      <c r="AH110" s="264"/>
      <c r="AI110" s="50">
        <v>7</v>
      </c>
      <c r="AJ110" s="50">
        <v>0</v>
      </c>
      <c r="AK110" s="50">
        <v>0</v>
      </c>
      <c r="AL110" s="81">
        <f>+AI110/AC110</f>
        <v>3.5</v>
      </c>
      <c r="AR110" s="47"/>
    </row>
    <row r="111" spans="1:44" ht="15.75" customHeight="1" x14ac:dyDescent="0.25">
      <c r="A111" s="41"/>
      <c r="C111" s="16"/>
      <c r="D111" s="36" t="s">
        <v>148</v>
      </c>
      <c r="E111" s="36"/>
      <c r="F111" s="36"/>
      <c r="G111" s="36" t="s">
        <v>144</v>
      </c>
      <c r="H111" s="38"/>
      <c r="I111" s="50">
        <v>5</v>
      </c>
      <c r="J111" s="74">
        <v>0</v>
      </c>
      <c r="K111" s="74">
        <v>2</v>
      </c>
      <c r="L111" s="50">
        <f t="shared" si="34"/>
        <v>2</v>
      </c>
      <c r="M111" s="83">
        <v>4</v>
      </c>
      <c r="Q111" s="47"/>
      <c r="R111" s="47"/>
      <c r="U111" s="67"/>
      <c r="V111" s="69"/>
      <c r="W111" s="68" t="s">
        <v>27</v>
      </c>
      <c r="X111" s="69"/>
      <c r="Y111" s="69"/>
      <c r="Z111" s="60"/>
      <c r="AA111" s="67"/>
      <c r="AB111" s="67"/>
      <c r="AC111" s="60">
        <f>SUM(AC104:AC110)</f>
        <v>9</v>
      </c>
      <c r="AD111" s="60">
        <f t="shared" ref="AD111:AF111" si="37">SUM(AD104:AD110)</f>
        <v>5</v>
      </c>
      <c r="AE111" s="60">
        <f t="shared" si="37"/>
        <v>2</v>
      </c>
      <c r="AF111" s="60">
        <f t="shared" si="37"/>
        <v>2</v>
      </c>
      <c r="AG111" s="265">
        <f>(2*AD111+AF111)/(2*AC111)</f>
        <v>0.66666666666666663</v>
      </c>
      <c r="AH111" s="265"/>
      <c r="AI111" s="60">
        <f t="shared" ref="AI111:AK111" si="38">SUM(AI104:AI110)</f>
        <v>13</v>
      </c>
      <c r="AJ111" s="60">
        <f t="shared" si="38"/>
        <v>1</v>
      </c>
      <c r="AK111" s="60">
        <f t="shared" si="38"/>
        <v>2</v>
      </c>
      <c r="AL111" s="70">
        <f>+AI111/AC111</f>
        <v>1.4444444444444444</v>
      </c>
      <c r="AR111" s="47"/>
    </row>
    <row r="112" spans="1:44" ht="15.75" customHeight="1" x14ac:dyDescent="0.25">
      <c r="A112" s="41"/>
      <c r="D112" s="36" t="s">
        <v>138</v>
      </c>
      <c r="E112" s="36"/>
      <c r="F112" s="36"/>
      <c r="G112" s="36" t="s">
        <v>160</v>
      </c>
      <c r="H112" s="38"/>
      <c r="I112" s="50">
        <v>5</v>
      </c>
      <c r="J112" s="74">
        <v>0</v>
      </c>
      <c r="K112" s="74">
        <v>1</v>
      </c>
      <c r="L112" s="50">
        <f t="shared" si="34"/>
        <v>1</v>
      </c>
      <c r="M112" s="83">
        <v>4</v>
      </c>
      <c r="Q112" s="47"/>
      <c r="R112" s="47"/>
      <c r="S112" s="58"/>
      <c r="T112" s="36"/>
      <c r="Z112" s="38"/>
      <c r="AA112" s="38"/>
      <c r="AB112" s="38"/>
      <c r="AC112" s="38"/>
      <c r="AD112" s="38"/>
      <c r="AP112" s="38"/>
      <c r="AQ112" s="38"/>
      <c r="AR112" s="47"/>
    </row>
    <row r="113" spans="1:44" ht="15.75" customHeight="1" x14ac:dyDescent="0.25">
      <c r="A113" s="41"/>
      <c r="D113" s="36" t="s">
        <v>134</v>
      </c>
      <c r="E113" s="36"/>
      <c r="F113" s="36"/>
      <c r="G113" s="36" t="s">
        <v>158</v>
      </c>
      <c r="H113" s="38"/>
      <c r="I113" s="50">
        <v>4</v>
      </c>
      <c r="J113" s="74">
        <v>0</v>
      </c>
      <c r="K113" s="74">
        <v>1</v>
      </c>
      <c r="L113" s="50">
        <f t="shared" si="34"/>
        <v>1</v>
      </c>
      <c r="M113" s="83">
        <v>2</v>
      </c>
      <c r="Q113" s="47"/>
      <c r="R113" s="47"/>
      <c r="AR113" s="47"/>
    </row>
    <row r="114" spans="1:44" ht="15.75" customHeight="1" x14ac:dyDescent="0.25">
      <c r="A114" s="41"/>
      <c r="D114" s="36" t="s">
        <v>61</v>
      </c>
      <c r="E114" s="36"/>
      <c r="F114" s="36"/>
      <c r="G114" s="36" t="s">
        <v>144</v>
      </c>
      <c r="H114" s="38"/>
      <c r="I114" s="50">
        <v>4</v>
      </c>
      <c r="J114" s="74">
        <v>0</v>
      </c>
      <c r="K114" s="74">
        <v>0</v>
      </c>
      <c r="L114" s="50">
        <f t="shared" si="34"/>
        <v>0</v>
      </c>
      <c r="M114" s="83">
        <v>2</v>
      </c>
      <c r="Q114" s="47"/>
      <c r="R114" s="47"/>
      <c r="AR114" s="47"/>
    </row>
    <row r="115" spans="1:44" ht="15.75" customHeight="1" x14ac:dyDescent="0.25">
      <c r="A115" s="41"/>
      <c r="D115" s="36" t="s">
        <v>82</v>
      </c>
      <c r="E115" s="36"/>
      <c r="F115" s="36"/>
      <c r="G115" s="36" t="s">
        <v>160</v>
      </c>
      <c r="H115" s="38"/>
      <c r="I115" s="50">
        <v>5</v>
      </c>
      <c r="J115" s="74">
        <v>17</v>
      </c>
      <c r="K115" s="74">
        <v>2</v>
      </c>
      <c r="L115" s="50">
        <f t="shared" si="34"/>
        <v>19</v>
      </c>
      <c r="M115" s="83">
        <v>2</v>
      </c>
      <c r="Q115" s="47"/>
      <c r="R115" s="47"/>
      <c r="AR115" s="47"/>
    </row>
    <row r="116" spans="1:44" ht="15.75" customHeight="1" x14ac:dyDescent="0.25">
      <c r="A116" s="41"/>
      <c r="D116" s="36" t="s">
        <v>37</v>
      </c>
      <c r="E116" s="36"/>
      <c r="F116" s="36"/>
      <c r="G116" s="36" t="s">
        <v>17</v>
      </c>
      <c r="H116" s="38"/>
      <c r="I116" s="50">
        <v>5</v>
      </c>
      <c r="J116" s="74">
        <v>0</v>
      </c>
      <c r="K116" s="74">
        <v>4</v>
      </c>
      <c r="L116" s="50">
        <f t="shared" si="34"/>
        <v>4</v>
      </c>
      <c r="M116" s="83">
        <v>2</v>
      </c>
      <c r="Q116" s="47"/>
      <c r="R116" s="47"/>
      <c r="AR116" s="47"/>
    </row>
    <row r="117" spans="1:44" ht="15.75" customHeight="1" x14ac:dyDescent="0.25">
      <c r="A117" s="41"/>
      <c r="D117" s="36" t="s">
        <v>170</v>
      </c>
      <c r="E117" s="36"/>
      <c r="F117" s="36"/>
      <c r="G117" s="36" t="s">
        <v>158</v>
      </c>
      <c r="H117" s="38"/>
      <c r="I117" s="50">
        <v>5</v>
      </c>
      <c r="J117" s="74">
        <v>1</v>
      </c>
      <c r="K117" s="74">
        <v>2</v>
      </c>
      <c r="L117" s="50">
        <f t="shared" si="34"/>
        <v>3</v>
      </c>
      <c r="M117" s="83">
        <v>2</v>
      </c>
      <c r="Q117" s="47"/>
      <c r="R117" s="47"/>
      <c r="AR117" s="47"/>
    </row>
    <row r="118" spans="1:44" ht="15.75" customHeight="1" x14ac:dyDescent="0.25">
      <c r="A118" s="41"/>
      <c r="D118" s="36" t="s">
        <v>94</v>
      </c>
      <c r="E118" s="36"/>
      <c r="F118" s="36"/>
      <c r="G118" s="36" t="s">
        <v>146</v>
      </c>
      <c r="H118" s="38"/>
      <c r="I118" s="50">
        <v>5</v>
      </c>
      <c r="J118" s="74">
        <v>2</v>
      </c>
      <c r="K118" s="74">
        <v>0</v>
      </c>
      <c r="L118" s="50">
        <f t="shared" si="34"/>
        <v>2</v>
      </c>
      <c r="M118" s="83">
        <v>2</v>
      </c>
      <c r="Q118" s="47"/>
      <c r="R118" s="47"/>
      <c r="AR118" s="47"/>
    </row>
    <row r="119" spans="1:44" ht="15.75" customHeight="1" x14ac:dyDescent="0.25">
      <c r="A119" s="41"/>
      <c r="D119" s="36" t="s">
        <v>96</v>
      </c>
      <c r="E119" s="36"/>
      <c r="F119" s="36"/>
      <c r="G119" s="36" t="s">
        <v>21</v>
      </c>
      <c r="H119" s="38"/>
      <c r="I119" s="50">
        <v>5</v>
      </c>
      <c r="J119" s="74">
        <v>0</v>
      </c>
      <c r="K119" s="74">
        <v>2</v>
      </c>
      <c r="L119" s="50">
        <f t="shared" si="34"/>
        <v>2</v>
      </c>
      <c r="M119" s="83">
        <v>2</v>
      </c>
      <c r="Q119" s="47"/>
      <c r="R119" s="47"/>
      <c r="AR119" s="47"/>
    </row>
    <row r="120" spans="1:44" ht="15.75" customHeight="1" x14ac:dyDescent="0.25">
      <c r="A120" s="41"/>
      <c r="D120" s="36" t="s">
        <v>111</v>
      </c>
      <c r="E120" s="36"/>
      <c r="F120" s="36"/>
      <c r="G120" s="36" t="s">
        <v>157</v>
      </c>
      <c r="H120" s="38"/>
      <c r="I120" s="50">
        <v>5</v>
      </c>
      <c r="J120" s="74">
        <v>1</v>
      </c>
      <c r="K120" s="74">
        <v>0</v>
      </c>
      <c r="L120" s="50">
        <f t="shared" si="34"/>
        <v>1</v>
      </c>
      <c r="M120" s="83">
        <v>2</v>
      </c>
      <c r="Q120" s="47"/>
      <c r="R120" s="47"/>
      <c r="AR120" s="47"/>
    </row>
    <row r="121" spans="1:44" ht="15.75" customHeight="1" x14ac:dyDescent="0.25">
      <c r="A121" s="41"/>
      <c r="D121" s="36" t="s">
        <v>56</v>
      </c>
      <c r="E121" s="36"/>
      <c r="F121" s="36"/>
      <c r="G121" s="36" t="s">
        <v>158</v>
      </c>
      <c r="H121" s="38"/>
      <c r="I121" s="50">
        <v>5</v>
      </c>
      <c r="J121" s="74">
        <v>0</v>
      </c>
      <c r="K121" s="74">
        <v>1</v>
      </c>
      <c r="L121" s="50">
        <f t="shared" si="34"/>
        <v>1</v>
      </c>
      <c r="M121" s="83">
        <v>2</v>
      </c>
      <c r="Q121" s="47"/>
      <c r="R121" s="47"/>
      <c r="S121" s="79"/>
      <c r="T121" s="65"/>
      <c r="U121" s="65"/>
      <c r="V121" s="65"/>
      <c r="W121" s="65"/>
      <c r="X121" s="80"/>
      <c r="Y121" s="65"/>
      <c r="Z121" s="50"/>
      <c r="AA121" s="50"/>
      <c r="AB121" s="50"/>
      <c r="AC121" s="50"/>
      <c r="AD121" s="50"/>
      <c r="AE121" s="264"/>
      <c r="AF121" s="264"/>
      <c r="AG121" s="50"/>
      <c r="AH121" s="50"/>
      <c r="AI121" s="50"/>
      <c r="AJ121" s="50"/>
      <c r="AK121" s="50"/>
      <c r="AL121" s="81"/>
      <c r="AR121" s="47"/>
    </row>
    <row r="122" spans="1:44" ht="15.75" customHeight="1" x14ac:dyDescent="0.25">
      <c r="A122" s="41"/>
      <c r="D122" s="36" t="s">
        <v>20</v>
      </c>
      <c r="E122" s="36"/>
      <c r="F122" s="36"/>
      <c r="G122" s="36" t="s">
        <v>146</v>
      </c>
      <c r="H122" s="38"/>
      <c r="I122" s="50">
        <v>5</v>
      </c>
      <c r="J122" s="74">
        <v>0</v>
      </c>
      <c r="K122" s="74">
        <v>0</v>
      </c>
      <c r="L122" s="50">
        <f t="shared" si="34"/>
        <v>0</v>
      </c>
      <c r="M122" s="83">
        <v>2</v>
      </c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D123" s="36"/>
      <c r="E123" s="36"/>
      <c r="F123" s="36"/>
      <c r="G123" s="36"/>
      <c r="H123" s="38"/>
      <c r="I123" s="50"/>
      <c r="J123" s="74"/>
      <c r="K123" s="74"/>
      <c r="L123" s="50"/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D124" s="36"/>
      <c r="E124" s="36"/>
      <c r="F124" s="36"/>
      <c r="G124" s="36"/>
      <c r="H124" s="38"/>
      <c r="I124" s="50"/>
      <c r="J124" s="74"/>
      <c r="K124" s="74"/>
      <c r="L124" s="50"/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95"/>
      <c r="AF124" s="95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D125" s="36"/>
      <c r="E125" s="36"/>
      <c r="F125" s="36"/>
      <c r="G125" s="36"/>
      <c r="H125" s="38"/>
      <c r="I125" s="50"/>
      <c r="J125" s="74"/>
      <c r="K125" s="74"/>
      <c r="L125" s="50"/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95"/>
      <c r="AF125" s="95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D126" s="36"/>
      <c r="E126" s="36"/>
      <c r="F126" s="36"/>
      <c r="G126" s="36"/>
      <c r="H126" s="38"/>
      <c r="I126" s="50"/>
      <c r="J126" s="74"/>
      <c r="K126" s="74"/>
      <c r="L126" s="50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95"/>
      <c r="AF126" s="95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29">
    <mergeCell ref="AG105:AH105"/>
    <mergeCell ref="AG104:AH104"/>
    <mergeCell ref="AG106:AH106"/>
    <mergeCell ref="AE122:AF122"/>
    <mergeCell ref="AE123:AF123"/>
    <mergeCell ref="AE121:AF121"/>
    <mergeCell ref="AG107:AH107"/>
    <mergeCell ref="AG108:AH108"/>
    <mergeCell ref="AG109:AH109"/>
    <mergeCell ref="AG110:AH110"/>
    <mergeCell ref="AG111:AH111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D0EA3-318B-4A8B-A773-E406CBA54818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98" t="s">
        <v>115</v>
      </c>
      <c r="C2" s="98">
        <v>4</v>
      </c>
      <c r="D2" s="99"/>
      <c r="E2" s="99"/>
      <c r="F2" s="99"/>
      <c r="G2" s="283" t="s">
        <v>179</v>
      </c>
      <c r="H2" s="283"/>
      <c r="I2" s="283"/>
      <c r="J2" s="283"/>
      <c r="K2" s="283"/>
      <c r="L2" s="283"/>
      <c r="M2" s="283"/>
      <c r="N2" s="99"/>
      <c r="O2" s="99"/>
      <c r="P2" s="99"/>
      <c r="Q2" s="41"/>
      <c r="R2" s="41"/>
      <c r="U2" s="100" t="s">
        <v>161</v>
      </c>
      <c r="V2" s="101" t="s">
        <v>1</v>
      </c>
      <c r="W2" s="101"/>
      <c r="X2" s="101"/>
      <c r="Y2" s="101"/>
      <c r="Z2" s="101" t="s">
        <v>2</v>
      </c>
      <c r="AA2" s="101"/>
      <c r="AB2" s="101"/>
      <c r="AC2" s="100" t="s">
        <v>4</v>
      </c>
      <c r="AD2" s="100" t="s">
        <v>8</v>
      </c>
      <c r="AE2" s="100" t="s">
        <v>9</v>
      </c>
      <c r="AF2" s="100" t="s">
        <v>10</v>
      </c>
      <c r="AG2" s="284" t="s">
        <v>107</v>
      </c>
      <c r="AH2" s="284"/>
      <c r="AI2" s="100" t="s">
        <v>5</v>
      </c>
      <c r="AJ2" s="100" t="s">
        <v>7</v>
      </c>
      <c r="AK2" s="100" t="s">
        <v>6</v>
      </c>
      <c r="AL2" s="100" t="s">
        <v>108</v>
      </c>
      <c r="AM2" s="42"/>
      <c r="AN2" s="23"/>
      <c r="AO2" s="23"/>
      <c r="AP2" s="43"/>
      <c r="AQ2" s="43"/>
      <c r="AR2" s="40"/>
    </row>
    <row r="3" spans="1:44" ht="18.75" thickBot="1" x14ac:dyDescent="0.3">
      <c r="A3" s="41"/>
      <c r="B3" s="102" t="s">
        <v>120</v>
      </c>
      <c r="C3" s="102" t="s">
        <v>121</v>
      </c>
      <c r="D3" s="102"/>
      <c r="E3" s="103"/>
      <c r="F3" s="102"/>
      <c r="G3" s="104" t="s">
        <v>8</v>
      </c>
      <c r="H3" s="104" t="s">
        <v>9</v>
      </c>
      <c r="I3" s="104" t="s">
        <v>10</v>
      </c>
      <c r="J3" s="104" t="s">
        <v>12</v>
      </c>
      <c r="K3" s="104" t="s">
        <v>13</v>
      </c>
      <c r="L3" s="104" t="s">
        <v>11</v>
      </c>
      <c r="M3" s="104" t="s">
        <v>5</v>
      </c>
      <c r="N3" s="104" t="s">
        <v>14</v>
      </c>
      <c r="O3" s="104" t="s">
        <v>3</v>
      </c>
      <c r="P3" s="104" t="str">
        <f>"Week "&amp;TEXT(C2-1,0)</f>
        <v>Week 3</v>
      </c>
      <c r="Q3" s="41"/>
      <c r="R3" s="41"/>
      <c r="U3" s="56">
        <v>7.5</v>
      </c>
      <c r="V3" s="42" t="s">
        <v>105</v>
      </c>
      <c r="X3" s="42"/>
      <c r="Y3" s="42"/>
      <c r="Z3" s="42" t="s">
        <v>19</v>
      </c>
      <c r="AB3" s="43"/>
      <c r="AC3" s="43">
        <v>4</v>
      </c>
      <c r="AD3" s="43">
        <v>2</v>
      </c>
      <c r="AE3" s="43">
        <v>1</v>
      </c>
      <c r="AF3" s="43">
        <v>1</v>
      </c>
      <c r="AG3" s="285">
        <f t="shared" ref="AG3:AG10" si="0">+(AD3*2+AF3)/(2*AC3)</f>
        <v>0.625</v>
      </c>
      <c r="AH3" s="285"/>
      <c r="AI3" s="43">
        <v>8</v>
      </c>
      <c r="AJ3" s="43">
        <v>0</v>
      </c>
      <c r="AK3" s="43">
        <v>0</v>
      </c>
      <c r="AL3" s="49">
        <f t="shared" ref="AL3:AL10" si="1">+AI3/AC3</f>
        <v>2</v>
      </c>
      <c r="AQ3" s="43"/>
      <c r="AR3" s="40"/>
    </row>
    <row r="4" spans="1:44" ht="18" x14ac:dyDescent="0.25">
      <c r="A4" s="41"/>
      <c r="B4" s="44">
        <v>5</v>
      </c>
      <c r="C4" s="105" t="s">
        <v>139</v>
      </c>
      <c r="D4" s="23"/>
      <c r="E4" s="105"/>
      <c r="F4" s="23"/>
      <c r="G4" s="44">
        <v>3</v>
      </c>
      <c r="H4" s="44">
        <v>1</v>
      </c>
      <c r="I4" s="44">
        <v>0</v>
      </c>
      <c r="J4" s="44">
        <f t="shared" ref="J4:J11" si="2">2*G4+I4</f>
        <v>6</v>
      </c>
      <c r="K4" s="73">
        <f t="shared" ref="K4:K11" si="3">+J4/((G4+H4+I4)*2)</f>
        <v>0.75</v>
      </c>
      <c r="L4" s="44">
        <f>+$AN$27</f>
        <v>13</v>
      </c>
      <c r="M4" s="44">
        <v>9</v>
      </c>
      <c r="N4" s="44">
        <f>+$AO$27</f>
        <v>22</v>
      </c>
      <c r="O4" s="44">
        <f>+$AQ$27</f>
        <v>18</v>
      </c>
      <c r="P4" s="44">
        <v>2</v>
      </c>
      <c r="Q4" s="46"/>
      <c r="R4" s="41"/>
      <c r="U4" s="56">
        <v>7.5</v>
      </c>
      <c r="V4" s="42" t="s">
        <v>16</v>
      </c>
      <c r="X4" s="42"/>
      <c r="Y4" s="42"/>
      <c r="Z4" s="42" t="s">
        <v>17</v>
      </c>
      <c r="AB4" s="43"/>
      <c r="AC4" s="43">
        <v>4</v>
      </c>
      <c r="AD4" s="43">
        <v>2</v>
      </c>
      <c r="AE4" s="43">
        <v>1</v>
      </c>
      <c r="AF4" s="43">
        <v>1</v>
      </c>
      <c r="AG4" s="282">
        <f t="shared" si="0"/>
        <v>0.625</v>
      </c>
      <c r="AH4" s="282"/>
      <c r="AI4" s="43">
        <v>8</v>
      </c>
      <c r="AJ4" s="43">
        <v>0</v>
      </c>
      <c r="AK4" s="43">
        <v>0</v>
      </c>
      <c r="AL4" s="49">
        <f t="shared" si="1"/>
        <v>2</v>
      </c>
      <c r="AQ4" s="43"/>
      <c r="AR4" s="40"/>
    </row>
    <row r="5" spans="1:44" ht="18" x14ac:dyDescent="0.25">
      <c r="A5" s="41"/>
      <c r="B5" s="44">
        <v>6</v>
      </c>
      <c r="C5" s="105" t="s">
        <v>23</v>
      </c>
      <c r="D5" s="23"/>
      <c r="E5" s="105"/>
      <c r="F5" s="23"/>
      <c r="G5" s="44">
        <v>3</v>
      </c>
      <c r="H5" s="44">
        <v>1</v>
      </c>
      <c r="I5" s="44">
        <v>0</v>
      </c>
      <c r="J5" s="44">
        <f t="shared" si="2"/>
        <v>6</v>
      </c>
      <c r="K5" s="73">
        <f t="shared" si="3"/>
        <v>0.75</v>
      </c>
      <c r="L5" s="44">
        <f>+$AN$40</f>
        <v>17</v>
      </c>
      <c r="M5" s="44">
        <v>10</v>
      </c>
      <c r="N5" s="44">
        <f>+$AO$40</f>
        <v>23</v>
      </c>
      <c r="O5" s="44">
        <f>+$AQ$40</f>
        <v>2</v>
      </c>
      <c r="P5" s="44">
        <v>2</v>
      </c>
      <c r="Q5" s="46"/>
      <c r="R5" s="41"/>
      <c r="U5" s="56">
        <v>8</v>
      </c>
      <c r="V5" s="42" t="s">
        <v>18</v>
      </c>
      <c r="X5" s="42"/>
      <c r="Y5" s="42"/>
      <c r="Z5" s="42" t="s">
        <v>21</v>
      </c>
      <c r="AB5" s="43"/>
      <c r="AC5" s="43">
        <v>4</v>
      </c>
      <c r="AD5" s="43">
        <v>2</v>
      </c>
      <c r="AE5" s="43">
        <v>1</v>
      </c>
      <c r="AF5" s="43">
        <v>1</v>
      </c>
      <c r="AG5" s="282">
        <f t="shared" si="0"/>
        <v>0.625</v>
      </c>
      <c r="AH5" s="282"/>
      <c r="AI5" s="43">
        <v>8</v>
      </c>
      <c r="AJ5" s="43">
        <v>0</v>
      </c>
      <c r="AK5" s="43">
        <v>0</v>
      </c>
      <c r="AL5" s="49">
        <f t="shared" si="1"/>
        <v>2</v>
      </c>
      <c r="AQ5" s="43"/>
      <c r="AR5" s="40"/>
    </row>
    <row r="6" spans="1:44" ht="18" x14ac:dyDescent="0.25">
      <c r="A6" s="41"/>
      <c r="B6" s="44">
        <v>1</v>
      </c>
      <c r="C6" s="105" t="s">
        <v>176</v>
      </c>
      <c r="D6" s="23"/>
      <c r="E6" s="23"/>
      <c r="F6" s="23"/>
      <c r="G6" s="44">
        <v>2</v>
      </c>
      <c r="H6" s="44">
        <v>1</v>
      </c>
      <c r="I6" s="44">
        <v>1</v>
      </c>
      <c r="J6" s="44">
        <f t="shared" si="2"/>
        <v>5</v>
      </c>
      <c r="K6" s="73">
        <f t="shared" si="3"/>
        <v>0.625</v>
      </c>
      <c r="L6" s="44">
        <f>+$AA$27</f>
        <v>10</v>
      </c>
      <c r="M6" s="44">
        <v>8</v>
      </c>
      <c r="N6" s="44">
        <f>+$AB$27</f>
        <v>15</v>
      </c>
      <c r="O6" s="44">
        <f>+$AD$27</f>
        <v>0</v>
      </c>
      <c r="P6" s="44">
        <v>1</v>
      </c>
      <c r="Q6" s="46"/>
      <c r="R6" s="41"/>
      <c r="U6" s="56">
        <v>8</v>
      </c>
      <c r="V6" s="42" t="s">
        <v>104</v>
      </c>
      <c r="X6" s="42"/>
      <c r="Y6" s="42"/>
      <c r="Z6" s="42" t="s">
        <v>144</v>
      </c>
      <c r="AB6" s="43"/>
      <c r="AC6" s="43">
        <v>3</v>
      </c>
      <c r="AD6" s="43">
        <v>2</v>
      </c>
      <c r="AE6" s="43">
        <v>1</v>
      </c>
      <c r="AF6" s="43">
        <v>0</v>
      </c>
      <c r="AG6" s="282">
        <f t="shared" si="0"/>
        <v>0.66666666666666663</v>
      </c>
      <c r="AH6" s="282"/>
      <c r="AI6" s="43">
        <v>9</v>
      </c>
      <c r="AJ6" s="43">
        <v>0</v>
      </c>
      <c r="AK6" s="43">
        <v>0</v>
      </c>
      <c r="AL6" s="49">
        <f t="shared" si="1"/>
        <v>3</v>
      </c>
      <c r="AQ6" s="43"/>
      <c r="AR6" s="40"/>
    </row>
    <row r="7" spans="1:44" ht="18" x14ac:dyDescent="0.25">
      <c r="A7" s="41"/>
      <c r="B7" s="44">
        <v>3</v>
      </c>
      <c r="C7" s="105" t="s">
        <v>21</v>
      </c>
      <c r="D7" s="23"/>
      <c r="E7" s="105"/>
      <c r="F7" s="23"/>
      <c r="G7" s="44">
        <v>2</v>
      </c>
      <c r="H7" s="44">
        <v>1</v>
      </c>
      <c r="I7" s="44">
        <v>1</v>
      </c>
      <c r="J7" s="44">
        <f t="shared" si="2"/>
        <v>5</v>
      </c>
      <c r="K7" s="73">
        <f t="shared" si="3"/>
        <v>0.625</v>
      </c>
      <c r="L7" s="44">
        <f>+$AA$53</f>
        <v>9</v>
      </c>
      <c r="M7" s="44">
        <v>8</v>
      </c>
      <c r="N7" s="44">
        <f>+$AB$53</f>
        <v>18</v>
      </c>
      <c r="O7" s="44">
        <f>+$AD$53</f>
        <v>6</v>
      </c>
      <c r="P7" s="44">
        <v>2</v>
      </c>
      <c r="Q7" s="46"/>
      <c r="R7" s="41"/>
      <c r="U7" s="56">
        <v>7</v>
      </c>
      <c r="V7" s="42" t="s">
        <v>24</v>
      </c>
      <c r="X7" s="42"/>
      <c r="Y7" s="42"/>
      <c r="Z7" s="42" t="s">
        <v>25</v>
      </c>
      <c r="AB7" s="43"/>
      <c r="AC7" s="43">
        <v>4</v>
      </c>
      <c r="AD7" s="43">
        <v>1</v>
      </c>
      <c r="AE7" s="43">
        <v>2</v>
      </c>
      <c r="AF7" s="43">
        <v>1</v>
      </c>
      <c r="AG7" s="282">
        <f t="shared" si="0"/>
        <v>0.375</v>
      </c>
      <c r="AH7" s="282"/>
      <c r="AI7" s="43">
        <v>13</v>
      </c>
      <c r="AJ7" s="43">
        <v>0</v>
      </c>
      <c r="AK7" s="43">
        <v>0</v>
      </c>
      <c r="AL7" s="49">
        <f t="shared" si="1"/>
        <v>3.25</v>
      </c>
      <c r="AQ7" s="43"/>
      <c r="AR7" s="40"/>
    </row>
    <row r="8" spans="1:44" ht="18" x14ac:dyDescent="0.25">
      <c r="A8" s="41"/>
      <c r="B8" s="44">
        <v>4</v>
      </c>
      <c r="C8" s="105" t="s">
        <v>177</v>
      </c>
      <c r="D8" s="23"/>
      <c r="E8" s="105"/>
      <c r="F8" s="23"/>
      <c r="G8" s="44">
        <v>2</v>
      </c>
      <c r="H8" s="44">
        <v>1</v>
      </c>
      <c r="I8" s="44">
        <v>1</v>
      </c>
      <c r="J8" s="44">
        <f t="shared" si="2"/>
        <v>5</v>
      </c>
      <c r="K8" s="73">
        <f t="shared" si="3"/>
        <v>0.625</v>
      </c>
      <c r="L8" s="44">
        <f>+$AA$66</f>
        <v>13</v>
      </c>
      <c r="M8" s="44">
        <v>8</v>
      </c>
      <c r="N8" s="44">
        <f>+$AB$66</f>
        <v>18</v>
      </c>
      <c r="O8" s="44">
        <f>+$AD$66</f>
        <v>8</v>
      </c>
      <c r="P8" s="44">
        <v>2</v>
      </c>
      <c r="Q8" s="46"/>
      <c r="R8" s="41"/>
      <c r="U8" s="56">
        <v>8</v>
      </c>
      <c r="V8" s="42" t="s">
        <v>147</v>
      </c>
      <c r="X8" s="42"/>
      <c r="Y8" s="42"/>
      <c r="Z8" s="42" t="s">
        <v>140</v>
      </c>
      <c r="AB8" s="43"/>
      <c r="AC8" s="43">
        <v>2</v>
      </c>
      <c r="AD8" s="43">
        <v>0</v>
      </c>
      <c r="AE8" s="43">
        <v>1</v>
      </c>
      <c r="AF8" s="43">
        <v>1</v>
      </c>
      <c r="AG8" s="282">
        <f t="shared" si="0"/>
        <v>0.25</v>
      </c>
      <c r="AH8" s="282"/>
      <c r="AI8" s="43">
        <v>7</v>
      </c>
      <c r="AJ8" s="43">
        <v>0</v>
      </c>
      <c r="AK8" s="43">
        <v>0</v>
      </c>
      <c r="AL8" s="49">
        <f t="shared" si="1"/>
        <v>3.5</v>
      </c>
      <c r="AQ8" s="43"/>
      <c r="AR8" s="40"/>
    </row>
    <row r="9" spans="1:44" ht="18" x14ac:dyDescent="0.25">
      <c r="A9" s="41"/>
      <c r="B9" s="44">
        <v>8</v>
      </c>
      <c r="C9" s="105" t="s">
        <v>50</v>
      </c>
      <c r="D9" s="23"/>
      <c r="E9" s="23"/>
      <c r="F9" s="23"/>
      <c r="G9" s="44">
        <v>1</v>
      </c>
      <c r="H9" s="44">
        <v>2</v>
      </c>
      <c r="I9" s="44">
        <v>1</v>
      </c>
      <c r="J9" s="44">
        <f t="shared" si="2"/>
        <v>3</v>
      </c>
      <c r="K9" s="73">
        <f t="shared" si="3"/>
        <v>0.375</v>
      </c>
      <c r="L9" s="44">
        <f>+$AN$66</f>
        <v>9</v>
      </c>
      <c r="M9" s="44">
        <v>13</v>
      </c>
      <c r="N9" s="44">
        <f>+$AO$66</f>
        <v>17</v>
      </c>
      <c r="O9" s="44">
        <f>+$AQ$66</f>
        <v>6</v>
      </c>
      <c r="P9" s="44">
        <v>6</v>
      </c>
      <c r="Q9" s="46"/>
      <c r="R9" s="41"/>
      <c r="U9" s="56">
        <v>7.5</v>
      </c>
      <c r="V9" s="42" t="s">
        <v>118</v>
      </c>
      <c r="X9" s="42"/>
      <c r="Y9" s="42"/>
      <c r="Z9" s="42" t="s">
        <v>23</v>
      </c>
      <c r="AB9" s="43"/>
      <c r="AC9" s="43">
        <v>2</v>
      </c>
      <c r="AD9" s="43">
        <v>1</v>
      </c>
      <c r="AE9" s="43">
        <v>1</v>
      </c>
      <c r="AF9" s="43">
        <v>0</v>
      </c>
      <c r="AG9" s="282">
        <f t="shared" si="0"/>
        <v>0.5</v>
      </c>
      <c r="AH9" s="282"/>
      <c r="AI9" s="43">
        <v>8</v>
      </c>
      <c r="AJ9" s="43">
        <v>0</v>
      </c>
      <c r="AK9" s="43">
        <v>0</v>
      </c>
      <c r="AL9" s="49">
        <f t="shared" si="1"/>
        <v>4</v>
      </c>
      <c r="AQ9" s="43"/>
      <c r="AR9" s="40"/>
    </row>
    <row r="10" spans="1:44" ht="18" x14ac:dyDescent="0.25">
      <c r="A10" s="46"/>
      <c r="B10" s="44">
        <v>7</v>
      </c>
      <c r="C10" s="105" t="s">
        <v>178</v>
      </c>
      <c r="D10" s="23"/>
      <c r="E10" s="105"/>
      <c r="F10" s="23"/>
      <c r="G10" s="44">
        <v>0</v>
      </c>
      <c r="H10" s="44">
        <v>3</v>
      </c>
      <c r="I10" s="44">
        <v>1</v>
      </c>
      <c r="J10" s="44">
        <f t="shared" si="2"/>
        <v>1</v>
      </c>
      <c r="K10" s="73">
        <f t="shared" si="3"/>
        <v>0.125</v>
      </c>
      <c r="L10" s="44">
        <f>+$AN$53</f>
        <v>10</v>
      </c>
      <c r="M10" s="44">
        <v>16</v>
      </c>
      <c r="N10" s="44">
        <f>+$AO$53</f>
        <v>11</v>
      </c>
      <c r="O10" s="44">
        <f>+$AQ$53</f>
        <v>0</v>
      </c>
      <c r="P10" s="44">
        <v>7</v>
      </c>
      <c r="Q10" s="46"/>
      <c r="R10" s="46"/>
      <c r="U10" s="56">
        <v>7</v>
      </c>
      <c r="V10" s="42" t="s">
        <v>22</v>
      </c>
      <c r="X10" s="42"/>
      <c r="Y10" s="42"/>
      <c r="Z10" s="42" t="s">
        <v>15</v>
      </c>
      <c r="AB10" s="43"/>
      <c r="AC10" s="43">
        <v>3</v>
      </c>
      <c r="AD10" s="43">
        <v>0</v>
      </c>
      <c r="AE10" s="43">
        <v>3</v>
      </c>
      <c r="AF10" s="43">
        <v>0</v>
      </c>
      <c r="AG10" s="282">
        <f t="shared" si="0"/>
        <v>0</v>
      </c>
      <c r="AH10" s="282"/>
      <c r="AI10" s="43">
        <v>13</v>
      </c>
      <c r="AJ10" s="43">
        <v>0</v>
      </c>
      <c r="AK10" s="43">
        <v>0</v>
      </c>
      <c r="AL10" s="49">
        <f t="shared" si="1"/>
        <v>4.333333333333333</v>
      </c>
      <c r="AQ10" s="43"/>
      <c r="AR10" s="40"/>
    </row>
    <row r="11" spans="1:44" ht="18.75" thickBot="1" x14ac:dyDescent="0.3">
      <c r="A11" s="46"/>
      <c r="B11" s="44">
        <v>2</v>
      </c>
      <c r="C11" s="105" t="s">
        <v>140</v>
      </c>
      <c r="D11" s="23"/>
      <c r="E11" s="23"/>
      <c r="F11" s="23"/>
      <c r="G11" s="44">
        <v>0</v>
      </c>
      <c r="H11" s="44">
        <v>3</v>
      </c>
      <c r="I11" s="44">
        <v>1</v>
      </c>
      <c r="J11" s="44">
        <f t="shared" si="2"/>
        <v>1</v>
      </c>
      <c r="K11" s="73">
        <f t="shared" si="3"/>
        <v>0.125</v>
      </c>
      <c r="L11" s="44">
        <f>+$AA$40</f>
        <v>5</v>
      </c>
      <c r="M11" s="44">
        <v>14</v>
      </c>
      <c r="N11" s="44">
        <f>+$AB$40</f>
        <v>7</v>
      </c>
      <c r="O11" s="44">
        <f>+$AD$40</f>
        <v>6</v>
      </c>
      <c r="P11" s="44">
        <v>8</v>
      </c>
      <c r="Q11" s="46"/>
      <c r="R11" s="46"/>
      <c r="V11" s="42" t="s">
        <v>26</v>
      </c>
      <c r="X11" s="42"/>
      <c r="Y11" s="42"/>
      <c r="Z11" s="23"/>
      <c r="AA11" s="42"/>
      <c r="AB11" s="43"/>
      <c r="AC11" s="43">
        <f>+AC108</f>
        <v>6</v>
      </c>
      <c r="AD11" s="43">
        <f>+AD108</f>
        <v>3</v>
      </c>
      <c r="AE11" s="43">
        <f>+AE108</f>
        <v>2</v>
      </c>
      <c r="AF11" s="43">
        <f>+AF108</f>
        <v>1</v>
      </c>
      <c r="AG11" s="286">
        <f>+AG108</f>
        <v>0.58333333333333337</v>
      </c>
      <c r="AH11" s="286"/>
      <c r="AI11" s="43">
        <f>+AI108</f>
        <v>11</v>
      </c>
      <c r="AJ11" s="43">
        <f>+AJ108</f>
        <v>1</v>
      </c>
      <c r="AK11" s="43">
        <f>+AK108</f>
        <v>1</v>
      </c>
      <c r="AL11" s="49">
        <f>+AL108</f>
        <v>1.8333333333333333</v>
      </c>
      <c r="AM11" s="42"/>
      <c r="AN11" s="23"/>
      <c r="AQ11" s="23"/>
      <c r="AR11" s="40"/>
    </row>
    <row r="12" spans="1:44" ht="18" x14ac:dyDescent="0.25">
      <c r="A12" s="46"/>
      <c r="B12" s="106"/>
      <c r="C12" s="106"/>
      <c r="D12" s="106"/>
      <c r="E12" s="67"/>
      <c r="F12" s="106"/>
      <c r="G12" s="107">
        <f>SUM(G4:G11)</f>
        <v>13</v>
      </c>
      <c r="H12" s="107">
        <f>SUM(H4:H11)</f>
        <v>13</v>
      </c>
      <c r="I12" s="107">
        <f>SUM(I4:I11)</f>
        <v>6</v>
      </c>
      <c r="J12" s="107"/>
      <c r="K12" s="107"/>
      <c r="L12" s="107">
        <f>SUM(L4:L11)</f>
        <v>86</v>
      </c>
      <c r="M12" s="107">
        <f>SUM(M4:M11)</f>
        <v>86</v>
      </c>
      <c r="N12" s="107">
        <f>SUM(N4:N11)</f>
        <v>131</v>
      </c>
      <c r="O12" s="107">
        <f>SUM(O4:O11)</f>
        <v>46</v>
      </c>
      <c r="P12" s="107"/>
      <c r="Q12" s="46"/>
      <c r="R12" s="46"/>
      <c r="U12" s="108"/>
      <c r="V12" s="108"/>
      <c r="W12" s="109" t="s">
        <v>27</v>
      </c>
      <c r="X12" s="108"/>
      <c r="Y12" s="108"/>
      <c r="Z12" s="108"/>
      <c r="AA12" s="109"/>
      <c r="AB12" s="28"/>
      <c r="AC12" s="28">
        <f t="shared" ref="AC12:AF12" si="4">SUM(AC3:AC11)</f>
        <v>32</v>
      </c>
      <c r="AD12" s="28">
        <f t="shared" si="4"/>
        <v>13</v>
      </c>
      <c r="AE12" s="28">
        <f t="shared" si="4"/>
        <v>13</v>
      </c>
      <c r="AF12" s="28">
        <f t="shared" si="4"/>
        <v>6</v>
      </c>
      <c r="AG12" s="28"/>
      <c r="AH12" s="28"/>
      <c r="AI12" s="28">
        <f t="shared" ref="AI12:AK12" si="5">SUM(AI3:AI11)</f>
        <v>85</v>
      </c>
      <c r="AJ12" s="28">
        <f t="shared" si="5"/>
        <v>1</v>
      </c>
      <c r="AK12" s="28">
        <f t="shared" si="5"/>
        <v>1</v>
      </c>
      <c r="AL12" s="110">
        <f>+AI12/AC12</f>
        <v>2.65625</v>
      </c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4 Summary:</v>
      </c>
      <c r="C14" s="2"/>
      <c r="D14" s="2"/>
      <c r="E14" s="277">
        <v>44473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43" t="s">
        <v>161</v>
      </c>
      <c r="T14" s="42" t="s">
        <v>121</v>
      </c>
      <c r="U14" s="42"/>
      <c r="V14" s="42"/>
      <c r="W14" s="42"/>
      <c r="X14" s="42" t="s">
        <v>162</v>
      </c>
      <c r="Y14" s="101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24"/>
      <c r="AF14" s="111" t="s">
        <v>161</v>
      </c>
      <c r="AG14" s="112" t="s">
        <v>121</v>
      </c>
      <c r="AH14" s="112"/>
      <c r="AI14" s="112"/>
      <c r="AJ14" s="112"/>
      <c r="AK14" s="112" t="s">
        <v>162</v>
      </c>
      <c r="AL14" s="101" t="s">
        <v>28</v>
      </c>
      <c r="AM14" s="111" t="s">
        <v>4</v>
      </c>
      <c r="AN14" s="111" t="s">
        <v>29</v>
      </c>
      <c r="AO14" s="111" t="s">
        <v>30</v>
      </c>
      <c r="AP14" s="111" t="s">
        <v>31</v>
      </c>
      <c r="AQ14" s="111" t="s">
        <v>3</v>
      </c>
      <c r="AR14" s="40"/>
    </row>
    <row r="15" spans="1:44" ht="15.95" customHeight="1" x14ac:dyDescent="0.25">
      <c r="A15" s="47"/>
      <c r="B15" s="45" t="s">
        <v>53</v>
      </c>
      <c r="C15" s="105" t="s">
        <v>190</v>
      </c>
      <c r="D15" s="23"/>
      <c r="E15" s="42"/>
      <c r="F15" s="42"/>
      <c r="G15" s="44">
        <v>2</v>
      </c>
      <c r="H15" s="43">
        <v>1</v>
      </c>
      <c r="I15" s="42" t="s">
        <v>44</v>
      </c>
      <c r="J15" s="42"/>
      <c r="K15" s="42"/>
      <c r="L15" s="42" t="s">
        <v>294</v>
      </c>
      <c r="M15" s="42"/>
      <c r="N15" s="42"/>
      <c r="O15" s="42"/>
      <c r="P15" s="42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28">
        <v>1</v>
      </c>
      <c r="AA15" s="28">
        <v>0</v>
      </c>
      <c r="AB15" s="28">
        <v>0</v>
      </c>
      <c r="AC15" s="28">
        <f t="shared" ref="AC15:AC26" si="6">+AA15+AB15</f>
        <v>0</v>
      </c>
      <c r="AD15" s="28">
        <v>0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43">
        <v>4</v>
      </c>
      <c r="AN15" s="43">
        <v>1</v>
      </c>
      <c r="AO15" s="43">
        <v>2</v>
      </c>
      <c r="AP15" s="43">
        <f t="shared" ref="AP15:AP26" si="7">+AN15+AO15</f>
        <v>3</v>
      </c>
      <c r="AQ15" s="43">
        <v>0</v>
      </c>
      <c r="AR15" s="40"/>
    </row>
    <row r="16" spans="1:44" ht="15.95" customHeight="1" x14ac:dyDescent="0.25">
      <c r="A16" s="47"/>
      <c r="B16" s="43" t="s">
        <v>35</v>
      </c>
      <c r="C16" s="42" t="s">
        <v>247</v>
      </c>
      <c r="D16" s="29"/>
      <c r="E16" s="42"/>
      <c r="F16" s="42"/>
      <c r="G16" s="44"/>
      <c r="H16" s="43">
        <v>1</v>
      </c>
      <c r="I16" s="42" t="s">
        <v>34</v>
      </c>
      <c r="J16" s="42"/>
      <c r="K16" s="42"/>
      <c r="L16" s="42" t="s">
        <v>295</v>
      </c>
      <c r="M16" s="42"/>
      <c r="N16" s="42"/>
      <c r="O16" s="42"/>
      <c r="P16" s="42"/>
      <c r="Q16" s="47"/>
      <c r="R16" s="47"/>
      <c r="S16" s="56">
        <v>7.5</v>
      </c>
      <c r="T16" s="42" t="s">
        <v>105</v>
      </c>
      <c r="U16" s="42"/>
      <c r="V16" s="42"/>
      <c r="W16" s="42"/>
      <c r="X16" s="43">
        <v>31</v>
      </c>
      <c r="Y16" s="42" t="s">
        <v>157</v>
      </c>
      <c r="Z16" s="43">
        <v>4</v>
      </c>
      <c r="AA16" s="43">
        <v>0</v>
      </c>
      <c r="AB16" s="43">
        <v>0</v>
      </c>
      <c r="AC16" s="43">
        <f t="shared" si="6"/>
        <v>0</v>
      </c>
      <c r="AD16" s="43">
        <v>0</v>
      </c>
      <c r="AE16" s="24"/>
      <c r="AF16" s="56">
        <v>8</v>
      </c>
      <c r="AG16" s="42" t="s">
        <v>104</v>
      </c>
      <c r="AH16" s="42"/>
      <c r="AI16" s="42"/>
      <c r="AJ16" s="42"/>
      <c r="AK16" s="43">
        <v>1</v>
      </c>
      <c r="AL16" s="42" t="s">
        <v>144</v>
      </c>
      <c r="AM16" s="43">
        <v>3</v>
      </c>
      <c r="AN16" s="43">
        <v>0</v>
      </c>
      <c r="AO16" s="43">
        <v>0</v>
      </c>
      <c r="AP16" s="43">
        <f t="shared" si="7"/>
        <v>0</v>
      </c>
      <c r="AQ16" s="43">
        <v>0</v>
      </c>
      <c r="AR16" s="40"/>
    </row>
    <row r="17" spans="1:44" ht="15.95" customHeight="1" x14ac:dyDescent="0.25">
      <c r="A17" s="47"/>
      <c r="B17" s="43"/>
      <c r="C17" s="42" t="s">
        <v>296</v>
      </c>
      <c r="D17" s="29"/>
      <c r="E17" s="42"/>
      <c r="F17" s="42"/>
      <c r="G17" s="44"/>
      <c r="M17" s="42"/>
      <c r="N17" s="42"/>
      <c r="O17" s="42"/>
      <c r="P17" s="42"/>
      <c r="Q17" s="47"/>
      <c r="R17" s="47"/>
      <c r="S17" s="56">
        <v>9.5</v>
      </c>
      <c r="T17" s="42" t="s">
        <v>126</v>
      </c>
      <c r="U17" s="42"/>
      <c r="V17" s="42"/>
      <c r="W17" s="42"/>
      <c r="X17" s="43">
        <v>9</v>
      </c>
      <c r="Y17" s="42" t="s">
        <v>157</v>
      </c>
      <c r="Z17" s="43">
        <v>4</v>
      </c>
      <c r="AA17" s="43">
        <v>8</v>
      </c>
      <c r="AB17" s="43">
        <v>1</v>
      </c>
      <c r="AC17" s="43">
        <f t="shared" si="6"/>
        <v>9</v>
      </c>
      <c r="AD17" s="43">
        <v>0</v>
      </c>
      <c r="AE17" s="24"/>
      <c r="AF17" s="56">
        <v>9</v>
      </c>
      <c r="AG17" s="42" t="s">
        <v>119</v>
      </c>
      <c r="AH17" s="42"/>
      <c r="AI17" s="42"/>
      <c r="AJ17" s="42"/>
      <c r="AK17" s="43">
        <v>27</v>
      </c>
      <c r="AL17" s="42" t="s">
        <v>144</v>
      </c>
      <c r="AM17" s="43">
        <v>4</v>
      </c>
      <c r="AN17" s="43">
        <v>4</v>
      </c>
      <c r="AO17" s="43">
        <v>5</v>
      </c>
      <c r="AP17" s="43">
        <f t="shared" si="7"/>
        <v>9</v>
      </c>
      <c r="AQ17" s="43">
        <v>4</v>
      </c>
      <c r="AR17" s="40"/>
    </row>
    <row r="18" spans="1:44" ht="15.95" customHeight="1" x14ac:dyDescent="0.25">
      <c r="A18" s="47"/>
      <c r="C18" s="42" t="s">
        <v>222</v>
      </c>
      <c r="H18" s="43"/>
      <c r="I18" s="42"/>
      <c r="J18" s="42"/>
      <c r="K18" s="42"/>
      <c r="L18" s="42"/>
      <c r="M18" s="42"/>
      <c r="N18" s="42"/>
      <c r="O18" s="42"/>
      <c r="P18" s="42"/>
      <c r="Q18" s="47"/>
      <c r="R18" s="47"/>
      <c r="S18" s="56">
        <v>8.5</v>
      </c>
      <c r="T18" s="42" t="s">
        <v>113</v>
      </c>
      <c r="U18" s="42"/>
      <c r="V18" s="42"/>
      <c r="W18" s="42"/>
      <c r="X18" s="43">
        <v>14</v>
      </c>
      <c r="Y18" s="42" t="s">
        <v>157</v>
      </c>
      <c r="Z18" s="43">
        <v>4</v>
      </c>
      <c r="AA18" s="43">
        <v>1</v>
      </c>
      <c r="AB18" s="43">
        <v>6</v>
      </c>
      <c r="AC18" s="43">
        <f t="shared" si="6"/>
        <v>7</v>
      </c>
      <c r="AD18" s="43">
        <v>0</v>
      </c>
      <c r="AE18" s="24"/>
      <c r="AF18" s="56">
        <v>8.5</v>
      </c>
      <c r="AG18" s="42" t="s">
        <v>34</v>
      </c>
      <c r="AH18" s="42"/>
      <c r="AI18" s="42"/>
      <c r="AJ18" s="42"/>
      <c r="AK18" s="43">
        <v>19</v>
      </c>
      <c r="AL18" s="42" t="s">
        <v>144</v>
      </c>
      <c r="AM18" s="43">
        <v>3</v>
      </c>
      <c r="AN18" s="43">
        <v>2</v>
      </c>
      <c r="AO18" s="43">
        <v>2</v>
      </c>
      <c r="AP18" s="43">
        <f t="shared" si="7"/>
        <v>4</v>
      </c>
      <c r="AQ18" s="43">
        <v>0</v>
      </c>
      <c r="AR18" s="40"/>
    </row>
    <row r="19" spans="1:44" ht="15.95" customHeight="1" x14ac:dyDescent="0.25">
      <c r="A19" s="47"/>
      <c r="H19" s="43"/>
      <c r="I19" s="42"/>
      <c r="L19" s="42"/>
      <c r="Q19" s="47"/>
      <c r="R19" s="47"/>
      <c r="S19" s="56">
        <v>8</v>
      </c>
      <c r="T19" s="42" t="s">
        <v>111</v>
      </c>
      <c r="U19" s="42"/>
      <c r="V19" s="42"/>
      <c r="W19" s="42"/>
      <c r="X19" s="43">
        <v>10</v>
      </c>
      <c r="Y19" s="42" t="s">
        <v>157</v>
      </c>
      <c r="Z19" s="43">
        <v>4</v>
      </c>
      <c r="AA19" s="43">
        <v>1</v>
      </c>
      <c r="AB19" s="43">
        <v>0</v>
      </c>
      <c r="AC19" s="43">
        <f t="shared" si="6"/>
        <v>1</v>
      </c>
      <c r="AD19" s="43">
        <v>0</v>
      </c>
      <c r="AE19" s="24"/>
      <c r="AF19" s="56">
        <v>8</v>
      </c>
      <c r="AG19" s="42" t="s">
        <v>70</v>
      </c>
      <c r="AH19" s="42"/>
      <c r="AI19" s="42"/>
      <c r="AJ19" s="42"/>
      <c r="AK19" s="43">
        <v>5</v>
      </c>
      <c r="AL19" s="42" t="s">
        <v>144</v>
      </c>
      <c r="AM19" s="43">
        <v>4</v>
      </c>
      <c r="AN19" s="43">
        <v>0</v>
      </c>
      <c r="AO19" s="43">
        <v>1</v>
      </c>
      <c r="AP19" s="43">
        <f t="shared" si="7"/>
        <v>1</v>
      </c>
      <c r="AQ19" s="43">
        <v>0</v>
      </c>
      <c r="AR19" s="40"/>
    </row>
    <row r="20" spans="1:44" ht="15.95" customHeight="1" x14ac:dyDescent="0.25">
      <c r="A20" s="47"/>
      <c r="B20" s="43" t="s">
        <v>57</v>
      </c>
      <c r="C20" s="105" t="s">
        <v>195</v>
      </c>
      <c r="D20" s="23"/>
      <c r="E20" s="42"/>
      <c r="F20" s="42"/>
      <c r="G20" s="44">
        <v>0</v>
      </c>
      <c r="H20" s="43"/>
      <c r="I20" s="42"/>
      <c r="J20" s="42"/>
      <c r="K20" s="42"/>
      <c r="L20" s="42"/>
      <c r="M20" s="42"/>
      <c r="N20" s="42"/>
      <c r="O20" s="42"/>
      <c r="P20" s="42"/>
      <c r="Q20" s="47"/>
      <c r="R20" s="47"/>
      <c r="S20" s="56">
        <v>7.5</v>
      </c>
      <c r="T20" s="42" t="s">
        <v>122</v>
      </c>
      <c r="U20" s="42"/>
      <c r="V20" s="42"/>
      <c r="W20" s="42"/>
      <c r="X20" s="43">
        <v>4</v>
      </c>
      <c r="Y20" s="42" t="s">
        <v>157</v>
      </c>
      <c r="Z20" s="43">
        <v>4</v>
      </c>
      <c r="AA20" s="43">
        <v>0</v>
      </c>
      <c r="AB20" s="43">
        <v>1</v>
      </c>
      <c r="AC20" s="43">
        <f t="shared" si="6"/>
        <v>1</v>
      </c>
      <c r="AD20" s="43">
        <v>0</v>
      </c>
      <c r="AE20" s="24"/>
      <c r="AF20" s="56">
        <v>7.5</v>
      </c>
      <c r="AG20" s="42" t="s">
        <v>44</v>
      </c>
      <c r="AH20" s="42"/>
      <c r="AI20" s="42"/>
      <c r="AJ20" s="42"/>
      <c r="AK20" s="43">
        <v>7</v>
      </c>
      <c r="AL20" s="42" t="s">
        <v>144</v>
      </c>
      <c r="AM20" s="43">
        <v>4</v>
      </c>
      <c r="AN20" s="43">
        <v>3</v>
      </c>
      <c r="AO20" s="43">
        <v>1</v>
      </c>
      <c r="AP20" s="43">
        <f t="shared" si="7"/>
        <v>4</v>
      </c>
      <c r="AQ20" s="43">
        <v>4</v>
      </c>
      <c r="AR20" s="40"/>
    </row>
    <row r="21" spans="1:44" ht="15.95" customHeight="1" x14ac:dyDescent="0.25">
      <c r="A21" s="47"/>
      <c r="B21" s="43" t="s">
        <v>35</v>
      </c>
      <c r="C21" s="42"/>
      <c r="D21" s="29" t="s">
        <v>149</v>
      </c>
      <c r="E21" s="42"/>
      <c r="F21" s="42"/>
      <c r="G21" s="44"/>
      <c r="H21" s="43"/>
      <c r="I21" s="42"/>
      <c r="J21" s="42"/>
      <c r="K21" s="42"/>
      <c r="L21" s="42"/>
      <c r="M21" s="42"/>
      <c r="N21" s="42"/>
      <c r="O21" s="42"/>
      <c r="P21" s="42"/>
      <c r="Q21" s="47"/>
      <c r="R21" s="47"/>
      <c r="S21" s="56">
        <v>7.5</v>
      </c>
      <c r="T21" s="42" t="s">
        <v>42</v>
      </c>
      <c r="U21" s="42"/>
      <c r="V21" s="42"/>
      <c r="W21" s="42"/>
      <c r="X21" s="43">
        <v>6</v>
      </c>
      <c r="Y21" s="42" t="s">
        <v>157</v>
      </c>
      <c r="Z21" s="43">
        <v>4</v>
      </c>
      <c r="AA21" s="43">
        <v>0</v>
      </c>
      <c r="AB21" s="43">
        <v>1</v>
      </c>
      <c r="AC21" s="43">
        <f t="shared" si="6"/>
        <v>1</v>
      </c>
      <c r="AD21" s="43">
        <v>0</v>
      </c>
      <c r="AE21" s="24"/>
      <c r="AF21" s="56">
        <v>7.5</v>
      </c>
      <c r="AG21" s="42" t="s">
        <v>154</v>
      </c>
      <c r="AH21" s="42"/>
      <c r="AI21" s="42"/>
      <c r="AJ21" s="42"/>
      <c r="AK21" s="43">
        <v>10</v>
      </c>
      <c r="AL21" s="42" t="s">
        <v>144</v>
      </c>
      <c r="AM21" s="43">
        <v>4</v>
      </c>
      <c r="AN21" s="43">
        <v>3</v>
      </c>
      <c r="AO21" s="43">
        <v>3</v>
      </c>
      <c r="AP21" s="43">
        <f t="shared" si="7"/>
        <v>6</v>
      </c>
      <c r="AQ21" s="43">
        <v>0</v>
      </c>
      <c r="AR21" s="40"/>
    </row>
    <row r="22" spans="1:44" ht="15.95" customHeight="1" x14ac:dyDescent="0.25">
      <c r="A22" s="47"/>
      <c r="B22" s="4"/>
      <c r="C22" s="4"/>
      <c r="D22" s="4"/>
      <c r="E22" s="4"/>
      <c r="F22" s="4"/>
      <c r="G22" s="4"/>
      <c r="H22" s="4"/>
      <c r="I22" s="6"/>
      <c r="J22" s="6"/>
      <c r="K22" s="6"/>
      <c r="L22" s="6"/>
      <c r="M22" s="6"/>
      <c r="N22" s="6"/>
      <c r="O22" s="6"/>
      <c r="P22" s="6"/>
      <c r="Q22" s="47"/>
      <c r="R22" s="47"/>
      <c r="S22" s="56">
        <v>7</v>
      </c>
      <c r="T22" s="42" t="s">
        <v>99</v>
      </c>
      <c r="U22" s="42"/>
      <c r="V22" s="42"/>
      <c r="W22" s="42"/>
      <c r="X22" s="43">
        <v>8</v>
      </c>
      <c r="Y22" s="42" t="s">
        <v>157</v>
      </c>
      <c r="Z22" s="43">
        <v>3</v>
      </c>
      <c r="AA22" s="43">
        <v>0</v>
      </c>
      <c r="AB22" s="43">
        <v>0</v>
      </c>
      <c r="AC22" s="43">
        <f t="shared" si="6"/>
        <v>0</v>
      </c>
      <c r="AD22" s="43">
        <v>0</v>
      </c>
      <c r="AE22" s="24"/>
      <c r="AF22" s="56">
        <v>7</v>
      </c>
      <c r="AG22" s="42" t="s">
        <v>61</v>
      </c>
      <c r="AH22" s="42"/>
      <c r="AI22" s="42"/>
      <c r="AJ22" s="42"/>
      <c r="AK22" s="43">
        <v>4</v>
      </c>
      <c r="AL22" s="42" t="s">
        <v>144</v>
      </c>
      <c r="AM22" s="43">
        <v>3</v>
      </c>
      <c r="AN22" s="43">
        <v>0</v>
      </c>
      <c r="AO22" s="43">
        <v>0</v>
      </c>
      <c r="AP22" s="43">
        <f t="shared" si="7"/>
        <v>0</v>
      </c>
      <c r="AQ22" s="43">
        <v>2</v>
      </c>
      <c r="AR22" s="40"/>
    </row>
    <row r="23" spans="1:44" ht="15.95" customHeight="1" x14ac:dyDescent="0.25">
      <c r="A23" s="47"/>
      <c r="B23" s="45" t="s">
        <v>62</v>
      </c>
      <c r="C23" s="105" t="s">
        <v>199</v>
      </c>
      <c r="E23" s="42"/>
      <c r="F23" s="42"/>
      <c r="G23" s="44">
        <v>2</v>
      </c>
      <c r="H23" s="43">
        <v>2</v>
      </c>
      <c r="I23" s="42" t="s">
        <v>94</v>
      </c>
      <c r="J23" s="42"/>
      <c r="K23" s="42"/>
      <c r="L23" s="42" t="s">
        <v>276</v>
      </c>
      <c r="M23" s="42"/>
      <c r="N23" s="42"/>
      <c r="O23" s="42"/>
      <c r="P23" s="42"/>
      <c r="Q23" s="47"/>
      <c r="R23" s="47"/>
      <c r="S23" s="56">
        <v>7.5</v>
      </c>
      <c r="T23" s="42" t="s">
        <v>129</v>
      </c>
      <c r="U23" s="42"/>
      <c r="V23" s="42"/>
      <c r="W23" s="42"/>
      <c r="X23" s="43">
        <v>2</v>
      </c>
      <c r="Y23" s="42" t="s">
        <v>157</v>
      </c>
      <c r="Z23" s="43">
        <v>4</v>
      </c>
      <c r="AA23" s="43">
        <v>0</v>
      </c>
      <c r="AB23" s="43">
        <v>1</v>
      </c>
      <c r="AC23" s="43">
        <f t="shared" si="6"/>
        <v>1</v>
      </c>
      <c r="AD23" s="43">
        <v>0</v>
      </c>
      <c r="AE23" s="24"/>
      <c r="AF23" s="56">
        <v>7</v>
      </c>
      <c r="AG23" s="42" t="s">
        <v>148</v>
      </c>
      <c r="AH23" s="42"/>
      <c r="AI23" s="42"/>
      <c r="AJ23" s="42"/>
      <c r="AK23" s="43">
        <v>13</v>
      </c>
      <c r="AL23" s="42" t="s">
        <v>144</v>
      </c>
      <c r="AM23" s="43">
        <v>4</v>
      </c>
      <c r="AN23" s="43">
        <v>0</v>
      </c>
      <c r="AO23" s="43">
        <v>2</v>
      </c>
      <c r="AP23" s="43">
        <f t="shared" si="7"/>
        <v>2</v>
      </c>
      <c r="AQ23" s="43">
        <v>4</v>
      </c>
      <c r="AR23" s="5"/>
    </row>
    <row r="24" spans="1:44" ht="15.95" customHeight="1" x14ac:dyDescent="0.25">
      <c r="A24" s="47"/>
      <c r="B24" s="43" t="s">
        <v>35</v>
      </c>
      <c r="C24" s="29" t="s">
        <v>297</v>
      </c>
      <c r="D24" s="29"/>
      <c r="E24" s="42"/>
      <c r="F24" s="42"/>
      <c r="G24" s="23"/>
      <c r="H24" s="43">
        <v>2</v>
      </c>
      <c r="I24" s="42" t="s">
        <v>81</v>
      </c>
      <c r="J24" s="42"/>
      <c r="K24" s="42"/>
      <c r="L24" s="42" t="s">
        <v>298</v>
      </c>
      <c r="M24" s="42"/>
      <c r="N24" s="42"/>
      <c r="O24" s="42"/>
      <c r="P24" s="42"/>
      <c r="Q24" s="47"/>
      <c r="R24" s="47"/>
      <c r="S24" s="56">
        <v>6.5</v>
      </c>
      <c r="T24" s="42" t="s">
        <v>69</v>
      </c>
      <c r="U24" s="42"/>
      <c r="V24" s="42"/>
      <c r="W24" s="42"/>
      <c r="X24" s="43">
        <v>7</v>
      </c>
      <c r="Y24" s="42" t="s">
        <v>157</v>
      </c>
      <c r="Z24" s="43">
        <v>4</v>
      </c>
      <c r="AA24" s="43">
        <v>0</v>
      </c>
      <c r="AB24" s="43">
        <v>0</v>
      </c>
      <c r="AC24" s="43">
        <f t="shared" si="6"/>
        <v>0</v>
      </c>
      <c r="AD24" s="43">
        <v>0</v>
      </c>
      <c r="AE24" s="24"/>
      <c r="AF24" s="56">
        <v>7</v>
      </c>
      <c r="AG24" s="42" t="s">
        <v>55</v>
      </c>
      <c r="AH24" s="42"/>
      <c r="AI24" s="42"/>
      <c r="AJ24" s="42"/>
      <c r="AK24" s="43">
        <v>6</v>
      </c>
      <c r="AL24" s="42" t="s">
        <v>144</v>
      </c>
      <c r="AM24" s="43">
        <v>4</v>
      </c>
      <c r="AN24" s="43">
        <v>0</v>
      </c>
      <c r="AO24" s="43">
        <v>1</v>
      </c>
      <c r="AP24" s="43">
        <f t="shared" si="7"/>
        <v>1</v>
      </c>
      <c r="AQ24" s="43">
        <v>0</v>
      </c>
      <c r="AR24" s="41"/>
    </row>
    <row r="25" spans="1:44" ht="15.95" customHeight="1" x14ac:dyDescent="0.25">
      <c r="A25" s="47"/>
      <c r="C25" s="29" t="s">
        <v>299</v>
      </c>
      <c r="H25" s="43"/>
      <c r="I25" s="42"/>
      <c r="L25" s="42"/>
      <c r="Q25" s="47"/>
      <c r="R25" s="47"/>
      <c r="S25" s="56">
        <v>6.5</v>
      </c>
      <c r="T25" s="42" t="s">
        <v>76</v>
      </c>
      <c r="U25" s="42"/>
      <c r="V25" s="42"/>
      <c r="W25" s="42"/>
      <c r="X25" s="43">
        <v>5</v>
      </c>
      <c r="Y25" s="42" t="s">
        <v>157</v>
      </c>
      <c r="Z25" s="43">
        <v>4</v>
      </c>
      <c r="AA25" s="43">
        <v>0</v>
      </c>
      <c r="AB25" s="43">
        <v>4</v>
      </c>
      <c r="AC25" s="43">
        <f t="shared" si="6"/>
        <v>4</v>
      </c>
      <c r="AD25" s="43">
        <v>0</v>
      </c>
      <c r="AE25" s="24"/>
      <c r="AF25" s="56">
        <v>6.5</v>
      </c>
      <c r="AG25" s="42" t="s">
        <v>112</v>
      </c>
      <c r="AH25" s="42"/>
      <c r="AI25" s="42"/>
      <c r="AJ25" s="42"/>
      <c r="AK25" s="43">
        <v>8</v>
      </c>
      <c r="AL25" s="42" t="s">
        <v>144</v>
      </c>
      <c r="AM25" s="43">
        <v>4</v>
      </c>
      <c r="AN25" s="43">
        <v>0</v>
      </c>
      <c r="AO25" s="43">
        <v>2</v>
      </c>
      <c r="AP25" s="43">
        <f t="shared" si="7"/>
        <v>2</v>
      </c>
      <c r="AQ25" s="43">
        <v>4</v>
      </c>
      <c r="AR25" s="41"/>
    </row>
    <row r="26" spans="1:44" ht="15.95" customHeight="1" x14ac:dyDescent="0.25">
      <c r="A26" s="47"/>
      <c r="D26" s="29"/>
      <c r="E26" s="42"/>
      <c r="F26" s="42"/>
      <c r="G26" s="44"/>
      <c r="H26" s="43"/>
      <c r="I26" s="42"/>
      <c r="J26" s="42"/>
      <c r="K26" s="42"/>
      <c r="L26" s="42"/>
      <c r="M26" s="42"/>
      <c r="N26" s="42"/>
      <c r="O26" s="42"/>
      <c r="P26" s="42"/>
      <c r="Q26" s="47"/>
      <c r="R26" s="47"/>
      <c r="S26" s="56">
        <v>6</v>
      </c>
      <c r="T26" s="42" t="s">
        <v>74</v>
      </c>
      <c r="U26" s="42"/>
      <c r="V26" s="42"/>
      <c r="W26" s="42"/>
      <c r="X26" s="43">
        <v>3</v>
      </c>
      <c r="Y26" s="42" t="s">
        <v>157</v>
      </c>
      <c r="Z26" s="43">
        <v>4</v>
      </c>
      <c r="AA26" s="43">
        <v>0</v>
      </c>
      <c r="AB26" s="43">
        <v>1</v>
      </c>
      <c r="AC26" s="43">
        <f t="shared" si="6"/>
        <v>1</v>
      </c>
      <c r="AD26" s="43">
        <v>0</v>
      </c>
      <c r="AE26" s="24"/>
      <c r="AF26" s="56">
        <v>6.5</v>
      </c>
      <c r="AG26" s="42" t="s">
        <v>175</v>
      </c>
      <c r="AH26" s="42"/>
      <c r="AI26" s="42"/>
      <c r="AJ26" s="42"/>
      <c r="AK26" s="43">
        <v>0</v>
      </c>
      <c r="AL26" s="42" t="s">
        <v>144</v>
      </c>
      <c r="AM26" s="43">
        <v>3</v>
      </c>
      <c r="AN26" s="43">
        <v>0</v>
      </c>
      <c r="AO26" s="43">
        <v>3</v>
      </c>
      <c r="AP26" s="43">
        <f t="shared" si="7"/>
        <v>3</v>
      </c>
      <c r="AQ26" s="43">
        <v>0</v>
      </c>
      <c r="AR26" s="41"/>
    </row>
    <row r="27" spans="1:44" ht="15.95" customHeight="1" thickBot="1" x14ac:dyDescent="0.3">
      <c r="A27" s="47"/>
      <c r="C27" s="105" t="s">
        <v>202</v>
      </c>
      <c r="E27" s="42"/>
      <c r="F27" s="42"/>
      <c r="G27" s="44">
        <v>2</v>
      </c>
      <c r="H27" s="43">
        <v>1</v>
      </c>
      <c r="I27" s="42" t="s">
        <v>98</v>
      </c>
      <c r="J27" s="42"/>
      <c r="K27" s="42"/>
      <c r="L27" s="42" t="s">
        <v>300</v>
      </c>
      <c r="M27" s="42"/>
      <c r="N27" s="42"/>
      <c r="O27" s="42"/>
      <c r="P27" s="42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44</v>
      </c>
      <c r="AA27" s="48">
        <f t="shared" ref="AA27" si="8">SUM(AA15:AA26)</f>
        <v>10</v>
      </c>
      <c r="AB27" s="48">
        <f>SUM(AB15:AB26)</f>
        <v>15</v>
      </c>
      <c r="AC27" s="48">
        <f>+AB27+AA27</f>
        <v>25</v>
      </c>
      <c r="AD27" s="48">
        <f>SUM(AD15:AD26)</f>
        <v>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44</v>
      </c>
      <c r="AN27" s="48">
        <f t="shared" ref="AN27" si="9">SUM(AN15:AN26)</f>
        <v>13</v>
      </c>
      <c r="AO27" s="48">
        <f>SUM(AO15:AO26)</f>
        <v>22</v>
      </c>
      <c r="AP27" s="48">
        <f>+AO27+AN27</f>
        <v>35</v>
      </c>
      <c r="AQ27" s="48">
        <f>SUM(AQ15:AQ26)</f>
        <v>18</v>
      </c>
      <c r="AR27" s="41"/>
    </row>
    <row r="28" spans="1:44" ht="15.95" customHeight="1" x14ac:dyDescent="0.25">
      <c r="A28" s="47"/>
      <c r="B28" s="43" t="s">
        <v>35</v>
      </c>
      <c r="C28" s="29"/>
      <c r="D28" s="29" t="s">
        <v>149</v>
      </c>
      <c r="H28" s="43">
        <v>2</v>
      </c>
      <c r="I28" s="42" t="s">
        <v>259</v>
      </c>
      <c r="J28" s="42"/>
      <c r="K28" s="42"/>
      <c r="L28" s="42" t="s">
        <v>301</v>
      </c>
      <c r="M28" s="42"/>
      <c r="N28" s="42"/>
      <c r="O28" s="42"/>
      <c r="P28" s="42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28">
        <v>7</v>
      </c>
      <c r="AA28" s="28">
        <v>0</v>
      </c>
      <c r="AB28" s="28">
        <v>1</v>
      </c>
      <c r="AC28" s="28">
        <f t="shared" ref="AC28:AC39" si="10">+AA28+AB28</f>
        <v>1</v>
      </c>
      <c r="AD28" s="28">
        <v>2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28">
        <v>3</v>
      </c>
      <c r="AN28" s="28">
        <v>0</v>
      </c>
      <c r="AO28" s="28">
        <v>0</v>
      </c>
      <c r="AP28" s="28">
        <f t="shared" ref="AP28:AP39" si="11">+AN28+AO28</f>
        <v>0</v>
      </c>
      <c r="AQ28" s="28">
        <v>0</v>
      </c>
      <c r="AR28" s="41"/>
    </row>
    <row r="29" spans="1:44" ht="15.95" customHeight="1" x14ac:dyDescent="0.25">
      <c r="A29" s="47"/>
      <c r="C29" s="29"/>
      <c r="H29" s="43"/>
      <c r="I29" s="42"/>
      <c r="L29" s="42"/>
      <c r="M29" s="42"/>
      <c r="N29" s="42"/>
      <c r="O29" s="42"/>
      <c r="P29" s="42"/>
      <c r="Q29" s="47"/>
      <c r="R29" s="47"/>
      <c r="S29" s="56">
        <v>8</v>
      </c>
      <c r="T29" s="42" t="s">
        <v>147</v>
      </c>
      <c r="U29" s="42"/>
      <c r="V29" s="42"/>
      <c r="W29" s="56"/>
      <c r="X29" s="43"/>
      <c r="Y29" s="29" t="s">
        <v>146</v>
      </c>
      <c r="Z29" s="43">
        <v>2</v>
      </c>
      <c r="AA29" s="43">
        <v>0</v>
      </c>
      <c r="AB29" s="43">
        <v>0</v>
      </c>
      <c r="AC29" s="43">
        <f t="shared" si="10"/>
        <v>0</v>
      </c>
      <c r="AD29" s="43">
        <v>0</v>
      </c>
      <c r="AE29" s="24"/>
      <c r="AF29" s="56">
        <v>7.5</v>
      </c>
      <c r="AG29" s="42" t="s">
        <v>118</v>
      </c>
      <c r="AK29" s="43">
        <v>35</v>
      </c>
      <c r="AL29" s="42" t="s">
        <v>160</v>
      </c>
      <c r="AM29" s="43">
        <v>2</v>
      </c>
      <c r="AN29" s="43">
        <v>0</v>
      </c>
      <c r="AO29" s="43">
        <v>1</v>
      </c>
      <c r="AP29" s="43">
        <f t="shared" si="11"/>
        <v>1</v>
      </c>
      <c r="AQ29" s="43">
        <v>0</v>
      </c>
      <c r="AR29" s="41"/>
    </row>
    <row r="30" spans="1:44" ht="15.95" customHeight="1" x14ac:dyDescent="0.25">
      <c r="A30" s="47"/>
      <c r="B30" s="4"/>
      <c r="C30" s="4"/>
      <c r="D30" s="4"/>
      <c r="E30" s="4"/>
      <c r="F30" s="4"/>
      <c r="G30" s="4"/>
      <c r="H30" s="4"/>
      <c r="I30" s="6"/>
      <c r="J30" s="6"/>
      <c r="K30" s="6"/>
      <c r="L30" s="6"/>
      <c r="M30" s="6"/>
      <c r="N30" s="6"/>
      <c r="O30" s="6"/>
      <c r="P30" s="6"/>
      <c r="Q30" s="47"/>
      <c r="R30" s="47"/>
      <c r="S30" s="56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43">
        <v>4</v>
      </c>
      <c r="AA30" s="43">
        <v>1</v>
      </c>
      <c r="AB30" s="43">
        <v>2</v>
      </c>
      <c r="AC30" s="43">
        <f t="shared" si="10"/>
        <v>3</v>
      </c>
      <c r="AD30" s="43">
        <v>0</v>
      </c>
      <c r="AE30" s="24"/>
      <c r="AF30" s="56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43">
        <v>4</v>
      </c>
      <c r="AN30" s="43">
        <v>13</v>
      </c>
      <c r="AO30" s="43">
        <v>2</v>
      </c>
      <c r="AP30" s="43">
        <f t="shared" si="11"/>
        <v>15</v>
      </c>
      <c r="AQ30" s="43">
        <v>0</v>
      </c>
      <c r="AR30" s="41"/>
    </row>
    <row r="31" spans="1:44" ht="15.95" customHeight="1" x14ac:dyDescent="0.25">
      <c r="A31" s="47"/>
      <c r="B31" s="45" t="s">
        <v>71</v>
      </c>
      <c r="C31" s="105" t="s">
        <v>189</v>
      </c>
      <c r="F31" s="33"/>
      <c r="G31" s="44">
        <v>3</v>
      </c>
      <c r="H31" s="43">
        <v>1</v>
      </c>
      <c r="I31" s="42" t="s">
        <v>72</v>
      </c>
      <c r="J31" s="42"/>
      <c r="K31" s="42"/>
      <c r="L31" s="42" t="s">
        <v>95</v>
      </c>
      <c r="M31" s="42"/>
      <c r="N31" s="42"/>
      <c r="O31" s="42"/>
      <c r="P31" s="42"/>
      <c r="Q31" s="47"/>
      <c r="R31" s="47"/>
      <c r="S31" s="56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43">
        <v>4</v>
      </c>
      <c r="AA31" s="43">
        <v>1</v>
      </c>
      <c r="AB31" s="43">
        <v>0</v>
      </c>
      <c r="AC31" s="43">
        <f t="shared" si="10"/>
        <v>1</v>
      </c>
      <c r="AD31" s="43">
        <v>2</v>
      </c>
      <c r="AE31" s="24"/>
      <c r="AF31" s="56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43">
        <v>4</v>
      </c>
      <c r="AN31" s="43">
        <v>0</v>
      </c>
      <c r="AO31" s="43">
        <v>1</v>
      </c>
      <c r="AP31" s="43">
        <f t="shared" si="11"/>
        <v>1</v>
      </c>
      <c r="AQ31" s="43">
        <v>0</v>
      </c>
      <c r="AR31" s="41"/>
    </row>
    <row r="32" spans="1:44" ht="15.95" customHeight="1" x14ac:dyDescent="0.25">
      <c r="A32" s="47"/>
      <c r="B32" s="43" t="s">
        <v>35</v>
      </c>
      <c r="C32" s="42"/>
      <c r="D32" s="42" t="s">
        <v>149</v>
      </c>
      <c r="E32" s="42"/>
      <c r="H32" s="43">
        <v>1</v>
      </c>
      <c r="I32" s="42" t="s">
        <v>82</v>
      </c>
      <c r="L32" s="42" t="s">
        <v>302</v>
      </c>
      <c r="M32" s="42"/>
      <c r="N32" s="42"/>
      <c r="O32" s="42"/>
      <c r="P32" s="42"/>
      <c r="Q32" s="47"/>
      <c r="R32" s="47"/>
      <c r="S32" s="56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43">
        <v>4</v>
      </c>
      <c r="AA32" s="43">
        <v>1</v>
      </c>
      <c r="AB32" s="43">
        <v>1</v>
      </c>
      <c r="AC32" s="43">
        <f t="shared" si="10"/>
        <v>2</v>
      </c>
      <c r="AD32" s="43">
        <v>0</v>
      </c>
      <c r="AE32" s="24"/>
      <c r="AF32" s="56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43">
        <v>4</v>
      </c>
      <c r="AN32" s="43">
        <v>2</v>
      </c>
      <c r="AO32" s="43">
        <v>4</v>
      </c>
      <c r="AP32" s="43">
        <f t="shared" si="11"/>
        <v>6</v>
      </c>
      <c r="AQ32" s="43">
        <v>0</v>
      </c>
      <c r="AR32" s="41"/>
    </row>
    <row r="33" spans="1:44" ht="15.95" customHeight="1" x14ac:dyDescent="0.25">
      <c r="A33" s="47"/>
      <c r="H33" s="43">
        <v>2</v>
      </c>
      <c r="I33" s="42" t="s">
        <v>82</v>
      </c>
      <c r="L33" s="42" t="s">
        <v>73</v>
      </c>
      <c r="M33" s="42"/>
      <c r="N33" s="42"/>
      <c r="Q33" s="47"/>
      <c r="R33" s="47"/>
      <c r="S33" s="56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43">
        <v>4</v>
      </c>
      <c r="AA33" s="43">
        <v>1</v>
      </c>
      <c r="AB33" s="43">
        <v>1</v>
      </c>
      <c r="AC33" s="43">
        <f t="shared" si="10"/>
        <v>2</v>
      </c>
      <c r="AD33" s="43">
        <v>0</v>
      </c>
      <c r="AE33" s="24"/>
      <c r="AF33" s="56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43">
        <v>4</v>
      </c>
      <c r="AN33" s="43">
        <v>1</v>
      </c>
      <c r="AO33" s="43">
        <v>2</v>
      </c>
      <c r="AP33" s="43">
        <f t="shared" si="11"/>
        <v>3</v>
      </c>
      <c r="AQ33" s="43">
        <v>0</v>
      </c>
      <c r="AR33" s="41"/>
    </row>
    <row r="34" spans="1:44" ht="15.95" customHeight="1" x14ac:dyDescent="0.25">
      <c r="A34" s="47"/>
      <c r="H34" s="43"/>
      <c r="I34" s="42"/>
      <c r="L34" s="42"/>
      <c r="M34" s="42"/>
      <c r="N34" s="42"/>
      <c r="O34" s="42"/>
      <c r="P34" s="42"/>
      <c r="Q34" s="47"/>
      <c r="R34" s="47"/>
      <c r="S34" s="56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43">
        <v>3</v>
      </c>
      <c r="AA34" s="43">
        <v>1</v>
      </c>
      <c r="AB34" s="43">
        <v>0</v>
      </c>
      <c r="AC34" s="43">
        <f t="shared" si="10"/>
        <v>1</v>
      </c>
      <c r="AD34" s="43">
        <v>0</v>
      </c>
      <c r="AE34" s="24"/>
      <c r="AF34" s="56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43">
        <v>3</v>
      </c>
      <c r="AN34" s="43">
        <v>0</v>
      </c>
      <c r="AO34" s="43">
        <v>2</v>
      </c>
      <c r="AP34" s="43">
        <f t="shared" si="11"/>
        <v>2</v>
      </c>
      <c r="AQ34" s="43">
        <v>0</v>
      </c>
      <c r="AR34" s="41"/>
    </row>
    <row r="35" spans="1:44" ht="15.95" customHeight="1" x14ac:dyDescent="0.25">
      <c r="A35" s="47" t="s">
        <v>68</v>
      </c>
      <c r="Q35" s="47"/>
      <c r="R35" s="47"/>
      <c r="S35" s="56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43">
        <v>4</v>
      </c>
      <c r="AA35" s="43">
        <v>0</v>
      </c>
      <c r="AB35" s="43">
        <v>1</v>
      </c>
      <c r="AC35" s="43">
        <f t="shared" si="10"/>
        <v>1</v>
      </c>
      <c r="AD35" s="43">
        <v>0</v>
      </c>
      <c r="AE35" s="24"/>
      <c r="AF35" s="56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43">
        <v>4</v>
      </c>
      <c r="AN35" s="43">
        <v>0</v>
      </c>
      <c r="AO35" s="43">
        <v>1</v>
      </c>
      <c r="AP35" s="43">
        <f t="shared" si="11"/>
        <v>1</v>
      </c>
      <c r="AQ35" s="43">
        <v>0</v>
      </c>
      <c r="AR35" s="41"/>
    </row>
    <row r="36" spans="1:44" ht="15.95" customHeight="1" x14ac:dyDescent="0.25">
      <c r="A36" s="47"/>
      <c r="C36" s="105" t="s">
        <v>198</v>
      </c>
      <c r="D36" s="1"/>
      <c r="E36" s="42"/>
      <c r="F36" s="42"/>
      <c r="G36" s="44">
        <v>1</v>
      </c>
      <c r="H36" s="43">
        <v>2</v>
      </c>
      <c r="I36" s="42" t="s">
        <v>126</v>
      </c>
      <c r="L36" s="42" t="s">
        <v>303</v>
      </c>
      <c r="M36" s="42"/>
      <c r="N36" s="42"/>
      <c r="O36" s="42"/>
      <c r="P36" s="42"/>
      <c r="Q36" s="47"/>
      <c r="R36" s="47"/>
      <c r="S36" s="56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43">
        <v>1</v>
      </c>
      <c r="AA36" s="43">
        <v>0</v>
      </c>
      <c r="AB36" s="43">
        <v>1</v>
      </c>
      <c r="AC36" s="43">
        <f t="shared" si="10"/>
        <v>1</v>
      </c>
      <c r="AD36" s="43">
        <v>0</v>
      </c>
      <c r="AE36" s="24"/>
      <c r="AF36" s="56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43">
        <v>4</v>
      </c>
      <c r="AN36" s="43">
        <v>0</v>
      </c>
      <c r="AO36" s="43">
        <v>6</v>
      </c>
      <c r="AP36" s="43">
        <f t="shared" si="11"/>
        <v>6</v>
      </c>
      <c r="AQ36" s="43">
        <v>0</v>
      </c>
      <c r="AR36" s="41"/>
    </row>
    <row r="37" spans="1:44" ht="15.95" customHeight="1" x14ac:dyDescent="0.25">
      <c r="A37" s="47"/>
      <c r="B37" s="43" t="s">
        <v>35</v>
      </c>
      <c r="C37" s="29"/>
      <c r="D37" s="29" t="s">
        <v>149</v>
      </c>
      <c r="H37" s="43"/>
      <c r="I37" s="42"/>
      <c r="L37" s="42"/>
      <c r="M37" s="42"/>
      <c r="N37" s="42"/>
      <c r="O37" s="42"/>
      <c r="P37" s="42"/>
      <c r="Q37" s="47"/>
      <c r="R37" s="47"/>
      <c r="S37" s="56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43">
        <v>4</v>
      </c>
      <c r="AA37" s="43">
        <v>0</v>
      </c>
      <c r="AB37" s="43">
        <v>0</v>
      </c>
      <c r="AC37" s="43">
        <f t="shared" si="10"/>
        <v>0</v>
      </c>
      <c r="AD37" s="43">
        <v>2</v>
      </c>
      <c r="AE37" s="24"/>
      <c r="AF37" s="56">
        <v>6.5</v>
      </c>
      <c r="AG37" s="42" t="s">
        <v>88</v>
      </c>
      <c r="AK37" s="43">
        <v>15</v>
      </c>
      <c r="AL37" s="42" t="s">
        <v>160</v>
      </c>
      <c r="AM37" s="43">
        <v>4</v>
      </c>
      <c r="AN37" s="43">
        <v>1</v>
      </c>
      <c r="AO37" s="43">
        <v>1</v>
      </c>
      <c r="AP37" s="43">
        <f t="shared" si="11"/>
        <v>2</v>
      </c>
      <c r="AQ37" s="43">
        <v>0</v>
      </c>
      <c r="AR37" s="41"/>
    </row>
    <row r="38" spans="1:44" ht="15.95" customHeight="1" x14ac:dyDescent="0.25">
      <c r="A38" s="47"/>
      <c r="B38" s="7"/>
      <c r="C38" s="4"/>
      <c r="D38" s="4"/>
      <c r="E38" s="4"/>
      <c r="F38" s="4"/>
      <c r="G38" s="4"/>
      <c r="H38" s="4"/>
      <c r="I38" s="4"/>
      <c r="J38" s="6"/>
      <c r="K38" s="6"/>
      <c r="L38" s="6"/>
      <c r="M38" s="6"/>
      <c r="N38" s="6"/>
      <c r="O38" s="6"/>
      <c r="P38" s="6"/>
      <c r="Q38" s="47"/>
      <c r="R38" s="47"/>
      <c r="S38" s="56">
        <v>6.5</v>
      </c>
      <c r="T38" s="42" t="s">
        <v>152</v>
      </c>
      <c r="X38" s="43">
        <v>15</v>
      </c>
      <c r="Y38" s="29" t="s">
        <v>146</v>
      </c>
      <c r="Z38" s="43">
        <v>3</v>
      </c>
      <c r="AA38" s="43">
        <v>0</v>
      </c>
      <c r="AB38" s="43">
        <v>0</v>
      </c>
      <c r="AC38" s="43">
        <f t="shared" si="10"/>
        <v>0</v>
      </c>
      <c r="AD38" s="43">
        <v>0</v>
      </c>
      <c r="AE38" s="24"/>
      <c r="AF38" s="56">
        <v>6.5</v>
      </c>
      <c r="AG38" s="42" t="s">
        <v>138</v>
      </c>
      <c r="AK38" s="43">
        <v>23</v>
      </c>
      <c r="AL38" s="42" t="s">
        <v>160</v>
      </c>
      <c r="AM38" s="43">
        <v>4</v>
      </c>
      <c r="AN38" s="43">
        <v>0</v>
      </c>
      <c r="AO38" s="43">
        <v>1</v>
      </c>
      <c r="AP38" s="43">
        <f t="shared" si="11"/>
        <v>1</v>
      </c>
      <c r="AQ38" s="43">
        <v>2</v>
      </c>
      <c r="AR38" s="41"/>
    </row>
    <row r="39" spans="1:44" ht="15.95" customHeight="1" x14ac:dyDescent="0.25">
      <c r="A39" s="47"/>
      <c r="B39" s="45" t="s">
        <v>84</v>
      </c>
      <c r="C39" s="105" t="s">
        <v>196</v>
      </c>
      <c r="E39" s="23"/>
      <c r="F39" s="23"/>
      <c r="G39" s="44">
        <v>2</v>
      </c>
      <c r="H39" s="43">
        <v>2</v>
      </c>
      <c r="I39" s="42" t="s">
        <v>304</v>
      </c>
      <c r="J39" s="42"/>
      <c r="K39" s="42"/>
      <c r="L39" s="42" t="s">
        <v>305</v>
      </c>
      <c r="M39" s="42"/>
      <c r="N39" s="42"/>
      <c r="O39" s="42"/>
      <c r="P39" s="42"/>
      <c r="Q39" s="47"/>
      <c r="R39" s="47"/>
      <c r="S39" s="56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43">
        <v>4</v>
      </c>
      <c r="AA39" s="43">
        <v>0</v>
      </c>
      <c r="AB39" s="43">
        <v>0</v>
      </c>
      <c r="AC39" s="43">
        <f t="shared" si="10"/>
        <v>0</v>
      </c>
      <c r="AD39" s="43">
        <v>0</v>
      </c>
      <c r="AE39" s="24"/>
      <c r="AF39" s="56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43">
        <v>4</v>
      </c>
      <c r="AN39" s="43">
        <v>0</v>
      </c>
      <c r="AO39" s="43">
        <v>2</v>
      </c>
      <c r="AP39" s="43">
        <f t="shared" si="11"/>
        <v>2</v>
      </c>
      <c r="AQ39" s="43">
        <v>0</v>
      </c>
      <c r="AR39" s="41"/>
    </row>
    <row r="40" spans="1:44" ht="15.95" customHeight="1" thickBot="1" x14ac:dyDescent="0.3">
      <c r="A40" s="47"/>
      <c r="B40" s="43" t="s">
        <v>35</v>
      </c>
      <c r="C40" s="29" t="s">
        <v>306</v>
      </c>
      <c r="D40" s="29"/>
      <c r="E40" s="29"/>
      <c r="H40" s="43">
        <v>2</v>
      </c>
      <c r="I40" s="42" t="s">
        <v>36</v>
      </c>
      <c r="J40" s="42"/>
      <c r="K40" s="42"/>
      <c r="L40" s="42" t="s">
        <v>304</v>
      </c>
      <c r="M40" s="42"/>
      <c r="N40" s="42"/>
      <c r="O40" s="42"/>
      <c r="P40" s="42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44</v>
      </c>
      <c r="AA40" s="48">
        <f t="shared" ref="AA40" si="12">SUM(AA28:AA39)</f>
        <v>5</v>
      </c>
      <c r="AB40" s="48">
        <f>SUM(AB28:AB39)</f>
        <v>7</v>
      </c>
      <c r="AC40" s="48">
        <f>+AB40+AA40</f>
        <v>12</v>
      </c>
      <c r="AD40" s="48">
        <f>SUM(AD28:AD39)</f>
        <v>6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44</v>
      </c>
      <c r="AN40" s="48">
        <f t="shared" ref="AN40" si="13">SUM(AN28:AN39)</f>
        <v>17</v>
      </c>
      <c r="AO40" s="48">
        <f>SUM(AO28:AO39)</f>
        <v>23</v>
      </c>
      <c r="AP40" s="48">
        <f>+AO40+AN40</f>
        <v>40</v>
      </c>
      <c r="AQ40" s="48">
        <f>SUM(AQ28:AQ39)</f>
        <v>2</v>
      </c>
      <c r="AR40" s="41"/>
    </row>
    <row r="41" spans="1:44" ht="15.95" customHeight="1" x14ac:dyDescent="0.25">
      <c r="A41" s="47"/>
      <c r="C41" s="29" t="s">
        <v>307</v>
      </c>
      <c r="H41" s="43"/>
      <c r="I41" s="42"/>
      <c r="L41" s="42"/>
      <c r="M41" s="42"/>
      <c r="N41" s="42"/>
      <c r="O41" s="42"/>
      <c r="P41" s="42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28">
        <v>8</v>
      </c>
      <c r="AA41" s="28">
        <v>2</v>
      </c>
      <c r="AB41" s="28">
        <v>4</v>
      </c>
      <c r="AC41" s="28">
        <f t="shared" ref="AC41:AC52" si="14">+AA41+AB41</f>
        <v>6</v>
      </c>
      <c r="AD41" s="28">
        <v>0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28">
        <v>11</v>
      </c>
      <c r="AN41" s="28">
        <v>3</v>
      </c>
      <c r="AO41" s="28">
        <v>3</v>
      </c>
      <c r="AP41" s="28">
        <f t="shared" ref="AP41:AP52" si="15">+AN41+AO41</f>
        <v>6</v>
      </c>
      <c r="AQ41" s="28">
        <v>0</v>
      </c>
      <c r="AR41" s="41"/>
    </row>
    <row r="42" spans="1:44" ht="15.95" customHeight="1" x14ac:dyDescent="0.25">
      <c r="A42" s="47"/>
      <c r="Q42" s="47"/>
      <c r="R42" s="47"/>
      <c r="S42" s="56">
        <v>8</v>
      </c>
      <c r="T42" s="42" t="s">
        <v>18</v>
      </c>
      <c r="U42" s="42"/>
      <c r="V42" s="42"/>
      <c r="W42" s="42"/>
      <c r="X42" s="43">
        <v>30</v>
      </c>
      <c r="Y42" s="42" t="s">
        <v>21</v>
      </c>
      <c r="Z42" s="43">
        <v>4</v>
      </c>
      <c r="AA42" s="43">
        <v>0</v>
      </c>
      <c r="AB42" s="43">
        <v>0</v>
      </c>
      <c r="AC42" s="43">
        <f t="shared" si="14"/>
        <v>0</v>
      </c>
      <c r="AD42" s="43">
        <v>0</v>
      </c>
      <c r="AE42" s="24"/>
      <c r="AF42" s="56">
        <v>7</v>
      </c>
      <c r="AG42" s="42" t="s">
        <v>22</v>
      </c>
      <c r="AK42" s="43">
        <v>1</v>
      </c>
      <c r="AL42" s="42" t="s">
        <v>159</v>
      </c>
      <c r="AM42" s="43">
        <v>3</v>
      </c>
      <c r="AN42" s="43">
        <v>0</v>
      </c>
      <c r="AO42" s="43">
        <v>0</v>
      </c>
      <c r="AP42" s="43">
        <f t="shared" si="15"/>
        <v>0</v>
      </c>
      <c r="AQ42" s="43">
        <v>0</v>
      </c>
      <c r="AR42" s="41"/>
    </row>
    <row r="43" spans="1:44" ht="15.95" customHeight="1" x14ac:dyDescent="0.25">
      <c r="A43" s="47"/>
      <c r="B43" s="23"/>
      <c r="C43" s="105" t="s">
        <v>203</v>
      </c>
      <c r="D43" s="29"/>
      <c r="F43" s="23"/>
      <c r="G43" s="44">
        <v>2</v>
      </c>
      <c r="H43" s="43">
        <v>1</v>
      </c>
      <c r="I43" s="42" t="s">
        <v>80</v>
      </c>
      <c r="L43" s="42" t="s">
        <v>85</v>
      </c>
      <c r="M43" s="42"/>
      <c r="N43" s="42"/>
      <c r="O43" s="42"/>
      <c r="P43" s="42"/>
      <c r="Q43" s="47"/>
      <c r="R43" s="47"/>
      <c r="S43" s="56">
        <v>9</v>
      </c>
      <c r="T43" s="42" t="s">
        <v>98</v>
      </c>
      <c r="U43" s="42"/>
      <c r="V43" s="42"/>
      <c r="W43" s="42"/>
      <c r="X43" s="43">
        <v>9</v>
      </c>
      <c r="Y43" s="42" t="s">
        <v>21</v>
      </c>
      <c r="Z43" s="43">
        <v>2</v>
      </c>
      <c r="AA43" s="43">
        <v>2</v>
      </c>
      <c r="AB43" s="43">
        <v>2</v>
      </c>
      <c r="AC43" s="43">
        <f t="shared" si="14"/>
        <v>4</v>
      </c>
      <c r="AD43" s="43">
        <v>0</v>
      </c>
      <c r="AE43" s="24"/>
      <c r="AF43" s="56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43">
        <v>3</v>
      </c>
      <c r="AN43" s="43">
        <v>4</v>
      </c>
      <c r="AO43" s="43">
        <v>3</v>
      </c>
      <c r="AP43" s="43">
        <f t="shared" si="15"/>
        <v>7</v>
      </c>
      <c r="AQ43" s="43">
        <v>0</v>
      </c>
      <c r="AR43" s="41"/>
    </row>
    <row r="44" spans="1:44" ht="15.95" customHeight="1" x14ac:dyDescent="0.25">
      <c r="A44" s="47"/>
      <c r="B44" s="43" t="s">
        <v>35</v>
      </c>
      <c r="C44" s="42" t="s">
        <v>250</v>
      </c>
      <c r="D44" s="29"/>
      <c r="E44" s="42"/>
      <c r="F44" s="42"/>
      <c r="G44" s="44"/>
      <c r="H44" s="43">
        <v>2</v>
      </c>
      <c r="I44" s="42" t="s">
        <v>39</v>
      </c>
      <c r="L44" s="42" t="s">
        <v>308</v>
      </c>
      <c r="M44" s="42"/>
      <c r="N44" s="42"/>
      <c r="O44" s="42"/>
      <c r="P44" s="42"/>
      <c r="Q44" s="47"/>
      <c r="R44" s="47"/>
      <c r="S44" s="56">
        <v>8.5</v>
      </c>
      <c r="T44" s="42" t="s">
        <v>66</v>
      </c>
      <c r="U44" s="42"/>
      <c r="V44" s="42"/>
      <c r="W44" s="42"/>
      <c r="X44" s="43">
        <v>13</v>
      </c>
      <c r="Y44" s="42" t="s">
        <v>21</v>
      </c>
      <c r="Z44" s="43">
        <v>4</v>
      </c>
      <c r="AA44" s="43">
        <v>4</v>
      </c>
      <c r="AB44" s="43">
        <v>2</v>
      </c>
      <c r="AC44" s="43">
        <f t="shared" si="14"/>
        <v>6</v>
      </c>
      <c r="AD44" s="43">
        <v>0</v>
      </c>
      <c r="AE44" s="24"/>
      <c r="AF44" s="56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43">
        <v>2</v>
      </c>
      <c r="AN44" s="43">
        <v>1</v>
      </c>
      <c r="AO44" s="43">
        <v>1</v>
      </c>
      <c r="AP44" s="43">
        <f t="shared" si="15"/>
        <v>2</v>
      </c>
      <c r="AQ44" s="43">
        <v>0</v>
      </c>
      <c r="AR44" s="41"/>
    </row>
    <row r="45" spans="1:44" ht="15.95" customHeight="1" x14ac:dyDescent="0.25">
      <c r="A45" s="47"/>
      <c r="B45" s="8"/>
      <c r="C45" s="9"/>
      <c r="D45" s="9"/>
      <c r="E45" s="9"/>
      <c r="F45" s="9"/>
      <c r="G45" s="10"/>
      <c r="H45" s="11"/>
      <c r="I45" s="9"/>
      <c r="J45" s="9"/>
      <c r="K45" s="11"/>
      <c r="L45" s="11"/>
      <c r="M45" s="11"/>
      <c r="N45" s="11"/>
      <c r="O45" s="11"/>
      <c r="P45" s="11"/>
      <c r="Q45" s="47"/>
      <c r="R45" s="47"/>
      <c r="S45" s="56">
        <v>8</v>
      </c>
      <c r="T45" s="42" t="s">
        <v>52</v>
      </c>
      <c r="U45" s="42"/>
      <c r="V45" s="42"/>
      <c r="W45" s="42"/>
      <c r="X45" s="43">
        <v>11</v>
      </c>
      <c r="Y45" s="29" t="s">
        <v>21</v>
      </c>
      <c r="Z45" s="43">
        <v>4</v>
      </c>
      <c r="AA45" s="43">
        <v>0</v>
      </c>
      <c r="AB45" s="43">
        <v>1</v>
      </c>
      <c r="AC45" s="43">
        <f t="shared" si="14"/>
        <v>1</v>
      </c>
      <c r="AD45" s="43">
        <v>0</v>
      </c>
      <c r="AE45" s="24"/>
      <c r="AF45" s="56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43">
        <v>0</v>
      </c>
      <c r="AN45" s="43">
        <v>0</v>
      </c>
      <c r="AO45" s="43">
        <v>0</v>
      </c>
      <c r="AP45" s="43">
        <f t="shared" si="15"/>
        <v>0</v>
      </c>
      <c r="AQ45" s="43">
        <v>0</v>
      </c>
      <c r="AR45" s="41"/>
    </row>
    <row r="46" spans="1:44" ht="15.95" customHeight="1" x14ac:dyDescent="0.25">
      <c r="A46" s="47"/>
      <c r="B46" s="23"/>
      <c r="C46" s="23"/>
      <c r="D46" s="23"/>
      <c r="E46" s="42" t="s">
        <v>151</v>
      </c>
      <c r="F46" s="42"/>
      <c r="G46" s="44">
        <f>SUM(G14:G45)</f>
        <v>14</v>
      </c>
      <c r="H46" s="44"/>
      <c r="I46" s="33"/>
      <c r="J46" s="42" t="s">
        <v>90</v>
      </c>
      <c r="K46" s="33"/>
      <c r="L46" s="44">
        <f>COUNTA(C14:C45)-8</f>
        <v>8</v>
      </c>
      <c r="N46" s="42" t="s">
        <v>109</v>
      </c>
      <c r="O46" s="44">
        <v>16</v>
      </c>
      <c r="P46" s="23"/>
      <c r="Q46" s="47"/>
      <c r="R46" s="47"/>
      <c r="S46" s="56">
        <v>7.5</v>
      </c>
      <c r="T46" s="42" t="s">
        <v>83</v>
      </c>
      <c r="U46" s="42"/>
      <c r="V46" s="42"/>
      <c r="W46" s="42"/>
      <c r="X46" s="43">
        <v>25</v>
      </c>
      <c r="Y46" s="42" t="s">
        <v>21</v>
      </c>
      <c r="Z46" s="43">
        <v>2</v>
      </c>
      <c r="AA46" s="43">
        <v>0</v>
      </c>
      <c r="AB46" s="43">
        <v>0</v>
      </c>
      <c r="AC46" s="43">
        <f t="shared" si="14"/>
        <v>0</v>
      </c>
      <c r="AD46" s="43">
        <v>0</v>
      </c>
      <c r="AE46" s="24"/>
      <c r="AF46" s="56">
        <v>8</v>
      </c>
      <c r="AG46" s="42" t="s">
        <v>86</v>
      </c>
      <c r="AK46" s="43">
        <v>55</v>
      </c>
      <c r="AL46" s="42" t="s">
        <v>159</v>
      </c>
      <c r="AM46" s="43">
        <v>4</v>
      </c>
      <c r="AN46" s="43">
        <v>1</v>
      </c>
      <c r="AO46" s="43">
        <v>2</v>
      </c>
      <c r="AP46" s="43">
        <f t="shared" si="15"/>
        <v>3</v>
      </c>
      <c r="AQ46" s="43">
        <v>0</v>
      </c>
      <c r="AR46" s="41"/>
    </row>
    <row r="47" spans="1:44" ht="15.95" customHeight="1" x14ac:dyDescent="0.25">
      <c r="A47" s="47"/>
      <c r="E47" s="42" t="s">
        <v>150</v>
      </c>
      <c r="F47" s="42"/>
      <c r="G47" s="44">
        <f>COUNTA(L15:L45)+COUNTIF(L15:L45,"*&amp;*")</f>
        <v>24</v>
      </c>
      <c r="Q47" s="47"/>
      <c r="R47" s="47"/>
      <c r="S47" s="56">
        <v>7.5</v>
      </c>
      <c r="T47" s="42" t="s">
        <v>96</v>
      </c>
      <c r="U47" s="42"/>
      <c r="V47" s="42"/>
      <c r="W47" s="42"/>
      <c r="X47" s="43">
        <v>4</v>
      </c>
      <c r="Y47" s="42" t="s">
        <v>21</v>
      </c>
      <c r="Z47" s="43">
        <v>4</v>
      </c>
      <c r="AA47" s="43">
        <v>0</v>
      </c>
      <c r="AB47" s="43">
        <v>2</v>
      </c>
      <c r="AC47" s="43">
        <f t="shared" si="14"/>
        <v>2</v>
      </c>
      <c r="AD47" s="43">
        <v>2</v>
      </c>
      <c r="AE47" s="24"/>
      <c r="AF47" s="56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43">
        <v>4</v>
      </c>
      <c r="AN47" s="43">
        <v>0</v>
      </c>
      <c r="AO47" s="43">
        <v>0</v>
      </c>
      <c r="AP47" s="43">
        <f t="shared" si="15"/>
        <v>0</v>
      </c>
      <c r="AQ47" s="43">
        <v>0</v>
      </c>
      <c r="AR47" s="41"/>
    </row>
    <row r="48" spans="1:44" ht="15.95" customHeight="1" x14ac:dyDescent="0.25">
      <c r="A48" s="47"/>
      <c r="Q48" s="47"/>
      <c r="R48" s="47"/>
      <c r="S48" s="56">
        <v>7</v>
      </c>
      <c r="T48" s="42" t="s">
        <v>180</v>
      </c>
      <c r="U48" s="42"/>
      <c r="V48" s="42"/>
      <c r="W48" s="42"/>
      <c r="X48" s="43">
        <v>8</v>
      </c>
      <c r="Y48" s="42" t="s">
        <v>21</v>
      </c>
      <c r="Z48" s="43">
        <v>4</v>
      </c>
      <c r="AA48" s="43">
        <v>0</v>
      </c>
      <c r="AB48" s="43">
        <v>1</v>
      </c>
      <c r="AC48" s="43">
        <f t="shared" si="14"/>
        <v>1</v>
      </c>
      <c r="AD48" s="43">
        <v>0</v>
      </c>
      <c r="AE48" s="24"/>
      <c r="AF48" s="56">
        <v>7</v>
      </c>
      <c r="AG48" s="42" t="s">
        <v>58</v>
      </c>
      <c r="AK48" s="43">
        <v>19</v>
      </c>
      <c r="AL48" s="42" t="s">
        <v>159</v>
      </c>
      <c r="AM48" s="43">
        <v>3</v>
      </c>
      <c r="AN48" s="43">
        <v>0</v>
      </c>
      <c r="AO48" s="43">
        <v>1</v>
      </c>
      <c r="AP48" s="43">
        <f t="shared" si="15"/>
        <v>1</v>
      </c>
      <c r="AQ48" s="43">
        <v>0</v>
      </c>
      <c r="AR48" s="41"/>
    </row>
    <row r="49" spans="1:44" ht="15.95" customHeight="1" x14ac:dyDescent="0.25">
      <c r="A49" s="47"/>
      <c r="Q49" s="47"/>
      <c r="R49" s="47"/>
      <c r="S49" s="56">
        <v>7</v>
      </c>
      <c r="T49" s="42" t="s">
        <v>40</v>
      </c>
      <c r="U49" s="42"/>
      <c r="V49" s="42"/>
      <c r="W49" s="42"/>
      <c r="X49" s="43">
        <v>22</v>
      </c>
      <c r="Y49" s="42" t="s">
        <v>21</v>
      </c>
      <c r="Z49" s="43">
        <v>4</v>
      </c>
      <c r="AA49" s="43">
        <v>0</v>
      </c>
      <c r="AB49" s="43">
        <v>3</v>
      </c>
      <c r="AC49" s="43">
        <f t="shared" si="14"/>
        <v>3</v>
      </c>
      <c r="AD49" s="43">
        <v>4</v>
      </c>
      <c r="AE49" s="24"/>
      <c r="AF49" s="56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43">
        <v>2</v>
      </c>
      <c r="AN49" s="43">
        <v>0</v>
      </c>
      <c r="AO49" s="43">
        <v>0</v>
      </c>
      <c r="AP49" s="43">
        <f t="shared" si="15"/>
        <v>0</v>
      </c>
      <c r="AQ49" s="43">
        <v>0</v>
      </c>
      <c r="AR49" s="41"/>
    </row>
    <row r="50" spans="1:44" ht="15.95" customHeight="1" x14ac:dyDescent="0.25">
      <c r="A50" s="47"/>
      <c r="B50" s="105" t="s">
        <v>124</v>
      </c>
      <c r="C50" s="105"/>
      <c r="N50" s="105"/>
      <c r="O50" s="105"/>
      <c r="Q50" s="47"/>
      <c r="R50" s="47"/>
      <c r="S50" s="56">
        <v>7</v>
      </c>
      <c r="T50" s="42" t="s">
        <v>117</v>
      </c>
      <c r="U50" s="42"/>
      <c r="V50" s="42"/>
      <c r="W50" s="42"/>
      <c r="X50" s="43">
        <v>24</v>
      </c>
      <c r="Y50" s="42" t="s">
        <v>21</v>
      </c>
      <c r="Z50" s="43">
        <v>4</v>
      </c>
      <c r="AA50" s="43">
        <v>0</v>
      </c>
      <c r="AB50" s="43">
        <v>2</v>
      </c>
      <c r="AC50" s="43">
        <f t="shared" si="14"/>
        <v>2</v>
      </c>
      <c r="AD50" s="43">
        <v>0</v>
      </c>
      <c r="AE50" s="24"/>
      <c r="AF50" s="56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43">
        <v>4</v>
      </c>
      <c r="AN50" s="43">
        <v>1</v>
      </c>
      <c r="AO50" s="43">
        <v>1</v>
      </c>
      <c r="AP50" s="43">
        <f t="shared" si="15"/>
        <v>2</v>
      </c>
      <c r="AQ50" s="43">
        <v>0</v>
      </c>
      <c r="AR50" s="41"/>
    </row>
    <row r="51" spans="1:44" ht="15.95" customHeight="1" x14ac:dyDescent="0.25">
      <c r="A51" s="47"/>
      <c r="Q51" s="47"/>
      <c r="R51" s="47"/>
      <c r="S51" s="56">
        <v>6.5</v>
      </c>
      <c r="T51" s="42" t="s">
        <v>181</v>
      </c>
      <c r="U51" s="42"/>
      <c r="V51" s="42"/>
      <c r="W51" s="42"/>
      <c r="X51" s="43"/>
      <c r="Y51" s="42" t="s">
        <v>21</v>
      </c>
      <c r="Z51" s="43">
        <v>0</v>
      </c>
      <c r="AA51" s="43">
        <v>0</v>
      </c>
      <c r="AB51" s="43">
        <v>0</v>
      </c>
      <c r="AC51" s="43">
        <f t="shared" si="14"/>
        <v>0</v>
      </c>
      <c r="AD51" s="43">
        <v>0</v>
      </c>
      <c r="AE51" s="24"/>
      <c r="AF51" s="56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43">
        <v>3</v>
      </c>
      <c r="AN51" s="43">
        <v>0</v>
      </c>
      <c r="AO51" s="43">
        <v>0</v>
      </c>
      <c r="AP51" s="43">
        <f t="shared" si="15"/>
        <v>0</v>
      </c>
      <c r="AQ51" s="43">
        <v>0</v>
      </c>
      <c r="AR51" s="41"/>
    </row>
    <row r="52" spans="1:44" ht="15.95" customHeight="1" x14ac:dyDescent="0.25">
      <c r="A52" s="47"/>
      <c r="B52" s="105" t="s">
        <v>92</v>
      </c>
      <c r="H52" s="105" t="s">
        <v>100</v>
      </c>
      <c r="M52" s="105" t="s">
        <v>101</v>
      </c>
      <c r="Q52" s="47"/>
      <c r="R52" s="47"/>
      <c r="S52" s="56">
        <v>6</v>
      </c>
      <c r="T52" s="42" t="s">
        <v>166</v>
      </c>
      <c r="U52" s="42"/>
      <c r="V52" s="42"/>
      <c r="W52" s="42"/>
      <c r="X52" s="43">
        <v>7</v>
      </c>
      <c r="Y52" s="42" t="s">
        <v>21</v>
      </c>
      <c r="Z52" s="43">
        <v>3</v>
      </c>
      <c r="AA52" s="43">
        <v>1</v>
      </c>
      <c r="AB52" s="43">
        <v>1</v>
      </c>
      <c r="AC52" s="43">
        <f t="shared" si="14"/>
        <v>2</v>
      </c>
      <c r="AD52" s="43">
        <v>0</v>
      </c>
      <c r="AE52" s="24"/>
      <c r="AF52" s="56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43">
        <v>4</v>
      </c>
      <c r="AN52" s="43">
        <v>0</v>
      </c>
      <c r="AO52" s="43">
        <v>0</v>
      </c>
      <c r="AP52" s="43">
        <f t="shared" si="15"/>
        <v>0</v>
      </c>
      <c r="AQ52" s="43">
        <v>0</v>
      </c>
      <c r="AR52" s="41"/>
    </row>
    <row r="53" spans="1:44" ht="15.95" customHeight="1" thickBot="1" x14ac:dyDescent="0.3">
      <c r="A53" s="47"/>
      <c r="B53" s="42" t="s">
        <v>309</v>
      </c>
      <c r="F53" s="42"/>
      <c r="H53" s="42" t="s">
        <v>149</v>
      </c>
      <c r="I53" s="42"/>
      <c r="J53" s="42"/>
      <c r="K53" s="42"/>
      <c r="L53" s="42"/>
      <c r="M53" s="42" t="s">
        <v>149</v>
      </c>
      <c r="O53" s="42"/>
      <c r="P53" s="42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43</v>
      </c>
      <c r="AA53" s="48">
        <f t="shared" ref="AA53" si="16">SUM(AA41:AA52)</f>
        <v>9</v>
      </c>
      <c r="AB53" s="48">
        <f>SUM(AB41:AB52)</f>
        <v>18</v>
      </c>
      <c r="AC53" s="48">
        <f>+AB53+AA53</f>
        <v>27</v>
      </c>
      <c r="AD53" s="48">
        <f>SUM(AD41:AD52)</f>
        <v>6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43</v>
      </c>
      <c r="AN53" s="48">
        <f t="shared" ref="AN53" si="17">SUM(AN41:AN52)</f>
        <v>10</v>
      </c>
      <c r="AO53" s="48">
        <f>SUM(AO41:AO52)</f>
        <v>11</v>
      </c>
      <c r="AP53" s="48">
        <f>+AO53+AN53</f>
        <v>21</v>
      </c>
      <c r="AQ53" s="48">
        <f>SUM(AQ41:AQ52)</f>
        <v>0</v>
      </c>
      <c r="AR53" s="41"/>
    </row>
    <row r="54" spans="1:44" ht="15.95" customHeight="1" x14ac:dyDescent="0.25">
      <c r="A54" s="47"/>
      <c r="C54" s="42"/>
      <c r="F54" s="42"/>
      <c r="H54" s="42"/>
      <c r="I54" s="42"/>
      <c r="J54" s="42"/>
      <c r="K54" s="42"/>
      <c r="L54" s="42"/>
      <c r="O54" s="42"/>
      <c r="P54" s="42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28">
        <v>0</v>
      </c>
      <c r="AA54" s="28">
        <v>0</v>
      </c>
      <c r="AB54" s="28">
        <v>0</v>
      </c>
      <c r="AC54" s="28">
        <f t="shared" ref="AC54:AC65" si="18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28">
        <v>5</v>
      </c>
      <c r="AN54" s="28">
        <v>1</v>
      </c>
      <c r="AO54" s="28">
        <v>4</v>
      </c>
      <c r="AP54" s="28">
        <f t="shared" ref="AP54:AP65" si="19">+AN54+AO54</f>
        <v>5</v>
      </c>
      <c r="AQ54" s="28">
        <v>0</v>
      </c>
      <c r="AR54" s="41"/>
    </row>
    <row r="55" spans="1:44" ht="15.95" customHeight="1" x14ac:dyDescent="0.25">
      <c r="A55" s="47"/>
      <c r="Q55" s="47"/>
      <c r="R55" s="47"/>
      <c r="S55" s="56">
        <v>7.5</v>
      </c>
      <c r="T55" s="42" t="s">
        <v>16</v>
      </c>
      <c r="Y55" s="42" t="s">
        <v>17</v>
      </c>
      <c r="Z55" s="43">
        <v>4</v>
      </c>
      <c r="AA55" s="43">
        <v>0</v>
      </c>
      <c r="AB55" s="43">
        <v>0</v>
      </c>
      <c r="AC55" s="43">
        <f t="shared" si="18"/>
        <v>0</v>
      </c>
      <c r="AD55" s="43">
        <v>0</v>
      </c>
      <c r="AE55" s="24"/>
      <c r="AF55" s="56">
        <v>7</v>
      </c>
      <c r="AG55" s="42" t="s">
        <v>187</v>
      </c>
      <c r="AK55" s="43">
        <v>34</v>
      </c>
      <c r="AL55" s="42" t="s">
        <v>158</v>
      </c>
      <c r="AM55" s="43">
        <v>4</v>
      </c>
      <c r="AN55" s="43">
        <v>0</v>
      </c>
      <c r="AO55" s="43">
        <v>0</v>
      </c>
      <c r="AP55" s="43">
        <f t="shared" si="19"/>
        <v>0</v>
      </c>
      <c r="AQ55" s="43">
        <v>0</v>
      </c>
      <c r="AR55" s="41"/>
    </row>
    <row r="56" spans="1:44" ht="15.95" customHeight="1" x14ac:dyDescent="0.25">
      <c r="A56" s="47"/>
      <c r="Q56" s="47"/>
      <c r="R56" s="47"/>
      <c r="S56" s="56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43">
        <v>4</v>
      </c>
      <c r="AA56" s="43">
        <v>8</v>
      </c>
      <c r="AB56" s="43">
        <v>2</v>
      </c>
      <c r="AC56" s="43">
        <f t="shared" si="18"/>
        <v>10</v>
      </c>
      <c r="AD56" s="43">
        <v>0</v>
      </c>
      <c r="AE56" s="24"/>
      <c r="AF56" s="56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43">
        <v>3</v>
      </c>
      <c r="AN56" s="43">
        <v>6</v>
      </c>
      <c r="AO56" s="43">
        <v>0</v>
      </c>
      <c r="AP56" s="43">
        <f t="shared" si="19"/>
        <v>6</v>
      </c>
      <c r="AQ56" s="43">
        <v>0</v>
      </c>
      <c r="AR56" s="41"/>
    </row>
    <row r="57" spans="1:44" ht="15.95" customHeight="1" x14ac:dyDescent="0.25">
      <c r="A57" s="47"/>
      <c r="Q57" s="47"/>
      <c r="R57" s="47"/>
      <c r="S57" s="56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43">
        <v>4</v>
      </c>
      <c r="AA57" s="43">
        <v>1</v>
      </c>
      <c r="AB57" s="43">
        <v>6</v>
      </c>
      <c r="AC57" s="43">
        <f t="shared" si="18"/>
        <v>7</v>
      </c>
      <c r="AD57" s="43">
        <v>6</v>
      </c>
      <c r="AE57" s="24"/>
      <c r="AF57" s="56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43">
        <v>4</v>
      </c>
      <c r="AN57" s="43">
        <v>1</v>
      </c>
      <c r="AO57" s="43">
        <v>1</v>
      </c>
      <c r="AP57" s="43">
        <f t="shared" si="19"/>
        <v>2</v>
      </c>
      <c r="AQ57" s="43">
        <v>2</v>
      </c>
      <c r="AR57" s="41"/>
    </row>
    <row r="58" spans="1:44" ht="15.95" customHeight="1" x14ac:dyDescent="0.25">
      <c r="A58" s="47"/>
      <c r="Q58" s="47"/>
      <c r="R58" s="47"/>
      <c r="S58" s="56">
        <v>8</v>
      </c>
      <c r="T58" s="42" t="s">
        <v>184</v>
      </c>
      <c r="X58" s="43">
        <v>10</v>
      </c>
      <c r="Y58" s="42" t="s">
        <v>17</v>
      </c>
      <c r="Z58" s="43">
        <v>4</v>
      </c>
      <c r="AA58" s="43">
        <v>2</v>
      </c>
      <c r="AB58" s="43">
        <v>0</v>
      </c>
      <c r="AC58" s="43">
        <f t="shared" si="18"/>
        <v>2</v>
      </c>
      <c r="AD58" s="43">
        <v>0</v>
      </c>
      <c r="AE58" s="24"/>
      <c r="AF58" s="56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43">
        <v>4</v>
      </c>
      <c r="AN58" s="43">
        <v>1</v>
      </c>
      <c r="AO58" s="43">
        <v>4</v>
      </c>
      <c r="AP58" s="43">
        <f t="shared" si="19"/>
        <v>5</v>
      </c>
      <c r="AQ58" s="43">
        <v>0</v>
      </c>
      <c r="AR58" s="41"/>
    </row>
    <row r="59" spans="1:44" ht="15.95" customHeight="1" x14ac:dyDescent="0.25">
      <c r="A59" s="47"/>
      <c r="Q59" s="47"/>
      <c r="R59" s="47"/>
      <c r="S59" s="56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43">
        <v>4</v>
      </c>
      <c r="AA59" s="43">
        <v>1</v>
      </c>
      <c r="AB59" s="43">
        <v>2</v>
      </c>
      <c r="AC59" s="43">
        <f t="shared" si="18"/>
        <v>3</v>
      </c>
      <c r="AD59" s="43">
        <v>0</v>
      </c>
      <c r="AE59" s="24"/>
      <c r="AF59" s="56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43">
        <v>4</v>
      </c>
      <c r="AN59" s="43">
        <v>0</v>
      </c>
      <c r="AO59" s="43">
        <v>1</v>
      </c>
      <c r="AP59" s="43">
        <f t="shared" si="19"/>
        <v>1</v>
      </c>
      <c r="AQ59" s="43">
        <v>0</v>
      </c>
      <c r="AR59" s="41"/>
    </row>
    <row r="60" spans="1:44" ht="15.95" customHeight="1" x14ac:dyDescent="0.25">
      <c r="A60" s="47"/>
      <c r="Q60" s="47"/>
      <c r="R60" s="47"/>
      <c r="S60" s="56">
        <v>7.5</v>
      </c>
      <c r="T60" s="42" t="s">
        <v>37</v>
      </c>
      <c r="X60" s="43">
        <v>13</v>
      </c>
      <c r="Y60" s="42" t="s">
        <v>17</v>
      </c>
      <c r="Z60" s="43">
        <v>4</v>
      </c>
      <c r="AA60" s="43">
        <v>0</v>
      </c>
      <c r="AB60" s="43">
        <v>3</v>
      </c>
      <c r="AC60" s="43">
        <f t="shared" si="18"/>
        <v>3</v>
      </c>
      <c r="AD60" s="43">
        <v>2</v>
      </c>
      <c r="AE60" s="24"/>
      <c r="AF60" s="56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43">
        <v>4</v>
      </c>
      <c r="AN60" s="43">
        <v>0</v>
      </c>
      <c r="AO60" s="43">
        <v>0</v>
      </c>
      <c r="AP60" s="43">
        <f t="shared" si="19"/>
        <v>0</v>
      </c>
      <c r="AQ60" s="43">
        <v>2</v>
      </c>
      <c r="AR60" s="41"/>
    </row>
    <row r="61" spans="1:44" ht="15.95" customHeight="1" x14ac:dyDescent="0.25">
      <c r="A61" s="47"/>
      <c r="Q61" s="41"/>
      <c r="R61" s="47"/>
      <c r="S61" s="56">
        <v>7</v>
      </c>
      <c r="T61" s="42" t="s">
        <v>47</v>
      </c>
      <c r="X61" s="43">
        <v>8</v>
      </c>
      <c r="Y61" s="42" t="s">
        <v>17</v>
      </c>
      <c r="Z61" s="43">
        <v>4</v>
      </c>
      <c r="AA61" s="43">
        <v>0</v>
      </c>
      <c r="AB61" s="43">
        <v>0</v>
      </c>
      <c r="AC61" s="43">
        <f t="shared" si="18"/>
        <v>0</v>
      </c>
      <c r="AD61" s="43">
        <v>0</v>
      </c>
      <c r="AE61" s="24"/>
      <c r="AF61" s="56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43">
        <v>4</v>
      </c>
      <c r="AN61" s="43">
        <v>0</v>
      </c>
      <c r="AO61" s="43">
        <v>2</v>
      </c>
      <c r="AP61" s="43">
        <f t="shared" si="19"/>
        <v>2</v>
      </c>
      <c r="AQ61" s="43">
        <v>0</v>
      </c>
      <c r="AR61" s="41"/>
    </row>
    <row r="62" spans="1:44" ht="15.95" customHeight="1" x14ac:dyDescent="0.25">
      <c r="A62" s="47"/>
      <c r="Q62" s="47"/>
      <c r="R62" s="47"/>
      <c r="S62" s="56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43">
        <v>4</v>
      </c>
      <c r="AA62" s="43">
        <v>0</v>
      </c>
      <c r="AB62" s="43">
        <v>0</v>
      </c>
      <c r="AC62" s="43">
        <f t="shared" si="18"/>
        <v>0</v>
      </c>
      <c r="AD62" s="43">
        <v>0</v>
      </c>
      <c r="AE62" s="24"/>
      <c r="AF62" s="56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43">
        <v>4</v>
      </c>
      <c r="AN62" s="43">
        <v>0</v>
      </c>
      <c r="AO62" s="43">
        <v>1</v>
      </c>
      <c r="AP62" s="43">
        <f t="shared" si="19"/>
        <v>1</v>
      </c>
      <c r="AQ62" s="43">
        <v>0</v>
      </c>
      <c r="AR62" s="41"/>
    </row>
    <row r="63" spans="1:44" ht="15.95" customHeight="1" x14ac:dyDescent="0.25">
      <c r="A63" s="41"/>
      <c r="Q63" s="41"/>
      <c r="R63" s="47"/>
      <c r="S63" s="56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43">
        <v>4</v>
      </c>
      <c r="AA63" s="43">
        <v>0</v>
      </c>
      <c r="AB63" s="43">
        <v>4</v>
      </c>
      <c r="AC63" s="43">
        <f t="shared" si="18"/>
        <v>4</v>
      </c>
      <c r="AD63" s="43">
        <v>0</v>
      </c>
      <c r="AE63" s="24"/>
      <c r="AF63" s="56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43">
        <v>4</v>
      </c>
      <c r="AN63" s="43">
        <v>0</v>
      </c>
      <c r="AO63" s="43">
        <v>1</v>
      </c>
      <c r="AP63" s="43">
        <f t="shared" si="19"/>
        <v>1</v>
      </c>
      <c r="AQ63" s="43">
        <v>2</v>
      </c>
      <c r="AR63" s="41"/>
    </row>
    <row r="64" spans="1:44" ht="15.95" customHeight="1" x14ac:dyDescent="0.25">
      <c r="A64" s="47"/>
      <c r="Q64" s="47"/>
      <c r="R64" s="47"/>
      <c r="S64" s="56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43">
        <v>4</v>
      </c>
      <c r="AA64" s="43">
        <v>0</v>
      </c>
      <c r="AB64" s="43">
        <v>0</v>
      </c>
      <c r="AC64" s="43">
        <f t="shared" si="18"/>
        <v>0</v>
      </c>
      <c r="AD64" s="43">
        <v>0</v>
      </c>
      <c r="AE64" s="24"/>
      <c r="AF64" s="56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43">
        <v>4</v>
      </c>
      <c r="AN64" s="43">
        <v>0</v>
      </c>
      <c r="AO64" s="43">
        <v>3</v>
      </c>
      <c r="AP64" s="43">
        <f t="shared" si="19"/>
        <v>3</v>
      </c>
      <c r="AQ64" s="43">
        <v>0</v>
      </c>
      <c r="AR64" s="41"/>
    </row>
    <row r="65" spans="1:44" ht="15.95" customHeight="1" x14ac:dyDescent="0.25">
      <c r="A65" s="41"/>
      <c r="Q65" s="41"/>
      <c r="R65" s="47"/>
      <c r="S65" s="56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43">
        <v>4</v>
      </c>
      <c r="AA65" s="43">
        <v>1</v>
      </c>
      <c r="AB65" s="43">
        <v>1</v>
      </c>
      <c r="AC65" s="43">
        <f t="shared" si="18"/>
        <v>2</v>
      </c>
      <c r="AD65" s="43">
        <v>0</v>
      </c>
      <c r="AE65" s="24"/>
      <c r="AF65" s="56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43">
        <v>0</v>
      </c>
      <c r="AN65" s="43">
        <v>0</v>
      </c>
      <c r="AO65" s="43">
        <v>0</v>
      </c>
      <c r="AP65" s="43">
        <f t="shared" si="19"/>
        <v>0</v>
      </c>
      <c r="AQ65" s="43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44</v>
      </c>
      <c r="AA66" s="48">
        <f t="shared" ref="AA66" si="20">SUM(AA54:AA65)</f>
        <v>13</v>
      </c>
      <c r="AB66" s="48">
        <f>SUM(AB54:AB65)</f>
        <v>18</v>
      </c>
      <c r="AC66" s="48">
        <f>+AB66+AA66</f>
        <v>31</v>
      </c>
      <c r="AD66" s="48">
        <f>SUM(AD54:AD65)</f>
        <v>8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44</v>
      </c>
      <c r="AN66" s="48">
        <f t="shared" ref="AN66" si="21">SUM(AN54:AN65)</f>
        <v>9</v>
      </c>
      <c r="AO66" s="48">
        <f>SUM(AO54:AO65)</f>
        <v>17</v>
      </c>
      <c r="AP66" s="48">
        <f>+AO66+AN66</f>
        <v>26</v>
      </c>
      <c r="AQ66" s="48">
        <f>SUM(AQ54:AQ65)</f>
        <v>6</v>
      </c>
      <c r="AR66" s="41"/>
    </row>
    <row r="67" spans="1:44" ht="15.95" customHeight="1" thickBot="1" x14ac:dyDescent="0.3">
      <c r="A67" s="47"/>
      <c r="Q67" s="41"/>
      <c r="R67" s="41"/>
      <c r="S67" s="23"/>
      <c r="T67" s="109" t="s">
        <v>131</v>
      </c>
      <c r="U67" s="23"/>
      <c r="V67" s="23"/>
      <c r="W67" s="23"/>
      <c r="X67" s="23"/>
      <c r="Y67" s="23"/>
      <c r="Z67" s="113">
        <f>+Z66+Z53+Z40+Z27</f>
        <v>175</v>
      </c>
      <c r="AA67" s="113">
        <f t="shared" ref="AA67:AD67" si="22">+AA66+AA53+AA40+AA27</f>
        <v>37</v>
      </c>
      <c r="AB67" s="113">
        <f t="shared" si="22"/>
        <v>58</v>
      </c>
      <c r="AC67" s="113">
        <f t="shared" si="22"/>
        <v>95</v>
      </c>
      <c r="AD67" s="113">
        <f t="shared" si="22"/>
        <v>20</v>
      </c>
      <c r="AE67" s="23"/>
      <c r="AF67" s="23"/>
      <c r="AG67" s="109" t="s">
        <v>131</v>
      </c>
      <c r="AH67" s="23"/>
      <c r="AI67" s="23"/>
      <c r="AJ67" s="42"/>
      <c r="AK67" s="42"/>
      <c r="AL67" s="23"/>
      <c r="AM67" s="113">
        <f>+AM66+AM53+AM40+AM27</f>
        <v>175</v>
      </c>
      <c r="AN67" s="113">
        <f t="shared" ref="AN67:AQ67" si="23">+AN66+AN53+AN40+AN27</f>
        <v>49</v>
      </c>
      <c r="AO67" s="113">
        <f t="shared" si="23"/>
        <v>73</v>
      </c>
      <c r="AP67" s="113">
        <f t="shared" si="23"/>
        <v>122</v>
      </c>
      <c r="AQ67" s="113">
        <f t="shared" si="23"/>
        <v>26</v>
      </c>
      <c r="AR67" s="41"/>
    </row>
    <row r="68" spans="1:44" ht="15.95" customHeight="1" thickTop="1" x14ac:dyDescent="0.25">
      <c r="A68" s="47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350</v>
      </c>
      <c r="AN68" s="43">
        <f>AA67+AN67</f>
        <v>86</v>
      </c>
      <c r="AO68" s="43">
        <f>AB67+AO67</f>
        <v>131</v>
      </c>
      <c r="AP68" s="72">
        <f>AC67+AP67</f>
        <v>217</v>
      </c>
      <c r="AQ68" s="43">
        <f>AD67+AQ67</f>
        <v>46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42"/>
      <c r="AG69" s="23"/>
      <c r="AH69" s="23"/>
      <c r="AI69" s="23"/>
      <c r="AJ69" s="42"/>
      <c r="AK69" s="42"/>
      <c r="AL69" s="23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42"/>
      <c r="AG70" s="23"/>
      <c r="AH70" s="23"/>
      <c r="AI70" s="23"/>
      <c r="AJ70" s="42"/>
      <c r="AK70" s="42"/>
      <c r="AL70" s="23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98" t="s">
        <v>115</v>
      </c>
      <c r="C74" s="98">
        <f>+C2</f>
        <v>4</v>
      </c>
      <c r="D74" s="99"/>
      <c r="E74" s="99"/>
      <c r="F74" s="99"/>
      <c r="G74" s="283" t="s">
        <v>179</v>
      </c>
      <c r="H74" s="283"/>
      <c r="I74" s="283"/>
      <c r="J74" s="283"/>
      <c r="K74" s="283"/>
      <c r="L74" s="283"/>
      <c r="M74" s="283"/>
      <c r="N74" s="99"/>
      <c r="O74" s="99"/>
      <c r="P74" s="99"/>
      <c r="Q74" s="40"/>
      <c r="R74" s="40"/>
      <c r="S74" s="283" t="s">
        <v>135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40"/>
    </row>
    <row r="75" spans="1:44" ht="18.600000000000001" customHeight="1" x14ac:dyDescent="0.3">
      <c r="A75" s="41"/>
      <c r="N75" s="99"/>
      <c r="O75" s="99"/>
      <c r="P75" s="99"/>
      <c r="Q75" s="41"/>
      <c r="R75" s="41"/>
      <c r="T75" s="29"/>
      <c r="U75" s="29"/>
      <c r="V75" s="29"/>
      <c r="W75" s="29"/>
      <c r="X75" s="29"/>
      <c r="Y75" s="29"/>
      <c r="Z75" s="29"/>
      <c r="AA75" s="114"/>
      <c r="AB75" s="114"/>
      <c r="AC75" s="114"/>
      <c r="AD75" s="114"/>
      <c r="AE75" s="115"/>
      <c r="AF75" s="114"/>
      <c r="AG75" s="114"/>
      <c r="AH75" s="114"/>
      <c r="AI75" s="114"/>
      <c r="AJ75" s="114"/>
      <c r="AK75" s="114"/>
      <c r="AL75" s="114"/>
      <c r="AM75" s="42"/>
      <c r="AN75" s="23"/>
      <c r="AO75" s="23"/>
      <c r="AP75" s="43"/>
      <c r="AQ75" s="43"/>
      <c r="AR75" s="41"/>
    </row>
    <row r="76" spans="1:44" ht="16.5" thickBot="1" x14ac:dyDescent="0.3">
      <c r="A76" s="41"/>
      <c r="Q76" s="40"/>
      <c r="R76" s="40"/>
      <c r="S76" s="112" t="s">
        <v>161</v>
      </c>
      <c r="T76" s="112" t="s">
        <v>163</v>
      </c>
      <c r="U76" s="112"/>
      <c r="V76" s="111"/>
      <c r="W76" s="111"/>
      <c r="X76" s="111"/>
      <c r="Y76" s="111"/>
      <c r="Z76" s="111" t="s">
        <v>4</v>
      </c>
      <c r="AA76" s="111" t="s">
        <v>29</v>
      </c>
      <c r="AB76" s="111" t="s">
        <v>30</v>
      </c>
      <c r="AC76" s="111" t="s">
        <v>31</v>
      </c>
      <c r="AD76" s="111" t="s">
        <v>3</v>
      </c>
      <c r="AE76" s="43"/>
      <c r="AF76" s="112" t="s">
        <v>161</v>
      </c>
      <c r="AG76" s="112" t="s">
        <v>163</v>
      </c>
      <c r="AH76" s="112"/>
      <c r="AI76" s="111"/>
      <c r="AJ76" s="111"/>
      <c r="AK76" s="111"/>
      <c r="AL76" s="111"/>
      <c r="AM76" s="111" t="s">
        <v>4</v>
      </c>
      <c r="AN76" s="111" t="s">
        <v>29</v>
      </c>
      <c r="AO76" s="111" t="s">
        <v>30</v>
      </c>
      <c r="AP76" s="111" t="s">
        <v>31</v>
      </c>
      <c r="AQ76" s="111" t="s">
        <v>3</v>
      </c>
      <c r="AR76" s="40"/>
    </row>
    <row r="77" spans="1:44" ht="15.75" customHeight="1" x14ac:dyDescent="0.25">
      <c r="A77" s="41"/>
      <c r="Q77" s="40"/>
      <c r="R77" s="40"/>
      <c r="S77" s="56">
        <v>6</v>
      </c>
      <c r="T77" s="42" t="s">
        <v>172</v>
      </c>
      <c r="Z77" s="43">
        <v>3</v>
      </c>
      <c r="AA77" s="43">
        <v>0</v>
      </c>
      <c r="AB77" s="43">
        <v>2</v>
      </c>
      <c r="AC77" s="43">
        <f t="shared" ref="AC77:AC85" si="24">+AA77+AB77</f>
        <v>2</v>
      </c>
      <c r="AD77" s="43">
        <v>0</v>
      </c>
      <c r="AF77" s="56">
        <v>7.5</v>
      </c>
      <c r="AG77" s="42" t="s">
        <v>155</v>
      </c>
      <c r="AM77" s="43">
        <v>2</v>
      </c>
      <c r="AN77" s="43">
        <v>0</v>
      </c>
      <c r="AO77" s="43">
        <v>0</v>
      </c>
      <c r="AP77" s="43">
        <f t="shared" ref="AP77:AP78" si="25">+AN77+AO77</f>
        <v>0</v>
      </c>
      <c r="AQ77" s="43">
        <v>2</v>
      </c>
      <c r="AR77" s="40"/>
    </row>
    <row r="78" spans="1:44" ht="15.75" customHeight="1" thickBot="1" x14ac:dyDescent="0.3">
      <c r="A78" s="41"/>
      <c r="D78" s="102" t="s">
        <v>103</v>
      </c>
      <c r="E78" s="102"/>
      <c r="F78" s="102"/>
      <c r="G78" s="104" t="s">
        <v>2</v>
      </c>
      <c r="H78" s="104"/>
      <c r="I78" s="104" t="s">
        <v>4</v>
      </c>
      <c r="J78" s="104" t="s">
        <v>29</v>
      </c>
      <c r="K78" s="104" t="s">
        <v>30</v>
      </c>
      <c r="L78" s="84" t="s">
        <v>31</v>
      </c>
      <c r="M78" s="104" t="s">
        <v>3</v>
      </c>
      <c r="Q78" s="41"/>
      <c r="R78" s="41"/>
      <c r="S78" s="56">
        <v>9.5</v>
      </c>
      <c r="T78" s="42" t="s">
        <v>279</v>
      </c>
      <c r="Z78" s="43">
        <v>1</v>
      </c>
      <c r="AA78" s="43">
        <v>0</v>
      </c>
      <c r="AB78" s="43">
        <v>0</v>
      </c>
      <c r="AC78" s="43">
        <f t="shared" si="24"/>
        <v>0</v>
      </c>
      <c r="AD78" s="43">
        <v>0</v>
      </c>
      <c r="AF78" s="56">
        <v>9.5</v>
      </c>
      <c r="AG78" s="42" t="s">
        <v>277</v>
      </c>
      <c r="AM78" s="43">
        <v>1</v>
      </c>
      <c r="AN78" s="43">
        <v>1</v>
      </c>
      <c r="AO78" s="43">
        <v>1</v>
      </c>
      <c r="AP78" s="43">
        <f t="shared" si="25"/>
        <v>2</v>
      </c>
      <c r="AQ78" s="43">
        <v>0</v>
      </c>
      <c r="AR78" s="41"/>
    </row>
    <row r="79" spans="1:44" ht="15.75" customHeight="1" x14ac:dyDescent="0.25">
      <c r="A79" s="41"/>
      <c r="D79" s="42" t="s">
        <v>82</v>
      </c>
      <c r="E79" s="42"/>
      <c r="F79" s="42"/>
      <c r="G79" s="42" t="s">
        <v>160</v>
      </c>
      <c r="H79" s="43"/>
      <c r="I79" s="43">
        <v>4</v>
      </c>
      <c r="J79" s="43">
        <v>13</v>
      </c>
      <c r="K79" s="43">
        <v>2</v>
      </c>
      <c r="L79" s="116">
        <f t="shared" ref="L79:L104" si="26">+J79+K79</f>
        <v>15</v>
      </c>
      <c r="M79" s="43">
        <v>0</v>
      </c>
      <c r="Q79" s="41"/>
      <c r="R79" s="41"/>
      <c r="S79" s="56">
        <v>6.5</v>
      </c>
      <c r="T79" s="42" t="s">
        <v>278</v>
      </c>
      <c r="Z79" s="43">
        <v>2</v>
      </c>
      <c r="AA79" s="43">
        <v>0</v>
      </c>
      <c r="AB79" s="43">
        <v>0</v>
      </c>
      <c r="AC79" s="43">
        <f t="shared" si="24"/>
        <v>0</v>
      </c>
      <c r="AD79" s="43">
        <v>0</v>
      </c>
      <c r="AF79" s="56">
        <v>9</v>
      </c>
      <c r="AG79" s="42" t="s">
        <v>238</v>
      </c>
      <c r="AM79" s="43">
        <v>2</v>
      </c>
      <c r="AN79" s="43">
        <v>0</v>
      </c>
      <c r="AO79" s="43">
        <v>1</v>
      </c>
      <c r="AP79" s="43">
        <f>+AN79+AO79</f>
        <v>1</v>
      </c>
      <c r="AQ79" s="43">
        <v>0</v>
      </c>
      <c r="AR79" s="41"/>
    </row>
    <row r="80" spans="1:44" ht="15.75" customHeight="1" x14ac:dyDescent="0.25">
      <c r="A80" s="41"/>
      <c r="D80" s="42" t="s">
        <v>65</v>
      </c>
      <c r="E80" s="42"/>
      <c r="F80" s="42"/>
      <c r="G80" s="42" t="s">
        <v>17</v>
      </c>
      <c r="H80" s="43"/>
      <c r="I80" s="43">
        <v>4</v>
      </c>
      <c r="J80" s="43">
        <v>8</v>
      </c>
      <c r="K80" s="43">
        <v>2</v>
      </c>
      <c r="L80" s="116">
        <f t="shared" si="26"/>
        <v>10</v>
      </c>
      <c r="M80" s="43">
        <v>0</v>
      </c>
      <c r="Q80" s="41"/>
      <c r="R80" s="41"/>
      <c r="S80" s="56">
        <v>7</v>
      </c>
      <c r="T80" s="42" t="s">
        <v>237</v>
      </c>
      <c r="Z80" s="43">
        <v>2</v>
      </c>
      <c r="AA80" s="43">
        <v>0</v>
      </c>
      <c r="AB80" s="43">
        <v>1</v>
      </c>
      <c r="AC80" s="43">
        <f t="shared" si="24"/>
        <v>1</v>
      </c>
      <c r="AD80" s="43">
        <v>0</v>
      </c>
      <c r="AF80" s="43">
        <v>8.5</v>
      </c>
      <c r="AG80" s="42" t="s">
        <v>254</v>
      </c>
      <c r="AM80" s="43">
        <v>1</v>
      </c>
      <c r="AN80" s="43">
        <v>1</v>
      </c>
      <c r="AO80" s="43">
        <v>1</v>
      </c>
      <c r="AP80" s="43">
        <f t="shared" ref="AP80" si="27">+AN80+AO80</f>
        <v>2</v>
      </c>
      <c r="AQ80" s="43">
        <v>0</v>
      </c>
      <c r="AR80" s="41"/>
    </row>
    <row r="81" spans="1:44" ht="15.75" customHeight="1" x14ac:dyDescent="0.25">
      <c r="A81" s="41"/>
      <c r="D81" s="42" t="s">
        <v>126</v>
      </c>
      <c r="E81" s="42"/>
      <c r="F81" s="42"/>
      <c r="G81" s="42" t="s">
        <v>157</v>
      </c>
      <c r="H81" s="43"/>
      <c r="I81" s="43">
        <v>4</v>
      </c>
      <c r="J81" s="43">
        <v>8</v>
      </c>
      <c r="K81" s="43">
        <v>1</v>
      </c>
      <c r="L81" s="116">
        <f t="shared" si="26"/>
        <v>9</v>
      </c>
      <c r="M81" s="43">
        <v>0</v>
      </c>
      <c r="Q81" s="41"/>
      <c r="R81" s="41"/>
      <c r="S81" s="56">
        <v>8</v>
      </c>
      <c r="T81" s="42" t="s">
        <v>169</v>
      </c>
      <c r="Z81" s="43">
        <v>3</v>
      </c>
      <c r="AA81" s="43">
        <v>0</v>
      </c>
      <c r="AB81" s="43">
        <v>0</v>
      </c>
      <c r="AC81" s="43">
        <f t="shared" si="24"/>
        <v>0</v>
      </c>
      <c r="AD81" s="43">
        <v>0</v>
      </c>
      <c r="AF81" s="56">
        <v>7</v>
      </c>
      <c r="AG81" s="42" t="s">
        <v>168</v>
      </c>
      <c r="AM81" s="43">
        <v>1</v>
      </c>
      <c r="AN81" s="43">
        <v>0</v>
      </c>
      <c r="AO81" s="43">
        <v>0</v>
      </c>
      <c r="AP81" s="43">
        <f>+AN81+AO81</f>
        <v>0</v>
      </c>
      <c r="AQ81" s="43">
        <v>0</v>
      </c>
      <c r="AR81" s="41"/>
    </row>
    <row r="82" spans="1:44" ht="15.75" customHeight="1" x14ac:dyDescent="0.25">
      <c r="A82" s="41"/>
      <c r="D82" s="42" t="s">
        <v>119</v>
      </c>
      <c r="E82" s="42"/>
      <c r="F82" s="42"/>
      <c r="G82" s="42" t="s">
        <v>144</v>
      </c>
      <c r="H82" s="43"/>
      <c r="I82" s="43">
        <v>4</v>
      </c>
      <c r="J82" s="43">
        <v>4</v>
      </c>
      <c r="K82" s="43">
        <v>5</v>
      </c>
      <c r="L82" s="116">
        <f t="shared" si="26"/>
        <v>9</v>
      </c>
      <c r="M82" s="43">
        <v>4</v>
      </c>
      <c r="Q82" s="41"/>
      <c r="R82" s="41"/>
      <c r="S82" s="56">
        <v>7.5</v>
      </c>
      <c r="T82" s="42" t="s">
        <v>274</v>
      </c>
      <c r="Z82" s="43">
        <v>2</v>
      </c>
      <c r="AA82" s="43">
        <v>2</v>
      </c>
      <c r="AB82" s="43">
        <v>2</v>
      </c>
      <c r="AC82" s="43">
        <f t="shared" si="24"/>
        <v>4</v>
      </c>
      <c r="AD82" s="43">
        <v>0</v>
      </c>
      <c r="AF82" s="56">
        <v>7</v>
      </c>
      <c r="AG82" s="42" t="s">
        <v>236</v>
      </c>
      <c r="AM82" s="43">
        <v>3</v>
      </c>
      <c r="AN82" s="43">
        <v>0</v>
      </c>
      <c r="AO82" s="43">
        <v>1</v>
      </c>
      <c r="AP82" s="43">
        <f>+AN82+AO82</f>
        <v>1</v>
      </c>
      <c r="AQ82" s="43">
        <v>0</v>
      </c>
      <c r="AR82" s="41"/>
    </row>
    <row r="83" spans="1:44" ht="15.75" customHeight="1" thickBot="1" x14ac:dyDescent="0.3">
      <c r="A83" s="41"/>
      <c r="D83" s="42" t="s">
        <v>132</v>
      </c>
      <c r="E83" s="42"/>
      <c r="F83" s="42"/>
      <c r="G83" s="42" t="s">
        <v>159</v>
      </c>
      <c r="H83" s="43"/>
      <c r="I83" s="43">
        <v>3</v>
      </c>
      <c r="J83" s="43">
        <v>4</v>
      </c>
      <c r="K83" s="43">
        <v>3</v>
      </c>
      <c r="L83" s="116">
        <f t="shared" si="26"/>
        <v>7</v>
      </c>
      <c r="M83" s="43">
        <v>0</v>
      </c>
      <c r="Q83" s="41"/>
      <c r="R83" s="41"/>
      <c r="S83" s="56">
        <v>8.5</v>
      </c>
      <c r="T83" s="42" t="s">
        <v>173</v>
      </c>
      <c r="Z83" s="43">
        <v>1</v>
      </c>
      <c r="AA83" s="43">
        <v>1</v>
      </c>
      <c r="AB83" s="43">
        <v>0</v>
      </c>
      <c r="AC83" s="43">
        <f t="shared" si="24"/>
        <v>1</v>
      </c>
      <c r="AD83" s="43">
        <v>0</v>
      </c>
      <c r="AF83" s="56">
        <v>7</v>
      </c>
      <c r="AG83" s="42" t="s">
        <v>275</v>
      </c>
      <c r="AM83" s="43">
        <v>1</v>
      </c>
      <c r="AN83" s="43">
        <v>0</v>
      </c>
      <c r="AO83" s="43">
        <v>1</v>
      </c>
      <c r="AP83" s="43">
        <f>+AN83+AO83</f>
        <v>1</v>
      </c>
      <c r="AQ83" s="43">
        <v>0</v>
      </c>
      <c r="AR83" s="41"/>
    </row>
    <row r="84" spans="1:44" ht="15.75" customHeight="1" x14ac:dyDescent="0.25">
      <c r="A84" s="41"/>
      <c r="D84" s="42" t="s">
        <v>113</v>
      </c>
      <c r="E84" s="42"/>
      <c r="F84" s="42"/>
      <c r="G84" s="42" t="s">
        <v>157</v>
      </c>
      <c r="H84" s="43"/>
      <c r="I84" s="43">
        <v>4</v>
      </c>
      <c r="J84" s="43">
        <v>1</v>
      </c>
      <c r="K84" s="43">
        <v>6</v>
      </c>
      <c r="L84" s="116">
        <f t="shared" si="26"/>
        <v>7</v>
      </c>
      <c r="M84" s="43">
        <v>0</v>
      </c>
      <c r="Q84" s="41"/>
      <c r="R84" s="41"/>
      <c r="S84" s="56">
        <v>7</v>
      </c>
      <c r="T84" s="42" t="s">
        <v>280</v>
      </c>
      <c r="Z84" s="43">
        <v>1</v>
      </c>
      <c r="AA84" s="43">
        <v>0</v>
      </c>
      <c r="AB84" s="43">
        <v>0</v>
      </c>
      <c r="AC84" s="43">
        <f t="shared" si="24"/>
        <v>0</v>
      </c>
      <c r="AD84" s="43">
        <v>0</v>
      </c>
      <c r="AF84" s="67"/>
      <c r="AG84" s="109" t="s">
        <v>131</v>
      </c>
      <c r="AH84" s="67"/>
      <c r="AI84" s="67"/>
      <c r="AJ84" s="67"/>
      <c r="AK84" s="67"/>
      <c r="AL84" s="67"/>
      <c r="AM84" s="28">
        <f>SUM(AM77:AM83)</f>
        <v>11</v>
      </c>
      <c r="AN84" s="28">
        <f>SUM(AN77:AN83)</f>
        <v>2</v>
      </c>
      <c r="AO84" s="28">
        <f>SUM(AO77:AO83)</f>
        <v>5</v>
      </c>
      <c r="AP84" s="28">
        <f>SUM(AP77:AP83)</f>
        <v>7</v>
      </c>
      <c r="AQ84" s="28">
        <f>SUM(AQ77:AQ83)</f>
        <v>2</v>
      </c>
      <c r="AR84" s="41"/>
    </row>
    <row r="85" spans="1:44" ht="15.75" customHeight="1" thickBot="1" x14ac:dyDescent="0.3">
      <c r="A85" s="41"/>
      <c r="D85" s="42" t="s">
        <v>39</v>
      </c>
      <c r="E85" s="42"/>
      <c r="F85" s="42"/>
      <c r="G85" s="42" t="s">
        <v>17</v>
      </c>
      <c r="H85" s="43"/>
      <c r="I85" s="43">
        <v>4</v>
      </c>
      <c r="J85" s="43">
        <v>1</v>
      </c>
      <c r="K85" s="43">
        <v>6</v>
      </c>
      <c r="L85" s="116">
        <f t="shared" si="26"/>
        <v>7</v>
      </c>
      <c r="M85" s="43">
        <v>6</v>
      </c>
      <c r="Q85" s="41"/>
      <c r="R85" s="41"/>
      <c r="S85" s="56">
        <v>8.5</v>
      </c>
      <c r="T85" s="42" t="s">
        <v>235</v>
      </c>
      <c r="Z85" s="43">
        <v>1</v>
      </c>
      <c r="AA85" s="43">
        <v>2</v>
      </c>
      <c r="AB85" s="43">
        <v>1</v>
      </c>
      <c r="AC85" s="43">
        <f t="shared" si="24"/>
        <v>3</v>
      </c>
      <c r="AD85" s="43">
        <v>0</v>
      </c>
      <c r="AR85" s="41"/>
    </row>
    <row r="86" spans="1:44" ht="15.75" customHeight="1" x14ac:dyDescent="0.25">
      <c r="A86" s="41"/>
      <c r="D86" s="42" t="s">
        <v>133</v>
      </c>
      <c r="E86" s="42"/>
      <c r="F86" s="42"/>
      <c r="G86" s="42" t="s">
        <v>158</v>
      </c>
      <c r="H86" s="43"/>
      <c r="I86" s="43">
        <v>3</v>
      </c>
      <c r="J86" s="43">
        <v>6</v>
      </c>
      <c r="K86" s="43">
        <v>0</v>
      </c>
      <c r="L86" s="116">
        <f t="shared" si="26"/>
        <v>6</v>
      </c>
      <c r="M86" s="43">
        <v>0</v>
      </c>
      <c r="Q86" s="46"/>
      <c r="R86" s="46"/>
      <c r="S86" s="67"/>
      <c r="T86" s="109" t="s">
        <v>131</v>
      </c>
      <c r="U86" s="67"/>
      <c r="V86" s="67"/>
      <c r="W86" s="67"/>
      <c r="X86" s="67"/>
      <c r="Y86" s="67"/>
      <c r="Z86" s="28">
        <f>SUM(Z77:Z85)</f>
        <v>16</v>
      </c>
      <c r="AA86" s="28">
        <f>SUM(AA77:AA85)</f>
        <v>5</v>
      </c>
      <c r="AB86" s="28">
        <f>SUM(AB77:AB85)</f>
        <v>6</v>
      </c>
      <c r="AC86" s="28">
        <f>SUM(AC77:AC85)</f>
        <v>11</v>
      </c>
      <c r="AD86" s="28">
        <f>SUM(AD77:AD85)</f>
        <v>0</v>
      </c>
      <c r="AR86" s="46"/>
    </row>
    <row r="87" spans="1:44" ht="15.75" customHeight="1" x14ac:dyDescent="0.25">
      <c r="A87" s="41"/>
      <c r="D87" s="42" t="s">
        <v>66</v>
      </c>
      <c r="E87" s="42"/>
      <c r="F87" s="42"/>
      <c r="G87" s="42" t="s">
        <v>21</v>
      </c>
      <c r="H87" s="43"/>
      <c r="I87" s="43">
        <v>4</v>
      </c>
      <c r="J87" s="43">
        <v>4</v>
      </c>
      <c r="K87" s="43">
        <v>2</v>
      </c>
      <c r="L87" s="116">
        <f t="shared" si="26"/>
        <v>6</v>
      </c>
      <c r="M87" s="43">
        <v>0</v>
      </c>
      <c r="Q87" s="46"/>
      <c r="R87" s="46"/>
      <c r="T87" s="42" t="s">
        <v>127</v>
      </c>
      <c r="Z87" s="43">
        <f>+Z86+AM84</f>
        <v>27</v>
      </c>
      <c r="AA87" s="43">
        <f>+AA86+AN84</f>
        <v>7</v>
      </c>
      <c r="AB87" s="43">
        <f>+AB86+AO84</f>
        <v>11</v>
      </c>
      <c r="AC87" s="43">
        <f>+AC86+AP84</f>
        <v>18</v>
      </c>
      <c r="AD87" s="43">
        <f>+AD86+AQ84</f>
        <v>2</v>
      </c>
      <c r="AR87" s="46"/>
    </row>
    <row r="88" spans="1:44" ht="15.75" customHeight="1" x14ac:dyDescent="0.25">
      <c r="A88" s="41"/>
      <c r="D88" s="42" t="s">
        <v>154</v>
      </c>
      <c r="E88" s="42"/>
      <c r="F88" s="42"/>
      <c r="G88" s="42" t="s">
        <v>144</v>
      </c>
      <c r="H88" s="43"/>
      <c r="I88" s="43">
        <v>4</v>
      </c>
      <c r="J88" s="43">
        <v>3</v>
      </c>
      <c r="K88" s="43">
        <v>3</v>
      </c>
      <c r="L88" s="116">
        <f t="shared" si="26"/>
        <v>6</v>
      </c>
      <c r="M88" s="43">
        <v>0</v>
      </c>
      <c r="Q88" s="46"/>
      <c r="R88" s="46"/>
      <c r="AR88" s="46"/>
    </row>
    <row r="89" spans="1:44" ht="15.75" customHeight="1" thickBot="1" x14ac:dyDescent="0.3">
      <c r="A89" s="41"/>
      <c r="D89" s="42" t="s">
        <v>130</v>
      </c>
      <c r="E89" s="42"/>
      <c r="F89" s="42"/>
      <c r="G89" s="42" t="s">
        <v>160</v>
      </c>
      <c r="H89" s="43"/>
      <c r="I89" s="43">
        <v>4</v>
      </c>
      <c r="J89" s="43">
        <v>2</v>
      </c>
      <c r="K89" s="43">
        <v>4</v>
      </c>
      <c r="L89" s="116">
        <f t="shared" si="26"/>
        <v>6</v>
      </c>
      <c r="M89" s="43">
        <v>0</v>
      </c>
      <c r="Q89" s="47"/>
      <c r="R89" s="47"/>
      <c r="S89" s="112" t="s">
        <v>161</v>
      </c>
      <c r="T89" s="112" t="s">
        <v>164</v>
      </c>
      <c r="U89" s="112"/>
      <c r="V89" s="111"/>
      <c r="W89" s="111"/>
      <c r="X89" s="111"/>
      <c r="Y89" s="111"/>
      <c r="Z89" s="111" t="s">
        <v>4</v>
      </c>
      <c r="AA89" s="111" t="s">
        <v>29</v>
      </c>
      <c r="AB89" s="111" t="s">
        <v>30</v>
      </c>
      <c r="AC89" s="111" t="s">
        <v>31</v>
      </c>
      <c r="AD89" s="111" t="s">
        <v>3</v>
      </c>
      <c r="AF89" s="112" t="s">
        <v>161</v>
      </c>
      <c r="AG89" s="112" t="s">
        <v>164</v>
      </c>
      <c r="AH89" s="112"/>
      <c r="AI89" s="111"/>
      <c r="AJ89" s="111"/>
      <c r="AK89" s="111"/>
      <c r="AL89" s="111"/>
      <c r="AM89" s="111" t="s">
        <v>4</v>
      </c>
      <c r="AN89" s="111" t="s">
        <v>29</v>
      </c>
      <c r="AO89" s="111" t="s">
        <v>30</v>
      </c>
      <c r="AP89" s="111" t="s">
        <v>31</v>
      </c>
      <c r="AQ89" s="111" t="s">
        <v>3</v>
      </c>
      <c r="AR89" s="47"/>
    </row>
    <row r="90" spans="1:44" ht="15.75" customHeight="1" x14ac:dyDescent="0.25">
      <c r="A90" s="41"/>
      <c r="D90" s="42" t="s">
        <v>73</v>
      </c>
      <c r="E90" s="42"/>
      <c r="F90" s="42"/>
      <c r="G90" s="42" t="s">
        <v>160</v>
      </c>
      <c r="H90" s="43"/>
      <c r="I90" s="43">
        <v>4</v>
      </c>
      <c r="J90" s="43">
        <v>0</v>
      </c>
      <c r="K90" s="43">
        <v>6</v>
      </c>
      <c r="L90" s="116">
        <f t="shared" si="26"/>
        <v>6</v>
      </c>
      <c r="M90" s="43">
        <v>0</v>
      </c>
      <c r="Q90" s="47"/>
      <c r="R90" s="47"/>
      <c r="S90" s="56">
        <v>6.5</v>
      </c>
      <c r="T90" s="42" t="s">
        <v>88</v>
      </c>
      <c r="Z90" s="43">
        <v>1</v>
      </c>
      <c r="AA90" s="43">
        <v>0</v>
      </c>
      <c r="AB90" s="43">
        <v>0</v>
      </c>
      <c r="AC90" s="43">
        <f>+AA90+AB90</f>
        <v>0</v>
      </c>
      <c r="AD90" s="43">
        <v>0</v>
      </c>
      <c r="AF90" s="56">
        <v>6.5</v>
      </c>
      <c r="AG90" s="42" t="s">
        <v>75</v>
      </c>
      <c r="AM90" s="43">
        <v>1</v>
      </c>
      <c r="AN90" s="43">
        <v>0</v>
      </c>
      <c r="AO90" s="43">
        <v>1</v>
      </c>
      <c r="AP90" s="43">
        <f>+AN90+AO90</f>
        <v>1</v>
      </c>
      <c r="AQ90" s="43">
        <v>0</v>
      </c>
      <c r="AR90" s="47"/>
    </row>
    <row r="91" spans="1:44" ht="15.75" customHeight="1" thickBot="1" x14ac:dyDescent="0.3">
      <c r="A91" s="41"/>
      <c r="D91" s="42" t="s">
        <v>36</v>
      </c>
      <c r="E91" s="42"/>
      <c r="F91" s="42"/>
      <c r="G91" s="42" t="s">
        <v>158</v>
      </c>
      <c r="H91" s="43"/>
      <c r="I91" s="43">
        <v>4</v>
      </c>
      <c r="J91" s="43">
        <v>1</v>
      </c>
      <c r="K91" s="43">
        <v>4</v>
      </c>
      <c r="L91" s="116">
        <f t="shared" si="26"/>
        <v>5</v>
      </c>
      <c r="M91" s="43">
        <v>0</v>
      </c>
      <c r="Q91" s="47"/>
      <c r="R91" s="47"/>
      <c r="S91" s="56">
        <v>6.5</v>
      </c>
      <c r="T91" s="42" t="s">
        <v>59</v>
      </c>
      <c r="Z91" s="43">
        <v>1</v>
      </c>
      <c r="AA91" s="43">
        <v>0</v>
      </c>
      <c r="AB91" s="43">
        <v>1</v>
      </c>
      <c r="AC91" s="43">
        <f>+AA91+AB91</f>
        <v>1</v>
      </c>
      <c r="AD91" s="43">
        <v>0</v>
      </c>
      <c r="AF91" s="56">
        <v>6.5</v>
      </c>
      <c r="AG91" s="42" t="s">
        <v>76</v>
      </c>
      <c r="AM91" s="43">
        <v>3</v>
      </c>
      <c r="AN91" s="43">
        <v>0</v>
      </c>
      <c r="AO91" s="43">
        <v>1</v>
      </c>
      <c r="AP91" s="43">
        <f>+AN91+AO91</f>
        <v>1</v>
      </c>
      <c r="AQ91" s="43">
        <v>0</v>
      </c>
      <c r="AR91" s="47"/>
    </row>
    <row r="92" spans="1:44" ht="15.75" customHeight="1" x14ac:dyDescent="0.25">
      <c r="A92" s="41"/>
      <c r="D92" s="42" t="s">
        <v>44</v>
      </c>
      <c r="E92" s="42"/>
      <c r="F92" s="42"/>
      <c r="G92" s="42" t="s">
        <v>144</v>
      </c>
      <c r="H92" s="43"/>
      <c r="I92" s="43">
        <v>4</v>
      </c>
      <c r="J92" s="43">
        <v>3</v>
      </c>
      <c r="K92" s="43">
        <v>1</v>
      </c>
      <c r="L92" s="116">
        <f t="shared" si="26"/>
        <v>4</v>
      </c>
      <c r="M92" s="43">
        <v>4</v>
      </c>
      <c r="Q92" s="47"/>
      <c r="R92" s="47"/>
      <c r="S92" s="67"/>
      <c r="T92" s="109" t="s">
        <v>131</v>
      </c>
      <c r="U92" s="67"/>
      <c r="V92" s="67"/>
      <c r="W92" s="67"/>
      <c r="X92" s="67"/>
      <c r="Y92" s="67"/>
      <c r="Z92" s="28">
        <f>SUM(Z90:Z91)</f>
        <v>2</v>
      </c>
      <c r="AA92" s="28">
        <f t="shared" ref="AA92:AD92" si="28">SUM(AA90:AA91)</f>
        <v>0</v>
      </c>
      <c r="AB92" s="28">
        <f t="shared" si="28"/>
        <v>1</v>
      </c>
      <c r="AC92" s="28">
        <f t="shared" si="28"/>
        <v>1</v>
      </c>
      <c r="AD92" s="28">
        <f t="shared" si="28"/>
        <v>0</v>
      </c>
      <c r="AF92" s="67"/>
      <c r="AG92" s="109" t="s">
        <v>131</v>
      </c>
      <c r="AH92" s="67"/>
      <c r="AI92" s="67"/>
      <c r="AJ92" s="67"/>
      <c r="AK92" s="67"/>
      <c r="AL92" s="67"/>
      <c r="AM92" s="28">
        <f>SUM(AM90:AM91)</f>
        <v>4</v>
      </c>
      <c r="AN92" s="28">
        <f t="shared" ref="AN92:AQ92" si="29">SUM(AN90:AN91)</f>
        <v>0</v>
      </c>
      <c r="AO92" s="28">
        <f t="shared" si="29"/>
        <v>2</v>
      </c>
      <c r="AP92" s="28">
        <f t="shared" si="29"/>
        <v>2</v>
      </c>
      <c r="AQ92" s="28">
        <f t="shared" si="29"/>
        <v>0</v>
      </c>
      <c r="AR92" s="47"/>
    </row>
    <row r="93" spans="1:44" ht="15.75" customHeight="1" x14ac:dyDescent="0.25">
      <c r="A93" s="41"/>
      <c r="D93" s="42" t="s">
        <v>98</v>
      </c>
      <c r="E93" s="42"/>
      <c r="F93" s="42"/>
      <c r="G93" s="42" t="s">
        <v>21</v>
      </c>
      <c r="H93" s="43"/>
      <c r="I93" s="43">
        <v>2</v>
      </c>
      <c r="J93" s="43">
        <v>2</v>
      </c>
      <c r="K93" s="43">
        <v>2</v>
      </c>
      <c r="L93" s="116">
        <f t="shared" si="26"/>
        <v>4</v>
      </c>
      <c r="M93" s="43">
        <v>0</v>
      </c>
      <c r="Q93" s="47"/>
      <c r="R93" s="47"/>
      <c r="T93" s="42" t="s">
        <v>128</v>
      </c>
      <c r="Z93" s="43">
        <f>+Z92+AM92</f>
        <v>6</v>
      </c>
      <c r="AA93" s="43">
        <f>+AA92+AN92</f>
        <v>0</v>
      </c>
      <c r="AB93" s="43">
        <f>+AB92+AO92</f>
        <v>3</v>
      </c>
      <c r="AC93" s="43">
        <f>+AC92+AP92</f>
        <v>3</v>
      </c>
      <c r="AD93" s="43">
        <f>+AD92+AQ92</f>
        <v>0</v>
      </c>
      <c r="AR93" s="47"/>
    </row>
    <row r="94" spans="1:44" ht="15.75" customHeight="1" x14ac:dyDescent="0.25">
      <c r="A94" s="41"/>
      <c r="D94" s="42" t="s">
        <v>34</v>
      </c>
      <c r="E94" s="42"/>
      <c r="F94" s="42"/>
      <c r="G94" s="42" t="s">
        <v>144</v>
      </c>
      <c r="H94" s="43"/>
      <c r="I94" s="43">
        <v>3</v>
      </c>
      <c r="J94" s="43">
        <v>2</v>
      </c>
      <c r="K94" s="43">
        <v>2</v>
      </c>
      <c r="L94" s="116">
        <f t="shared" si="26"/>
        <v>4</v>
      </c>
      <c r="M94" s="43">
        <v>0</v>
      </c>
      <c r="Q94" s="47"/>
      <c r="R94" s="47"/>
      <c r="S94" s="56"/>
      <c r="T94" s="42"/>
      <c r="Z94" s="43"/>
      <c r="AA94" s="43"/>
      <c r="AB94" s="43"/>
      <c r="AC94" s="43"/>
      <c r="AD94" s="43"/>
      <c r="AR94" s="47"/>
    </row>
    <row r="95" spans="1:44" ht="15.75" customHeight="1" x14ac:dyDescent="0.25">
      <c r="A95" s="41"/>
      <c r="D95" s="42" t="s">
        <v>76</v>
      </c>
      <c r="E95" s="42"/>
      <c r="F95" s="42"/>
      <c r="G95" s="42" t="s">
        <v>157</v>
      </c>
      <c r="H95" s="43"/>
      <c r="I95" s="43">
        <v>4</v>
      </c>
      <c r="J95" s="43">
        <v>0</v>
      </c>
      <c r="K95" s="43">
        <v>4</v>
      </c>
      <c r="L95" s="116">
        <f t="shared" si="26"/>
        <v>4</v>
      </c>
      <c r="M95" s="43">
        <v>0</v>
      </c>
      <c r="Q95" s="47"/>
      <c r="R95" s="47"/>
      <c r="S95" s="56"/>
      <c r="T95" s="42" t="s">
        <v>127</v>
      </c>
      <c r="Z95" s="43">
        <f>+Z87+Z93+AC108</f>
        <v>39</v>
      </c>
      <c r="AA95" s="43">
        <f>+AA87+AA93</f>
        <v>7</v>
      </c>
      <c r="AB95" s="43">
        <f>+AB87+AB93</f>
        <v>14</v>
      </c>
      <c r="AC95" s="43">
        <f>AB95+AA95</f>
        <v>21</v>
      </c>
      <c r="AD95" s="43">
        <f>+AD87+AD93</f>
        <v>2</v>
      </c>
      <c r="AR95" s="47"/>
    </row>
    <row r="96" spans="1:44" ht="15.75" customHeight="1" x14ac:dyDescent="0.25">
      <c r="A96" s="41"/>
      <c r="D96" s="42" t="s">
        <v>85</v>
      </c>
      <c r="E96" s="42"/>
      <c r="F96" s="42"/>
      <c r="G96" s="42" t="s">
        <v>17</v>
      </c>
      <c r="H96" s="43"/>
      <c r="I96" s="43">
        <v>4</v>
      </c>
      <c r="J96" s="43">
        <v>0</v>
      </c>
      <c r="K96" s="43">
        <v>4</v>
      </c>
      <c r="L96" s="116">
        <f t="shared" si="26"/>
        <v>4</v>
      </c>
      <c r="M96" s="43">
        <v>0</v>
      </c>
      <c r="Q96" s="47"/>
      <c r="R96" s="47"/>
      <c r="S96" s="56"/>
      <c r="T96" s="42" t="s">
        <v>114</v>
      </c>
      <c r="Z96" s="43">
        <f>+Z15+Z28+Z41+Z54+AM15+AM28+AM41+AM54</f>
        <v>39</v>
      </c>
      <c r="AA96" s="43">
        <f>+AA15+AA28+AA41+AA54+AN15+AN28+AN41+AN54</f>
        <v>7</v>
      </c>
      <c r="AB96" s="43">
        <f>+AB15+AB28+AB41+AB54+AO15+AO28+AO41+AO54</f>
        <v>14</v>
      </c>
      <c r="AC96" s="43">
        <f>+AC15+AC28+AC41+AC54+AP15+AP28+AP41+AP54</f>
        <v>21</v>
      </c>
      <c r="AD96" s="43">
        <f>+AD15+AD28+AD41+AD54+AQ15+AQ28+AQ41+AQ54</f>
        <v>2</v>
      </c>
      <c r="AR96" s="47"/>
    </row>
    <row r="97" spans="1:44" ht="15.75" customHeight="1" x14ac:dyDescent="0.25">
      <c r="A97" s="41"/>
      <c r="D97" s="42" t="s">
        <v>110</v>
      </c>
      <c r="E97" s="42"/>
      <c r="F97" s="42"/>
      <c r="G97" s="42" t="s">
        <v>146</v>
      </c>
      <c r="H97" s="43"/>
      <c r="I97" s="43">
        <v>4</v>
      </c>
      <c r="J97" s="43">
        <v>1</v>
      </c>
      <c r="K97" s="43">
        <v>2</v>
      </c>
      <c r="L97" s="116">
        <f t="shared" si="26"/>
        <v>3</v>
      </c>
      <c r="M97" s="43">
        <v>0</v>
      </c>
      <c r="Q97" s="47"/>
      <c r="R97" s="47"/>
      <c r="AR97" s="47"/>
    </row>
    <row r="98" spans="1:44" ht="15.75" customHeight="1" x14ac:dyDescent="0.25">
      <c r="A98" s="41"/>
      <c r="D98" s="42" t="s">
        <v>80</v>
      </c>
      <c r="E98" s="42"/>
      <c r="F98" s="42"/>
      <c r="G98" s="42" t="s">
        <v>17</v>
      </c>
      <c r="H98" s="43"/>
      <c r="I98" s="43">
        <v>4</v>
      </c>
      <c r="J98" s="43">
        <v>1</v>
      </c>
      <c r="K98" s="43">
        <v>2</v>
      </c>
      <c r="L98" s="116">
        <f t="shared" si="26"/>
        <v>3</v>
      </c>
      <c r="M98" s="43">
        <v>0</v>
      </c>
      <c r="Q98" s="47"/>
      <c r="R98" s="47"/>
      <c r="S98" s="56"/>
      <c r="AR98" s="47"/>
    </row>
    <row r="99" spans="1:44" ht="15.75" customHeight="1" x14ac:dyDescent="0.25">
      <c r="A99" s="41"/>
      <c r="D99" s="42" t="s">
        <v>72</v>
      </c>
      <c r="E99" s="42"/>
      <c r="F99" s="42"/>
      <c r="G99" s="42" t="s">
        <v>160</v>
      </c>
      <c r="H99" s="43"/>
      <c r="I99" s="43">
        <v>4</v>
      </c>
      <c r="J99" s="43">
        <v>1</v>
      </c>
      <c r="K99" s="43">
        <v>2</v>
      </c>
      <c r="L99" s="116">
        <f t="shared" si="26"/>
        <v>3</v>
      </c>
      <c r="M99" s="43">
        <v>0</v>
      </c>
      <c r="Q99" s="47"/>
      <c r="R99" s="47"/>
      <c r="T99" s="42"/>
      <c r="AM99" s="43"/>
      <c r="AN99" s="43"/>
      <c r="AO99" s="43"/>
      <c r="AP99" s="43"/>
      <c r="AQ99" s="43"/>
      <c r="AR99" s="47"/>
    </row>
    <row r="100" spans="1:44" ht="15.75" customHeight="1" x14ac:dyDescent="0.25">
      <c r="A100" s="41"/>
      <c r="D100" s="42" t="s">
        <v>86</v>
      </c>
      <c r="E100" s="42"/>
      <c r="F100" s="42"/>
      <c r="G100" s="42" t="s">
        <v>159</v>
      </c>
      <c r="H100" s="43"/>
      <c r="I100" s="43">
        <v>4</v>
      </c>
      <c r="J100" s="43">
        <v>1</v>
      </c>
      <c r="K100" s="43">
        <v>2</v>
      </c>
      <c r="L100" s="116">
        <f t="shared" si="26"/>
        <v>3</v>
      </c>
      <c r="M100" s="43">
        <v>0</v>
      </c>
      <c r="Q100" s="47"/>
      <c r="R100" s="47"/>
      <c r="AM100" s="43"/>
      <c r="AN100" s="43"/>
      <c r="AO100" s="43"/>
      <c r="AP100" s="43"/>
      <c r="AQ100" s="43"/>
      <c r="AR100" s="47"/>
    </row>
    <row r="101" spans="1:44" ht="15.75" customHeight="1" x14ac:dyDescent="0.25">
      <c r="A101" s="41"/>
      <c r="D101" s="42" t="s">
        <v>40</v>
      </c>
      <c r="E101" s="42"/>
      <c r="F101" s="42"/>
      <c r="G101" s="42" t="s">
        <v>21</v>
      </c>
      <c r="H101" s="43"/>
      <c r="I101" s="43">
        <v>4</v>
      </c>
      <c r="J101" s="43">
        <v>0</v>
      </c>
      <c r="K101" s="43">
        <v>3</v>
      </c>
      <c r="L101" s="116">
        <f t="shared" si="26"/>
        <v>3</v>
      </c>
      <c r="M101" s="43">
        <v>4</v>
      </c>
      <c r="Q101" s="47"/>
      <c r="R101" s="47"/>
      <c r="AR101" s="47"/>
    </row>
    <row r="102" spans="1:44" ht="15.75" customHeight="1" x14ac:dyDescent="0.25">
      <c r="A102" s="41"/>
      <c r="D102" s="42" t="s">
        <v>37</v>
      </c>
      <c r="E102" s="42"/>
      <c r="F102" s="42"/>
      <c r="G102" s="42" t="s">
        <v>17</v>
      </c>
      <c r="H102" s="43"/>
      <c r="I102" s="43">
        <v>4</v>
      </c>
      <c r="J102" s="43">
        <v>0</v>
      </c>
      <c r="K102" s="43">
        <v>3</v>
      </c>
      <c r="L102" s="116">
        <f t="shared" si="26"/>
        <v>3</v>
      </c>
      <c r="M102" s="43">
        <v>2</v>
      </c>
      <c r="Q102" s="47"/>
      <c r="R102" s="47"/>
      <c r="AR102" s="47"/>
    </row>
    <row r="103" spans="1:44" ht="15.75" customHeight="1" thickBot="1" x14ac:dyDescent="0.3">
      <c r="A103" s="41"/>
      <c r="D103" s="42" t="s">
        <v>175</v>
      </c>
      <c r="E103" s="42"/>
      <c r="F103" s="42"/>
      <c r="G103" s="42" t="s">
        <v>144</v>
      </c>
      <c r="H103" s="43"/>
      <c r="I103" s="43">
        <v>3</v>
      </c>
      <c r="J103" s="43">
        <v>0</v>
      </c>
      <c r="K103" s="43">
        <v>3</v>
      </c>
      <c r="L103" s="116">
        <f t="shared" si="26"/>
        <v>3</v>
      </c>
      <c r="M103" s="43">
        <v>0</v>
      </c>
      <c r="Q103" s="47"/>
      <c r="R103" s="47"/>
      <c r="U103" s="100" t="s">
        <v>161</v>
      </c>
      <c r="V103" s="101" t="s">
        <v>194</v>
      </c>
      <c r="W103" s="101"/>
      <c r="X103" s="101"/>
      <c r="Y103" s="101"/>
      <c r="Z103" s="101"/>
      <c r="AA103" s="101"/>
      <c r="AB103" s="101"/>
      <c r="AC103" s="100" t="s">
        <v>4</v>
      </c>
      <c r="AD103" s="100" t="s">
        <v>8</v>
      </c>
      <c r="AE103" s="100" t="s">
        <v>9</v>
      </c>
      <c r="AF103" s="100" t="s">
        <v>10</v>
      </c>
      <c r="AG103" s="100" t="s">
        <v>107</v>
      </c>
      <c r="AH103" s="100"/>
      <c r="AI103" s="100" t="s">
        <v>5</v>
      </c>
      <c r="AJ103" s="100" t="s">
        <v>7</v>
      </c>
      <c r="AK103" s="100" t="s">
        <v>6</v>
      </c>
      <c r="AL103" s="100" t="s">
        <v>108</v>
      </c>
      <c r="AR103" s="47"/>
    </row>
    <row r="104" spans="1:44" ht="15.75" customHeight="1" x14ac:dyDescent="0.25">
      <c r="A104" s="41"/>
      <c r="D104" s="42" t="s">
        <v>60</v>
      </c>
      <c r="E104" s="42"/>
      <c r="F104" s="42"/>
      <c r="G104" s="42" t="s">
        <v>158</v>
      </c>
      <c r="H104" s="43"/>
      <c r="I104" s="43">
        <v>4</v>
      </c>
      <c r="J104" s="43">
        <v>0</v>
      </c>
      <c r="K104" s="43">
        <v>3</v>
      </c>
      <c r="L104" s="116">
        <f t="shared" si="26"/>
        <v>3</v>
      </c>
      <c r="M104" s="43">
        <v>0</v>
      </c>
      <c r="Q104" s="47"/>
      <c r="R104" s="47"/>
      <c r="U104" s="56">
        <v>7.5</v>
      </c>
      <c r="V104" s="42" t="s">
        <v>272</v>
      </c>
      <c r="W104" s="42"/>
      <c r="X104" s="42"/>
      <c r="Y104" s="42"/>
      <c r="Z104" s="43"/>
      <c r="AC104" s="43">
        <v>3.3</v>
      </c>
      <c r="AD104" s="43">
        <v>3</v>
      </c>
      <c r="AE104" s="43">
        <v>0</v>
      </c>
      <c r="AF104" s="43">
        <v>1</v>
      </c>
      <c r="AG104" s="285">
        <f t="shared" ref="AG104:AG106" si="30">(2*AD104+AF104)/(2*AC104)</f>
        <v>1.0606060606060606</v>
      </c>
      <c r="AH104" s="285"/>
      <c r="AI104" s="43">
        <v>2</v>
      </c>
      <c r="AJ104" s="43">
        <v>0</v>
      </c>
      <c r="AK104" s="43">
        <v>1</v>
      </c>
      <c r="AL104" s="117">
        <f t="shared" ref="AL104:AL106" si="31">+AI104/AC104</f>
        <v>0.60606060606060608</v>
      </c>
      <c r="AR104" s="47"/>
    </row>
    <row r="105" spans="1:44" ht="15.75" customHeight="1" x14ac:dyDescent="0.25">
      <c r="A105" s="41"/>
      <c r="D105" s="42"/>
      <c r="E105" s="42"/>
      <c r="F105" s="42"/>
      <c r="G105" s="42"/>
      <c r="H105" s="43"/>
      <c r="I105" s="43"/>
      <c r="J105" s="43"/>
      <c r="K105" s="43"/>
      <c r="L105" s="43"/>
      <c r="M105" s="43"/>
      <c r="Q105" s="47"/>
      <c r="R105" s="47"/>
      <c r="U105" s="56"/>
      <c r="V105" s="42" t="s">
        <v>41</v>
      </c>
      <c r="W105" s="42"/>
      <c r="X105" s="42"/>
      <c r="Y105" s="42"/>
      <c r="Z105" s="43"/>
      <c r="AC105" s="43">
        <v>0.2</v>
      </c>
      <c r="AD105" s="43">
        <v>0</v>
      </c>
      <c r="AE105" s="43">
        <v>0</v>
      </c>
      <c r="AF105" s="43">
        <v>0</v>
      </c>
      <c r="AG105" s="282">
        <f t="shared" si="30"/>
        <v>0</v>
      </c>
      <c r="AH105" s="282"/>
      <c r="AI105" s="43">
        <v>0</v>
      </c>
      <c r="AJ105" s="43">
        <v>0</v>
      </c>
      <c r="AK105" s="43">
        <v>0</v>
      </c>
      <c r="AL105" s="117">
        <f t="shared" si="31"/>
        <v>0</v>
      </c>
      <c r="AR105" s="47"/>
    </row>
    <row r="106" spans="1:44" ht="15.75" customHeight="1" x14ac:dyDescent="0.25">
      <c r="A106" s="41"/>
      <c r="D106" s="42"/>
      <c r="E106" s="42"/>
      <c r="F106" s="42"/>
      <c r="G106" s="42"/>
      <c r="H106" s="43"/>
      <c r="I106" s="43"/>
      <c r="J106" s="43"/>
      <c r="K106" s="43"/>
      <c r="L106" s="43"/>
      <c r="M106" s="43"/>
      <c r="Q106" s="47"/>
      <c r="R106" s="47"/>
      <c r="U106" s="56"/>
      <c r="V106" s="42" t="s">
        <v>273</v>
      </c>
      <c r="W106" s="42"/>
      <c r="X106" s="42"/>
      <c r="Y106" s="42"/>
      <c r="Z106" s="43"/>
      <c r="AC106" s="43">
        <v>0.5</v>
      </c>
      <c r="AD106" s="43">
        <v>0</v>
      </c>
      <c r="AE106" s="43">
        <v>0</v>
      </c>
      <c r="AF106" s="43">
        <v>0</v>
      </c>
      <c r="AG106" s="282">
        <f t="shared" si="30"/>
        <v>0</v>
      </c>
      <c r="AH106" s="282"/>
      <c r="AI106" s="43">
        <v>2</v>
      </c>
      <c r="AJ106" s="43">
        <v>1</v>
      </c>
      <c r="AK106" s="43">
        <v>0</v>
      </c>
      <c r="AL106" s="117">
        <f t="shared" si="31"/>
        <v>4</v>
      </c>
      <c r="AR106" s="47"/>
    </row>
    <row r="107" spans="1:44" ht="15.75" customHeight="1" thickBot="1" x14ac:dyDescent="0.3">
      <c r="A107" s="41"/>
      <c r="D107" s="102" t="s">
        <v>116</v>
      </c>
      <c r="E107" s="102"/>
      <c r="F107" s="102"/>
      <c r="G107" s="104" t="s">
        <v>2</v>
      </c>
      <c r="H107" s="104"/>
      <c r="I107" s="104" t="s">
        <v>4</v>
      </c>
      <c r="J107" s="104" t="s">
        <v>29</v>
      </c>
      <c r="K107" s="104" t="s">
        <v>30</v>
      </c>
      <c r="L107" s="104" t="s">
        <v>31</v>
      </c>
      <c r="M107" s="84" t="s">
        <v>3</v>
      </c>
      <c r="Q107" s="47"/>
      <c r="R107" s="47"/>
      <c r="S107" s="56"/>
      <c r="T107" s="42"/>
      <c r="U107" s="56">
        <v>8</v>
      </c>
      <c r="V107" s="42" t="s">
        <v>104</v>
      </c>
      <c r="W107" s="42"/>
      <c r="X107" s="42"/>
      <c r="Y107" s="42"/>
      <c r="Z107" s="43"/>
      <c r="AC107" s="43">
        <v>2</v>
      </c>
      <c r="AD107" s="43">
        <v>0</v>
      </c>
      <c r="AE107" s="43">
        <v>2</v>
      </c>
      <c r="AF107" s="43">
        <v>0</v>
      </c>
      <c r="AG107" s="282">
        <f>(2*AD107+AF107)/(2*AC107)</f>
        <v>0</v>
      </c>
      <c r="AH107" s="282"/>
      <c r="AI107" s="43">
        <v>7</v>
      </c>
      <c r="AJ107" s="43">
        <v>0</v>
      </c>
      <c r="AK107" s="43">
        <v>0</v>
      </c>
      <c r="AL107" s="117">
        <f>+AI107/AC107</f>
        <v>3.5</v>
      </c>
      <c r="AM107" s="43"/>
      <c r="AN107" s="43"/>
      <c r="AO107" s="43"/>
      <c r="AP107" s="43"/>
      <c r="AQ107" s="43"/>
      <c r="AR107" s="47"/>
    </row>
    <row r="108" spans="1:44" ht="15.75" customHeight="1" x14ac:dyDescent="0.25">
      <c r="A108" s="41"/>
      <c r="D108" s="42" t="s">
        <v>39</v>
      </c>
      <c r="E108" s="42"/>
      <c r="F108" s="42"/>
      <c r="G108" s="42" t="s">
        <v>17</v>
      </c>
      <c r="H108" s="43"/>
      <c r="I108" s="43">
        <v>4</v>
      </c>
      <c r="J108" s="43">
        <v>1</v>
      </c>
      <c r="K108" s="43">
        <v>6</v>
      </c>
      <c r="L108" s="43">
        <f t="shared" ref="L108:L122" si="32">+J108+K108</f>
        <v>7</v>
      </c>
      <c r="M108" s="116">
        <v>6</v>
      </c>
      <c r="Q108" s="47"/>
      <c r="R108" s="47"/>
      <c r="S108" s="56"/>
      <c r="T108" s="42"/>
      <c r="U108" s="67"/>
      <c r="V108" s="108"/>
      <c r="W108" s="109" t="s">
        <v>27</v>
      </c>
      <c r="X108" s="108"/>
      <c r="Y108" s="108"/>
      <c r="Z108" s="28"/>
      <c r="AA108" s="67"/>
      <c r="AB108" s="67"/>
      <c r="AC108" s="28">
        <f>SUM(AC104:AC107)</f>
        <v>6</v>
      </c>
      <c r="AD108" s="28">
        <f t="shared" ref="AD108:AF108" si="33">SUM(AD104:AD107)</f>
        <v>3</v>
      </c>
      <c r="AE108" s="28">
        <f t="shared" si="33"/>
        <v>2</v>
      </c>
      <c r="AF108" s="28">
        <f t="shared" si="33"/>
        <v>1</v>
      </c>
      <c r="AG108" s="285">
        <f>(2*AD108+AF108)/(2*AC108)</f>
        <v>0.58333333333333337</v>
      </c>
      <c r="AH108" s="285"/>
      <c r="AI108" s="28">
        <f t="shared" ref="AI108" si="34">SUM(AI104:AI107)</f>
        <v>11</v>
      </c>
      <c r="AJ108" s="28">
        <f t="shared" ref="AJ108:AK108" si="35">SUM(AJ104:AJ107)</f>
        <v>1</v>
      </c>
      <c r="AK108" s="28">
        <f t="shared" si="35"/>
        <v>1</v>
      </c>
      <c r="AL108" s="110">
        <f>+AI108/AC108</f>
        <v>1.8333333333333333</v>
      </c>
      <c r="AM108" s="43"/>
      <c r="AN108" s="43"/>
      <c r="AO108" s="43"/>
      <c r="AP108" s="43"/>
      <c r="AQ108" s="43"/>
      <c r="AR108" s="47"/>
    </row>
    <row r="109" spans="1:44" ht="15.75" customHeight="1" x14ac:dyDescent="0.25">
      <c r="A109" s="41"/>
      <c r="D109" s="42" t="s">
        <v>119</v>
      </c>
      <c r="E109" s="42"/>
      <c r="F109" s="42"/>
      <c r="G109" s="42" t="s">
        <v>144</v>
      </c>
      <c r="H109" s="43"/>
      <c r="I109" s="43">
        <v>4</v>
      </c>
      <c r="J109" s="43">
        <v>4</v>
      </c>
      <c r="K109" s="43">
        <v>5</v>
      </c>
      <c r="L109" s="43">
        <f t="shared" si="32"/>
        <v>9</v>
      </c>
      <c r="M109" s="116">
        <v>4</v>
      </c>
      <c r="Q109" s="47"/>
      <c r="R109" s="47"/>
      <c r="S109" s="56"/>
      <c r="T109" s="42"/>
      <c r="Z109" s="43"/>
      <c r="AA109" s="43"/>
      <c r="AB109" s="43"/>
      <c r="AC109" s="43"/>
      <c r="AD109" s="43"/>
      <c r="AR109" s="47"/>
    </row>
    <row r="110" spans="1:44" ht="15.75" customHeight="1" x14ac:dyDescent="0.25">
      <c r="A110" s="41"/>
      <c r="D110" s="42" t="s">
        <v>44</v>
      </c>
      <c r="E110" s="42"/>
      <c r="F110" s="42"/>
      <c r="G110" s="42" t="s">
        <v>144</v>
      </c>
      <c r="H110" s="43"/>
      <c r="I110" s="43">
        <v>4</v>
      </c>
      <c r="J110" s="43">
        <v>3</v>
      </c>
      <c r="K110" s="43">
        <v>1</v>
      </c>
      <c r="L110" s="43">
        <f t="shared" si="32"/>
        <v>4</v>
      </c>
      <c r="M110" s="116">
        <v>4</v>
      </c>
      <c r="Q110" s="47"/>
      <c r="R110" s="47"/>
      <c r="AR110" s="47"/>
    </row>
    <row r="111" spans="1:44" ht="15.75" customHeight="1" x14ac:dyDescent="0.25">
      <c r="A111" s="41"/>
      <c r="D111" s="42" t="s">
        <v>40</v>
      </c>
      <c r="E111" s="42"/>
      <c r="F111" s="42"/>
      <c r="G111" s="42" t="s">
        <v>21</v>
      </c>
      <c r="H111" s="43"/>
      <c r="I111" s="43">
        <v>4</v>
      </c>
      <c r="J111" s="43">
        <v>0</v>
      </c>
      <c r="K111" s="43">
        <v>3</v>
      </c>
      <c r="L111" s="43">
        <f t="shared" si="32"/>
        <v>3</v>
      </c>
      <c r="M111" s="116">
        <v>4</v>
      </c>
      <c r="Q111" s="47"/>
      <c r="R111" s="47"/>
      <c r="AR111" s="47"/>
    </row>
    <row r="112" spans="1:44" ht="15.75" customHeight="1" x14ac:dyDescent="0.25">
      <c r="A112" s="41"/>
      <c r="D112" s="42" t="s">
        <v>148</v>
      </c>
      <c r="E112" s="42"/>
      <c r="F112" s="42"/>
      <c r="G112" s="42" t="s">
        <v>144</v>
      </c>
      <c r="H112" s="43"/>
      <c r="I112" s="43">
        <v>4</v>
      </c>
      <c r="J112" s="43">
        <v>0</v>
      </c>
      <c r="K112" s="43">
        <v>2</v>
      </c>
      <c r="L112" s="43">
        <f t="shared" si="32"/>
        <v>2</v>
      </c>
      <c r="M112" s="116">
        <v>4</v>
      </c>
      <c r="Q112" s="47"/>
      <c r="R112" s="47"/>
      <c r="S112" s="56"/>
      <c r="T112" s="42"/>
      <c r="Z112" s="43"/>
      <c r="AA112" s="43"/>
      <c r="AB112" s="43"/>
      <c r="AC112" s="43"/>
      <c r="AD112" s="43"/>
      <c r="AP112" s="43"/>
      <c r="AQ112" s="43"/>
      <c r="AR112" s="47"/>
    </row>
    <row r="113" spans="1:44" ht="15.75" customHeight="1" x14ac:dyDescent="0.25">
      <c r="A113" s="41"/>
      <c r="D113" s="42" t="s">
        <v>112</v>
      </c>
      <c r="E113" s="42"/>
      <c r="F113" s="42"/>
      <c r="G113" s="42" t="s">
        <v>144</v>
      </c>
      <c r="H113" s="43"/>
      <c r="I113" s="43">
        <v>4</v>
      </c>
      <c r="J113" s="43">
        <v>0</v>
      </c>
      <c r="K113" s="43">
        <v>2</v>
      </c>
      <c r="L113" s="43">
        <f t="shared" si="32"/>
        <v>2</v>
      </c>
      <c r="M113" s="116">
        <v>4</v>
      </c>
      <c r="Q113" s="47"/>
      <c r="R113" s="47"/>
      <c r="AR113" s="47"/>
    </row>
    <row r="114" spans="1:44" ht="15.75" customHeight="1" x14ac:dyDescent="0.25">
      <c r="A114" s="41"/>
      <c r="D114" s="42" t="s">
        <v>61</v>
      </c>
      <c r="E114" s="42"/>
      <c r="F114" s="42"/>
      <c r="G114" s="42" t="s">
        <v>144</v>
      </c>
      <c r="H114" s="43"/>
      <c r="I114" s="43">
        <v>3</v>
      </c>
      <c r="J114" s="43">
        <v>0</v>
      </c>
      <c r="K114" s="43">
        <v>0</v>
      </c>
      <c r="L114" s="43">
        <f t="shared" si="32"/>
        <v>0</v>
      </c>
      <c r="M114" s="116">
        <v>2</v>
      </c>
      <c r="Q114" s="47"/>
      <c r="R114" s="47"/>
      <c r="AR114" s="47"/>
    </row>
    <row r="115" spans="1:44" ht="15.75" customHeight="1" x14ac:dyDescent="0.25">
      <c r="A115" s="41"/>
      <c r="D115" s="42" t="s">
        <v>37</v>
      </c>
      <c r="E115" s="42"/>
      <c r="F115" s="42"/>
      <c r="G115" s="42" t="s">
        <v>17</v>
      </c>
      <c r="H115" s="43"/>
      <c r="I115" s="43">
        <v>4</v>
      </c>
      <c r="J115" s="43">
        <v>0</v>
      </c>
      <c r="K115" s="43">
        <v>3</v>
      </c>
      <c r="L115" s="43">
        <f t="shared" si="32"/>
        <v>3</v>
      </c>
      <c r="M115" s="116">
        <v>2</v>
      </c>
      <c r="Q115" s="47"/>
      <c r="R115" s="47"/>
      <c r="AR115" s="47"/>
    </row>
    <row r="116" spans="1:44" ht="15.75" customHeight="1" x14ac:dyDescent="0.25">
      <c r="A116" s="41"/>
      <c r="D116" s="42" t="s">
        <v>170</v>
      </c>
      <c r="E116" s="42"/>
      <c r="F116" s="42"/>
      <c r="G116" s="42" t="s">
        <v>158</v>
      </c>
      <c r="H116" s="43"/>
      <c r="I116" s="43">
        <v>4</v>
      </c>
      <c r="J116" s="43">
        <v>1</v>
      </c>
      <c r="K116" s="43">
        <v>1</v>
      </c>
      <c r="L116" s="43">
        <f t="shared" si="32"/>
        <v>2</v>
      </c>
      <c r="M116" s="116">
        <v>2</v>
      </c>
      <c r="Q116" s="47"/>
      <c r="R116" s="47"/>
      <c r="AR116" s="47"/>
    </row>
    <row r="117" spans="1:44" ht="15.75" customHeight="1" x14ac:dyDescent="0.25">
      <c r="A117" s="41"/>
      <c r="D117" s="42" t="s">
        <v>96</v>
      </c>
      <c r="E117" s="42"/>
      <c r="F117" s="42"/>
      <c r="G117" s="42" t="s">
        <v>21</v>
      </c>
      <c r="H117" s="43"/>
      <c r="I117" s="43">
        <v>4</v>
      </c>
      <c r="J117" s="43">
        <v>0</v>
      </c>
      <c r="K117" s="43">
        <v>2</v>
      </c>
      <c r="L117" s="43">
        <f t="shared" si="32"/>
        <v>2</v>
      </c>
      <c r="M117" s="116">
        <v>2</v>
      </c>
      <c r="Q117" s="47"/>
      <c r="R117" s="47"/>
      <c r="AR117" s="47"/>
    </row>
    <row r="118" spans="1:44" ht="15.75" customHeight="1" x14ac:dyDescent="0.25">
      <c r="A118" s="41"/>
      <c r="D118" s="42" t="s">
        <v>94</v>
      </c>
      <c r="E118" s="42"/>
      <c r="F118" s="42"/>
      <c r="G118" s="42" t="s">
        <v>146</v>
      </c>
      <c r="H118" s="43"/>
      <c r="I118" s="43">
        <v>4</v>
      </c>
      <c r="J118" s="43">
        <v>1</v>
      </c>
      <c r="K118" s="43">
        <v>0</v>
      </c>
      <c r="L118" s="43">
        <f t="shared" si="32"/>
        <v>1</v>
      </c>
      <c r="M118" s="116">
        <v>2</v>
      </c>
      <c r="Q118" s="47"/>
      <c r="R118" s="47"/>
      <c r="AR118" s="47"/>
    </row>
    <row r="119" spans="1:44" ht="15.75" customHeight="1" x14ac:dyDescent="0.25">
      <c r="A119" s="41"/>
      <c r="D119" s="42" t="s">
        <v>138</v>
      </c>
      <c r="E119" s="42"/>
      <c r="F119" s="42"/>
      <c r="G119" s="42" t="s">
        <v>160</v>
      </c>
      <c r="H119" s="43"/>
      <c r="I119" s="43">
        <v>4</v>
      </c>
      <c r="J119" s="43">
        <v>0</v>
      </c>
      <c r="K119" s="43">
        <v>1</v>
      </c>
      <c r="L119" s="43">
        <f t="shared" si="32"/>
        <v>1</v>
      </c>
      <c r="M119" s="116">
        <v>2</v>
      </c>
      <c r="Q119" s="47"/>
      <c r="R119" s="47"/>
      <c r="AR119" s="47"/>
    </row>
    <row r="120" spans="1:44" ht="15.75" customHeight="1" x14ac:dyDescent="0.25">
      <c r="A120" s="41"/>
      <c r="D120" s="42" t="s">
        <v>134</v>
      </c>
      <c r="E120" s="42"/>
      <c r="F120" s="42"/>
      <c r="G120" s="42" t="s">
        <v>158</v>
      </c>
      <c r="H120" s="43"/>
      <c r="I120" s="43">
        <v>4</v>
      </c>
      <c r="J120" s="43">
        <v>0</v>
      </c>
      <c r="K120" s="43">
        <v>1</v>
      </c>
      <c r="L120" s="43">
        <f t="shared" si="32"/>
        <v>1</v>
      </c>
      <c r="M120" s="116">
        <v>2</v>
      </c>
      <c r="Q120" s="47"/>
      <c r="R120" s="47"/>
      <c r="AR120" s="47"/>
    </row>
    <row r="121" spans="1:44" ht="15.75" customHeight="1" x14ac:dyDescent="0.25">
      <c r="A121" s="41"/>
      <c r="D121" s="42" t="s">
        <v>20</v>
      </c>
      <c r="E121" s="42"/>
      <c r="F121" s="42"/>
      <c r="G121" s="42" t="s">
        <v>146</v>
      </c>
      <c r="H121" s="43"/>
      <c r="I121" s="43">
        <v>4</v>
      </c>
      <c r="J121" s="43">
        <v>0</v>
      </c>
      <c r="K121" s="43">
        <v>0</v>
      </c>
      <c r="L121" s="43">
        <f t="shared" si="32"/>
        <v>0</v>
      </c>
      <c r="M121" s="116">
        <v>2</v>
      </c>
      <c r="Q121" s="47"/>
      <c r="R121" s="47"/>
      <c r="S121" s="56"/>
      <c r="T121" s="42"/>
      <c r="U121" s="42"/>
      <c r="V121" s="42"/>
      <c r="W121" s="42"/>
      <c r="X121" s="23"/>
      <c r="Y121" s="42"/>
      <c r="Z121" s="43"/>
      <c r="AA121" s="43"/>
      <c r="AB121" s="43"/>
      <c r="AC121" s="43"/>
      <c r="AD121" s="43"/>
      <c r="AE121" s="282"/>
      <c r="AF121" s="282"/>
      <c r="AG121" s="43"/>
      <c r="AH121" s="43"/>
      <c r="AI121" s="43"/>
      <c r="AJ121" s="43"/>
      <c r="AK121" s="43"/>
      <c r="AL121" s="117"/>
      <c r="AR121" s="47"/>
    </row>
    <row r="122" spans="1:44" ht="15.75" customHeight="1" x14ac:dyDescent="0.25">
      <c r="A122" s="41"/>
      <c r="D122" s="42" t="s">
        <v>56</v>
      </c>
      <c r="E122" s="42"/>
      <c r="F122" s="42"/>
      <c r="G122" s="42" t="s">
        <v>158</v>
      </c>
      <c r="H122" s="43"/>
      <c r="I122" s="43">
        <v>4</v>
      </c>
      <c r="J122" s="43">
        <v>0</v>
      </c>
      <c r="K122" s="43">
        <v>0</v>
      </c>
      <c r="L122" s="43">
        <f t="shared" si="32"/>
        <v>0</v>
      </c>
      <c r="M122" s="116">
        <v>2</v>
      </c>
      <c r="Q122" s="47"/>
      <c r="R122" s="47"/>
      <c r="S122" s="56"/>
      <c r="T122" s="42"/>
      <c r="U122" s="42"/>
      <c r="V122" s="42"/>
      <c r="W122" s="42"/>
      <c r="X122" s="23"/>
      <c r="Y122" s="42"/>
      <c r="Z122" s="43"/>
      <c r="AA122" s="43"/>
      <c r="AB122" s="43"/>
      <c r="AC122" s="43"/>
      <c r="AD122" s="43"/>
      <c r="AE122" s="282"/>
      <c r="AF122" s="282"/>
      <c r="AG122" s="43"/>
      <c r="AH122" s="43"/>
      <c r="AI122" s="43"/>
      <c r="AJ122" s="43"/>
      <c r="AK122" s="43"/>
      <c r="AL122" s="117"/>
      <c r="AR122" s="47"/>
    </row>
    <row r="123" spans="1:44" ht="15.75" customHeight="1" x14ac:dyDescent="0.25">
      <c r="A123" s="41"/>
      <c r="Q123" s="47"/>
      <c r="R123" s="47"/>
      <c r="S123" s="56"/>
      <c r="T123" s="42"/>
      <c r="U123" s="42"/>
      <c r="V123" s="42"/>
      <c r="W123" s="42"/>
      <c r="X123" s="23"/>
      <c r="Y123" s="42"/>
      <c r="Z123" s="43"/>
      <c r="AA123" s="43"/>
      <c r="AB123" s="43"/>
      <c r="AC123" s="43"/>
      <c r="AD123" s="43"/>
      <c r="AE123" s="282"/>
      <c r="AF123" s="282"/>
      <c r="AG123" s="43"/>
      <c r="AH123" s="43"/>
      <c r="AI123" s="43"/>
      <c r="AJ123" s="43"/>
      <c r="AK123" s="43"/>
      <c r="AL123" s="117"/>
      <c r="AR123" s="47"/>
    </row>
    <row r="124" spans="1:44" ht="15.75" customHeight="1" x14ac:dyDescent="0.25">
      <c r="A124" s="41"/>
      <c r="Q124" s="47"/>
      <c r="R124" s="47"/>
      <c r="S124" s="56"/>
      <c r="T124" s="42"/>
      <c r="U124" s="42"/>
      <c r="V124" s="42"/>
      <c r="W124" s="42"/>
      <c r="X124" s="23"/>
      <c r="Y124" s="42"/>
      <c r="Z124" s="43"/>
      <c r="AA124" s="43"/>
      <c r="AB124" s="43"/>
      <c r="AC124" s="43"/>
      <c r="AD124" s="43"/>
      <c r="AE124" s="118"/>
      <c r="AF124" s="118"/>
      <c r="AG124" s="43"/>
      <c r="AH124" s="43"/>
      <c r="AI124" s="43"/>
      <c r="AJ124" s="43"/>
      <c r="AK124" s="43"/>
      <c r="AL124" s="117"/>
      <c r="AR124" s="47"/>
    </row>
    <row r="125" spans="1:44" ht="15.75" customHeight="1" x14ac:dyDescent="0.25">
      <c r="A125" s="41"/>
      <c r="Q125" s="47"/>
      <c r="R125" s="47"/>
      <c r="S125" s="56"/>
      <c r="T125" s="42"/>
      <c r="U125" s="42"/>
      <c r="V125" s="42"/>
      <c r="W125" s="42"/>
      <c r="X125" s="23"/>
      <c r="Y125" s="42"/>
      <c r="Z125" s="43"/>
      <c r="AA125" s="43"/>
      <c r="AB125" s="43"/>
      <c r="AC125" s="43"/>
      <c r="AD125" s="43"/>
      <c r="AE125" s="118"/>
      <c r="AF125" s="118"/>
      <c r="AG125" s="43"/>
      <c r="AH125" s="43"/>
      <c r="AI125" s="43"/>
      <c r="AJ125" s="43"/>
      <c r="AK125" s="43"/>
      <c r="AL125" s="117"/>
      <c r="AR125" s="47"/>
    </row>
    <row r="126" spans="1:44" ht="15.75" customHeight="1" x14ac:dyDescent="0.25">
      <c r="A126" s="41"/>
      <c r="Q126" s="47"/>
      <c r="R126" s="47"/>
      <c r="S126" s="56"/>
      <c r="T126" s="42"/>
      <c r="U126" s="42"/>
      <c r="V126" s="42"/>
      <c r="W126" s="42"/>
      <c r="X126" s="23"/>
      <c r="Y126" s="42"/>
      <c r="Z126" s="43"/>
      <c r="AA126" s="43"/>
      <c r="AB126" s="43"/>
      <c r="AC126" s="43"/>
      <c r="AD126" s="43"/>
      <c r="AE126" s="118"/>
      <c r="AF126" s="118"/>
      <c r="AG126" s="43"/>
      <c r="AH126" s="43"/>
      <c r="AI126" s="43"/>
      <c r="AJ126" s="43"/>
      <c r="AK126" s="43"/>
      <c r="AL126" s="117"/>
      <c r="AR126" s="47"/>
    </row>
    <row r="127" spans="1:44" ht="15.75" customHeight="1" x14ac:dyDescent="0.25">
      <c r="A127" s="41"/>
      <c r="Q127" s="47"/>
      <c r="R127" s="47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1"/>
      <c r="R135" s="41"/>
      <c r="AR135" s="41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42"/>
      <c r="U139" s="42"/>
      <c r="V139" s="42"/>
      <c r="W139" s="42"/>
      <c r="X139" s="23"/>
      <c r="Y139" s="42"/>
      <c r="Z139" s="43"/>
      <c r="AA139" s="43"/>
      <c r="AB139" s="43"/>
      <c r="AC139" s="43"/>
      <c r="AD139" s="43"/>
      <c r="AE139" s="117"/>
      <c r="AF139" s="43"/>
      <c r="AG139" s="43"/>
      <c r="AH139" s="43"/>
      <c r="AI139" s="43"/>
      <c r="AJ139" s="43"/>
      <c r="AK139" s="43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42"/>
      <c r="U140" s="42"/>
      <c r="V140" s="42"/>
      <c r="W140" s="42"/>
      <c r="X140" s="23"/>
      <c r="Y140" s="42"/>
      <c r="Z140" s="43"/>
      <c r="AA140" s="43"/>
      <c r="AB140" s="43"/>
      <c r="AC140" s="43"/>
      <c r="AD140" s="43"/>
      <c r="AE140" s="117"/>
      <c r="AF140" s="43"/>
      <c r="AG140" s="43"/>
      <c r="AH140" s="43"/>
      <c r="AI140" s="43"/>
      <c r="AJ140" s="43"/>
      <c r="AK140" s="43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43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26">
    <mergeCell ref="AE122:AF122"/>
    <mergeCell ref="AE123:AF123"/>
    <mergeCell ref="AG104:AH104"/>
    <mergeCell ref="AG105:AH105"/>
    <mergeCell ref="AG106:AH106"/>
    <mergeCell ref="AG107:AH107"/>
    <mergeCell ref="AG108:AH108"/>
    <mergeCell ref="AE121:AF121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A91DA-4BC3-4368-A9DF-CB36C6C95EC2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3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94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94" t="s">
        <v>4</v>
      </c>
      <c r="AD2" s="94" t="s">
        <v>8</v>
      </c>
      <c r="AE2" s="94" t="s">
        <v>9</v>
      </c>
      <c r="AF2" s="94" t="s">
        <v>10</v>
      </c>
      <c r="AG2" s="263" t="s">
        <v>107</v>
      </c>
      <c r="AH2" s="263"/>
      <c r="AI2" s="94" t="s">
        <v>5</v>
      </c>
      <c r="AJ2" s="94" t="s">
        <v>7</v>
      </c>
      <c r="AK2" s="94" t="s">
        <v>6</v>
      </c>
      <c r="AL2" s="94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3</v>
      </c>
      <c r="AD3" s="50">
        <v>2</v>
      </c>
      <c r="AE3" s="50">
        <v>0</v>
      </c>
      <c r="AF3" s="50">
        <v>1</v>
      </c>
      <c r="AG3" s="265">
        <f t="shared" ref="AG3:AG10" si="0">+(AD3*2+AF3)/(2*AC3)</f>
        <v>0.83333333333333337</v>
      </c>
      <c r="AH3" s="265"/>
      <c r="AI3" s="50">
        <v>5</v>
      </c>
      <c r="AJ3" s="50">
        <v>0</v>
      </c>
      <c r="AK3" s="50">
        <v>0</v>
      </c>
      <c r="AL3" s="66">
        <f t="shared" ref="AL3:AL10" si="1">+AI3/AC3</f>
        <v>1.6666666666666667</v>
      </c>
      <c r="AM3" s="16"/>
      <c r="AN3" s="16"/>
      <c r="AQ3" s="38"/>
      <c r="AR3" s="40"/>
    </row>
    <row r="4" spans="1:44" ht="18" x14ac:dyDescent="0.25">
      <c r="A4" s="41"/>
      <c r="B4" s="90">
        <v>1</v>
      </c>
      <c r="C4" s="18" t="s">
        <v>176</v>
      </c>
      <c r="D4" s="37"/>
      <c r="E4" s="37"/>
      <c r="F4" s="37"/>
      <c r="G4" s="90">
        <v>2</v>
      </c>
      <c r="H4" s="90">
        <v>0</v>
      </c>
      <c r="I4" s="90">
        <v>1</v>
      </c>
      <c r="J4" s="90">
        <f t="shared" ref="J4:J11" si="2">2*G4+I4</f>
        <v>5</v>
      </c>
      <c r="K4" s="73">
        <f t="shared" ref="K4:K11" si="3">+J4/((G4+H4+I4)*2)</f>
        <v>0.83333333333333337</v>
      </c>
      <c r="L4" s="90">
        <f>+$AA$27</f>
        <v>9</v>
      </c>
      <c r="M4" s="90">
        <v>5</v>
      </c>
      <c r="N4" s="90">
        <f>+$AB$27</f>
        <v>13</v>
      </c>
      <c r="O4" s="90">
        <f>+$AD$27</f>
        <v>0</v>
      </c>
      <c r="P4" s="90">
        <v>1</v>
      </c>
      <c r="Q4" s="46"/>
      <c r="R4" s="41"/>
      <c r="U4" s="75">
        <v>7.5</v>
      </c>
      <c r="V4" s="77" t="s">
        <v>16</v>
      </c>
      <c r="W4" s="78"/>
      <c r="X4" s="77"/>
      <c r="Y4" s="77"/>
      <c r="Z4" s="77" t="s">
        <v>17</v>
      </c>
      <c r="AB4" s="50"/>
      <c r="AC4" s="50">
        <v>3</v>
      </c>
      <c r="AD4" s="50">
        <v>2</v>
      </c>
      <c r="AE4" s="50">
        <v>1</v>
      </c>
      <c r="AF4" s="50">
        <v>0</v>
      </c>
      <c r="AG4" s="264">
        <f t="shared" si="0"/>
        <v>0.66666666666666663</v>
      </c>
      <c r="AH4" s="264"/>
      <c r="AI4" s="50">
        <v>6</v>
      </c>
      <c r="AJ4" s="50">
        <v>0</v>
      </c>
      <c r="AK4" s="50">
        <v>0</v>
      </c>
      <c r="AL4" s="66">
        <f t="shared" si="1"/>
        <v>2</v>
      </c>
      <c r="AM4" s="16"/>
      <c r="AN4" s="16"/>
      <c r="AQ4" s="38"/>
      <c r="AR4" s="40"/>
    </row>
    <row r="5" spans="1:44" ht="18" x14ac:dyDescent="0.25">
      <c r="A5" s="41"/>
      <c r="B5" s="90">
        <v>5</v>
      </c>
      <c r="C5" s="18" t="s">
        <v>139</v>
      </c>
      <c r="D5" s="37"/>
      <c r="E5" s="18"/>
      <c r="F5" s="37"/>
      <c r="G5" s="90">
        <v>2</v>
      </c>
      <c r="H5" s="90">
        <v>1</v>
      </c>
      <c r="I5" s="90">
        <v>0</v>
      </c>
      <c r="J5" s="90">
        <f t="shared" si="2"/>
        <v>4</v>
      </c>
      <c r="K5" s="73">
        <f t="shared" si="3"/>
        <v>0.66666666666666663</v>
      </c>
      <c r="L5" s="90">
        <f>+$AN$27</f>
        <v>11</v>
      </c>
      <c r="M5" s="90">
        <v>9</v>
      </c>
      <c r="N5" s="90">
        <f>+$AO$27</f>
        <v>18</v>
      </c>
      <c r="O5" s="90">
        <f>+$AQ$27</f>
        <v>12</v>
      </c>
      <c r="P5" s="90">
        <v>1</v>
      </c>
      <c r="Q5" s="46"/>
      <c r="R5" s="41"/>
      <c r="U5" s="75">
        <v>8</v>
      </c>
      <c r="V5" s="77" t="s">
        <v>18</v>
      </c>
      <c r="W5" s="78"/>
      <c r="X5" s="77"/>
      <c r="Y5" s="77"/>
      <c r="Z5" s="77" t="s">
        <v>21</v>
      </c>
      <c r="AB5" s="50"/>
      <c r="AC5" s="50">
        <v>3</v>
      </c>
      <c r="AD5" s="50">
        <v>2</v>
      </c>
      <c r="AE5" s="50">
        <v>1</v>
      </c>
      <c r="AF5" s="50">
        <v>0</v>
      </c>
      <c r="AG5" s="264">
        <f t="shared" si="0"/>
        <v>0.66666666666666663</v>
      </c>
      <c r="AH5" s="264"/>
      <c r="AI5" s="50">
        <v>6</v>
      </c>
      <c r="AJ5" s="50">
        <v>0</v>
      </c>
      <c r="AK5" s="50">
        <v>0</v>
      </c>
      <c r="AL5" s="66">
        <f t="shared" si="1"/>
        <v>2</v>
      </c>
      <c r="AM5" s="16"/>
      <c r="AN5" s="16"/>
      <c r="AQ5" s="38"/>
      <c r="AR5" s="40"/>
    </row>
    <row r="6" spans="1:44" ht="18" x14ac:dyDescent="0.25">
      <c r="A6" s="41"/>
      <c r="B6" s="90">
        <v>3</v>
      </c>
      <c r="C6" s="18" t="s">
        <v>21</v>
      </c>
      <c r="D6" s="37"/>
      <c r="E6" s="18"/>
      <c r="F6" s="37"/>
      <c r="G6" s="90">
        <v>2</v>
      </c>
      <c r="H6" s="90">
        <v>1</v>
      </c>
      <c r="I6" s="90">
        <v>0</v>
      </c>
      <c r="J6" s="90">
        <f t="shared" si="2"/>
        <v>4</v>
      </c>
      <c r="K6" s="73">
        <f t="shared" si="3"/>
        <v>0.66666666666666663</v>
      </c>
      <c r="L6" s="90">
        <f>+$AA$53</f>
        <v>7</v>
      </c>
      <c r="M6" s="90">
        <v>6</v>
      </c>
      <c r="N6" s="90">
        <f>+$AB$53</f>
        <v>14</v>
      </c>
      <c r="O6" s="90">
        <f>+$AD$53</f>
        <v>6</v>
      </c>
      <c r="P6" s="90">
        <v>3</v>
      </c>
      <c r="Q6" s="46"/>
      <c r="R6" s="41"/>
      <c r="U6" s="75">
        <v>8</v>
      </c>
      <c r="V6" s="77" t="s">
        <v>104</v>
      </c>
      <c r="W6" s="78"/>
      <c r="X6" s="77"/>
      <c r="Y6" s="77"/>
      <c r="Z6" s="77" t="s">
        <v>144</v>
      </c>
      <c r="AB6" s="50"/>
      <c r="AC6" s="50">
        <v>3</v>
      </c>
      <c r="AD6" s="50">
        <v>2</v>
      </c>
      <c r="AE6" s="50">
        <v>1</v>
      </c>
      <c r="AF6" s="50">
        <v>0</v>
      </c>
      <c r="AG6" s="264">
        <f t="shared" si="0"/>
        <v>0.66666666666666663</v>
      </c>
      <c r="AH6" s="264"/>
      <c r="AI6" s="50">
        <v>9</v>
      </c>
      <c r="AJ6" s="50">
        <v>0</v>
      </c>
      <c r="AK6" s="50">
        <v>0</v>
      </c>
      <c r="AL6" s="66">
        <f t="shared" si="1"/>
        <v>3</v>
      </c>
      <c r="AM6" s="16"/>
      <c r="AN6" s="16"/>
      <c r="AQ6" s="38"/>
      <c r="AR6" s="40"/>
    </row>
    <row r="7" spans="1:44" ht="18" x14ac:dyDescent="0.25">
      <c r="A7" s="41"/>
      <c r="B7" s="90">
        <v>6</v>
      </c>
      <c r="C7" s="18" t="s">
        <v>23</v>
      </c>
      <c r="D7" s="37"/>
      <c r="E7" s="18"/>
      <c r="F7" s="37"/>
      <c r="G7" s="90">
        <v>2</v>
      </c>
      <c r="H7" s="90">
        <v>1</v>
      </c>
      <c r="I7" s="90">
        <v>0</v>
      </c>
      <c r="J7" s="90">
        <f t="shared" si="2"/>
        <v>4</v>
      </c>
      <c r="K7" s="73">
        <f t="shared" si="3"/>
        <v>0.66666666666666663</v>
      </c>
      <c r="L7" s="90">
        <f>+$AN$40</f>
        <v>14</v>
      </c>
      <c r="M7" s="90">
        <v>9</v>
      </c>
      <c r="N7" s="90">
        <f>+$AO$40</f>
        <v>19</v>
      </c>
      <c r="O7" s="90">
        <f>+$AQ$40</f>
        <v>2</v>
      </c>
      <c r="P7" s="90">
        <v>3</v>
      </c>
      <c r="Q7" s="46"/>
      <c r="R7" s="41"/>
      <c r="U7" s="75">
        <v>7</v>
      </c>
      <c r="V7" s="77" t="s">
        <v>24</v>
      </c>
      <c r="W7" s="78"/>
      <c r="X7" s="77"/>
      <c r="Y7" s="77"/>
      <c r="Z7" s="77" t="s">
        <v>25</v>
      </c>
      <c r="AB7" s="50"/>
      <c r="AC7" s="50">
        <v>3</v>
      </c>
      <c r="AD7" s="50">
        <v>1</v>
      </c>
      <c r="AE7" s="50">
        <v>2</v>
      </c>
      <c r="AF7" s="50">
        <v>0</v>
      </c>
      <c r="AG7" s="264">
        <f t="shared" si="0"/>
        <v>0.33333333333333331</v>
      </c>
      <c r="AH7" s="264"/>
      <c r="AI7" s="50">
        <v>11</v>
      </c>
      <c r="AJ7" s="50">
        <v>0</v>
      </c>
      <c r="AK7" s="50">
        <v>0</v>
      </c>
      <c r="AL7" s="66">
        <f t="shared" si="1"/>
        <v>3.6666666666666665</v>
      </c>
      <c r="AM7" s="16"/>
      <c r="AN7" s="16"/>
      <c r="AQ7" s="38"/>
      <c r="AR7" s="40"/>
    </row>
    <row r="8" spans="1:44" ht="18" x14ac:dyDescent="0.25">
      <c r="A8" s="41"/>
      <c r="B8" s="90">
        <v>4</v>
      </c>
      <c r="C8" s="18" t="s">
        <v>177</v>
      </c>
      <c r="D8" s="37"/>
      <c r="E8" s="18"/>
      <c r="F8" s="37"/>
      <c r="G8" s="90">
        <v>2</v>
      </c>
      <c r="H8" s="90">
        <v>1</v>
      </c>
      <c r="I8" s="90">
        <v>0</v>
      </c>
      <c r="J8" s="90">
        <f t="shared" si="2"/>
        <v>4</v>
      </c>
      <c r="K8" s="73">
        <f t="shared" si="3"/>
        <v>0.66666666666666663</v>
      </c>
      <c r="L8" s="90">
        <f>+$AA$66</f>
        <v>11</v>
      </c>
      <c r="M8" s="90">
        <v>6</v>
      </c>
      <c r="N8" s="90">
        <f>+$AB$66</f>
        <v>15</v>
      </c>
      <c r="O8" s="90">
        <f>+$AD$66</f>
        <v>6</v>
      </c>
      <c r="P8" s="90">
        <v>3</v>
      </c>
      <c r="Q8" s="46"/>
      <c r="R8" s="41"/>
      <c r="U8" s="75">
        <v>7.5</v>
      </c>
      <c r="V8" s="77" t="s">
        <v>118</v>
      </c>
      <c r="W8" s="78"/>
      <c r="X8" s="77"/>
      <c r="Y8" s="77"/>
      <c r="Z8" s="77" t="s">
        <v>23</v>
      </c>
      <c r="AB8" s="50"/>
      <c r="AC8" s="50">
        <v>2</v>
      </c>
      <c r="AD8" s="50">
        <v>1</v>
      </c>
      <c r="AE8" s="50">
        <v>1</v>
      </c>
      <c r="AF8" s="50">
        <v>0</v>
      </c>
      <c r="AG8" s="264">
        <f t="shared" si="0"/>
        <v>0.5</v>
      </c>
      <c r="AH8" s="264"/>
      <c r="AI8" s="50">
        <v>8</v>
      </c>
      <c r="AJ8" s="50">
        <v>0</v>
      </c>
      <c r="AK8" s="50">
        <v>0</v>
      </c>
      <c r="AL8" s="66">
        <f t="shared" si="1"/>
        <v>4</v>
      </c>
      <c r="AM8" s="16"/>
      <c r="AN8" s="16"/>
      <c r="AQ8" s="38"/>
      <c r="AR8" s="40"/>
    </row>
    <row r="9" spans="1:44" ht="18" x14ac:dyDescent="0.25">
      <c r="A9" s="41"/>
      <c r="B9" s="90">
        <v>8</v>
      </c>
      <c r="C9" s="18" t="s">
        <v>50</v>
      </c>
      <c r="D9" s="37"/>
      <c r="E9" s="37"/>
      <c r="F9" s="37"/>
      <c r="G9" s="90">
        <v>1</v>
      </c>
      <c r="H9" s="90">
        <v>2</v>
      </c>
      <c r="I9" s="90">
        <v>0</v>
      </c>
      <c r="J9" s="90">
        <f t="shared" si="2"/>
        <v>2</v>
      </c>
      <c r="K9" s="73">
        <f t="shared" si="3"/>
        <v>0.33333333333333331</v>
      </c>
      <c r="L9" s="90">
        <f>+$AN$66</f>
        <v>7</v>
      </c>
      <c r="M9" s="90">
        <v>11</v>
      </c>
      <c r="N9" s="90">
        <f>+$AO$66</f>
        <v>14</v>
      </c>
      <c r="O9" s="90">
        <f>+$AQ$66</f>
        <v>2</v>
      </c>
      <c r="P9" s="90">
        <v>3</v>
      </c>
      <c r="Q9" s="46"/>
      <c r="R9" s="41"/>
      <c r="U9" s="75">
        <v>8</v>
      </c>
      <c r="V9" s="77" t="s">
        <v>147</v>
      </c>
      <c r="W9" s="78"/>
      <c r="X9" s="77"/>
      <c r="Y9" s="77"/>
      <c r="Z9" s="77" t="s">
        <v>140</v>
      </c>
      <c r="AB9" s="50"/>
      <c r="AC9" s="50">
        <v>1</v>
      </c>
      <c r="AD9" s="50">
        <v>0</v>
      </c>
      <c r="AE9" s="50">
        <v>1</v>
      </c>
      <c r="AF9" s="50">
        <v>0</v>
      </c>
      <c r="AG9" s="264">
        <f t="shared" si="0"/>
        <v>0</v>
      </c>
      <c r="AH9" s="264"/>
      <c r="AI9" s="50">
        <v>5</v>
      </c>
      <c r="AJ9" s="50">
        <v>0</v>
      </c>
      <c r="AK9" s="50">
        <v>0</v>
      </c>
      <c r="AL9" s="66">
        <f t="shared" si="1"/>
        <v>5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0</v>
      </c>
      <c r="H10" s="90">
        <v>2</v>
      </c>
      <c r="I10" s="90">
        <v>1</v>
      </c>
      <c r="J10" s="90">
        <f t="shared" si="2"/>
        <v>1</v>
      </c>
      <c r="K10" s="73">
        <f t="shared" si="3"/>
        <v>0.16666666666666666</v>
      </c>
      <c r="L10" s="90">
        <f>+$AN$53</f>
        <v>10</v>
      </c>
      <c r="M10" s="90">
        <v>14</v>
      </c>
      <c r="N10" s="90">
        <f>+$AO$53</f>
        <v>11</v>
      </c>
      <c r="O10" s="90">
        <f>+$AQ$53</f>
        <v>0</v>
      </c>
      <c r="P10" s="90">
        <v>7</v>
      </c>
      <c r="Q10" s="46"/>
      <c r="R10" s="46"/>
      <c r="U10" s="75">
        <v>7</v>
      </c>
      <c r="V10" s="77" t="s">
        <v>22</v>
      </c>
      <c r="W10" s="78"/>
      <c r="X10" s="77"/>
      <c r="Y10" s="77"/>
      <c r="Z10" s="77" t="s">
        <v>15</v>
      </c>
      <c r="AB10" s="50"/>
      <c r="AC10" s="50">
        <v>2</v>
      </c>
      <c r="AD10" s="50">
        <v>0</v>
      </c>
      <c r="AE10" s="50">
        <v>2</v>
      </c>
      <c r="AF10" s="50">
        <v>0</v>
      </c>
      <c r="AG10" s="264">
        <f t="shared" si="0"/>
        <v>0</v>
      </c>
      <c r="AH10" s="264"/>
      <c r="AI10" s="50">
        <v>11</v>
      </c>
      <c r="AJ10" s="50">
        <v>0</v>
      </c>
      <c r="AK10" s="50">
        <v>0</v>
      </c>
      <c r="AL10" s="66">
        <f t="shared" si="1"/>
        <v>5.5</v>
      </c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3</v>
      </c>
      <c r="I11" s="90">
        <v>0</v>
      </c>
      <c r="J11" s="90">
        <f t="shared" si="2"/>
        <v>0</v>
      </c>
      <c r="K11" s="73">
        <f t="shared" si="3"/>
        <v>0</v>
      </c>
      <c r="L11" s="90">
        <f>+$AA$40</f>
        <v>3</v>
      </c>
      <c r="M11" s="90">
        <v>12</v>
      </c>
      <c r="N11" s="90">
        <f>+$AB$40</f>
        <v>3</v>
      </c>
      <c r="O11" s="90">
        <f>+$AD$40</f>
        <v>2</v>
      </c>
      <c r="P11" s="90">
        <v>7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+AC104</f>
        <v>4</v>
      </c>
      <c r="AD11" s="38">
        <f>+AD104</f>
        <v>1</v>
      </c>
      <c r="AE11" s="38">
        <f>+AE104</f>
        <v>2</v>
      </c>
      <c r="AF11" s="38">
        <f>+AF104</f>
        <v>1</v>
      </c>
      <c r="AG11" s="281">
        <f>+AG104</f>
        <v>0.375</v>
      </c>
      <c r="AH11" s="281"/>
      <c r="AI11" s="38">
        <f>+AI104</f>
        <v>10</v>
      </c>
      <c r="AJ11" s="38">
        <f>+AJ104</f>
        <v>1</v>
      </c>
      <c r="AK11" s="38">
        <f>+AK104</f>
        <v>0</v>
      </c>
      <c r="AL11" s="49">
        <f>+AL104</f>
        <v>2.5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11</v>
      </c>
      <c r="H12" s="21">
        <f>SUM(H4:H11)</f>
        <v>11</v>
      </c>
      <c r="I12" s="21">
        <f>SUM(I4:I11)</f>
        <v>2</v>
      </c>
      <c r="J12" s="21"/>
      <c r="K12" s="21"/>
      <c r="L12" s="21">
        <f>SUM(L4:L11)</f>
        <v>72</v>
      </c>
      <c r="M12" s="21">
        <f>SUM(M4:M11)</f>
        <v>72</v>
      </c>
      <c r="N12" s="21">
        <f>SUM(N4:N11)</f>
        <v>107</v>
      </c>
      <c r="O12" s="21">
        <f>SUM(O4:O11)</f>
        <v>30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24</v>
      </c>
      <c r="AD12" s="60">
        <f t="shared" si="4"/>
        <v>11</v>
      </c>
      <c r="AE12" s="60">
        <f t="shared" si="4"/>
        <v>11</v>
      </c>
      <c r="AF12" s="60">
        <f t="shared" si="4"/>
        <v>2</v>
      </c>
      <c r="AG12" s="60"/>
      <c r="AH12" s="60"/>
      <c r="AI12" s="60">
        <f t="shared" ref="AI12:AK12" si="5">SUM(AI3:AI11)</f>
        <v>71</v>
      </c>
      <c r="AJ12" s="60">
        <f t="shared" si="5"/>
        <v>1</v>
      </c>
      <c r="AK12" s="60">
        <f t="shared" si="5"/>
        <v>0</v>
      </c>
      <c r="AL12" s="70">
        <f>+AI12/AC12</f>
        <v>2.9583333333333335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3 Summary:</v>
      </c>
      <c r="C14" s="2"/>
      <c r="D14" s="2"/>
      <c r="E14" s="277">
        <v>44466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190</v>
      </c>
      <c r="D15" s="37"/>
      <c r="E15" s="36"/>
      <c r="F15" s="36"/>
      <c r="G15" s="90">
        <v>3</v>
      </c>
      <c r="H15" s="38">
        <v>1</v>
      </c>
      <c r="I15" s="36" t="s">
        <v>119</v>
      </c>
      <c r="J15" s="36"/>
      <c r="K15" s="36"/>
      <c r="L15" s="36"/>
      <c r="M15" s="36" t="s">
        <v>229</v>
      </c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0</v>
      </c>
      <c r="AA15" s="28">
        <v>0</v>
      </c>
      <c r="AB15" s="28">
        <v>0</v>
      </c>
      <c r="AC15" s="60">
        <f t="shared" ref="AC15:AC26" si="6">+AA15+AB15</f>
        <v>0</v>
      </c>
      <c r="AD15" s="28">
        <v>0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3</v>
      </c>
      <c r="AN15" s="74">
        <v>1</v>
      </c>
      <c r="AO15" s="74">
        <v>2</v>
      </c>
      <c r="AP15" s="50">
        <f t="shared" ref="AP15:AP26" si="7">+AN15+AO15</f>
        <v>3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 t="s">
        <v>247</v>
      </c>
      <c r="D16" s="57"/>
      <c r="E16" s="36"/>
      <c r="F16" s="36"/>
      <c r="G16" s="90"/>
      <c r="H16" s="38">
        <v>1</v>
      </c>
      <c r="I16" s="36" t="s">
        <v>119</v>
      </c>
      <c r="J16" s="36"/>
      <c r="K16" s="36"/>
      <c r="L16" s="36" t="s">
        <v>251</v>
      </c>
      <c r="M16" s="36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31</v>
      </c>
      <c r="Y16" s="42" t="s">
        <v>157</v>
      </c>
      <c r="Z16" s="50">
        <v>3</v>
      </c>
      <c r="AA16" s="74">
        <v>0</v>
      </c>
      <c r="AB16" s="74">
        <v>0</v>
      </c>
      <c r="AC16" s="50">
        <f t="shared" si="6"/>
        <v>0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3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36" t="s">
        <v>248</v>
      </c>
      <c r="D17" s="57"/>
      <c r="E17" s="36"/>
      <c r="F17" s="36"/>
      <c r="G17" s="90"/>
      <c r="H17" s="38">
        <v>1</v>
      </c>
      <c r="I17" s="36" t="s">
        <v>44</v>
      </c>
      <c r="J17" s="36"/>
      <c r="K17" s="36"/>
      <c r="L17" s="36" t="s">
        <v>252</v>
      </c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3</v>
      </c>
      <c r="AA17" s="74">
        <v>7</v>
      </c>
      <c r="AB17" s="74">
        <v>1</v>
      </c>
      <c r="AC17" s="50">
        <f t="shared" si="6"/>
        <v>8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3</v>
      </c>
      <c r="AN17" s="74">
        <v>4</v>
      </c>
      <c r="AO17" s="74">
        <v>4</v>
      </c>
      <c r="AP17" s="50">
        <f t="shared" si="7"/>
        <v>8</v>
      </c>
      <c r="AQ17" s="74">
        <v>2</v>
      </c>
      <c r="AR17" s="40"/>
    </row>
    <row r="18" spans="1:44" ht="15.95" customHeight="1" x14ac:dyDescent="0.25">
      <c r="A18" s="47"/>
      <c r="B18" s="16"/>
      <c r="C18" s="36" t="s">
        <v>249</v>
      </c>
      <c r="D18" s="16"/>
      <c r="E18" s="16"/>
      <c r="F18" s="16"/>
      <c r="G18" s="16"/>
      <c r="H18" s="38"/>
      <c r="I18" s="36"/>
      <c r="J18" s="36"/>
      <c r="K18" s="36"/>
      <c r="L18" s="36"/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3</v>
      </c>
      <c r="AA18" s="74">
        <v>1</v>
      </c>
      <c r="AB18" s="74">
        <v>6</v>
      </c>
      <c r="AC18" s="50">
        <f t="shared" si="6"/>
        <v>7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2</v>
      </c>
      <c r="AN18" s="74">
        <v>1</v>
      </c>
      <c r="AO18" s="74">
        <v>2</v>
      </c>
      <c r="AP18" s="50">
        <f t="shared" si="7"/>
        <v>3</v>
      </c>
      <c r="AQ18" s="74">
        <v>0</v>
      </c>
      <c r="AR18" s="40"/>
    </row>
    <row r="19" spans="1:44" ht="15.95" customHeight="1" x14ac:dyDescent="0.25">
      <c r="A19" s="47"/>
      <c r="C19" s="36"/>
      <c r="D19" s="16"/>
      <c r="E19" s="16"/>
      <c r="F19" s="16"/>
      <c r="H19" s="38"/>
      <c r="I19" s="36"/>
      <c r="L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3</v>
      </c>
      <c r="AA19" s="74">
        <v>1</v>
      </c>
      <c r="AB19" s="74">
        <v>0</v>
      </c>
      <c r="AC19" s="50">
        <f t="shared" si="6"/>
        <v>1</v>
      </c>
      <c r="AD19" s="74">
        <v>0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3</v>
      </c>
      <c r="AN19" s="74">
        <v>0</v>
      </c>
      <c r="AO19" s="74">
        <v>1</v>
      </c>
      <c r="AP19" s="50">
        <f t="shared" si="7"/>
        <v>1</v>
      </c>
      <c r="AQ19" s="74">
        <v>0</v>
      </c>
      <c r="AR19" s="40"/>
    </row>
    <row r="20" spans="1:44" ht="15.95" customHeight="1" x14ac:dyDescent="0.25">
      <c r="A20" s="47"/>
      <c r="B20" s="38" t="s">
        <v>57</v>
      </c>
      <c r="C20" s="18" t="s">
        <v>203</v>
      </c>
      <c r="D20" s="37"/>
      <c r="E20" s="36"/>
      <c r="F20" s="36"/>
      <c r="G20" s="90">
        <v>6</v>
      </c>
      <c r="H20" s="38">
        <v>1</v>
      </c>
      <c r="I20" s="36" t="s">
        <v>184</v>
      </c>
      <c r="J20" s="36"/>
      <c r="K20" s="36"/>
      <c r="L20" s="36" t="s">
        <v>253</v>
      </c>
      <c r="M20" s="36"/>
      <c r="N20" s="36"/>
      <c r="O20" s="36"/>
      <c r="P20" s="3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3</v>
      </c>
      <c r="AA20" s="74">
        <v>0</v>
      </c>
      <c r="AB20" s="74">
        <v>0</v>
      </c>
      <c r="AC20" s="50">
        <f t="shared" si="6"/>
        <v>0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3</v>
      </c>
      <c r="AN20" s="74">
        <v>2</v>
      </c>
      <c r="AO20" s="74">
        <v>1</v>
      </c>
      <c r="AP20" s="50">
        <f t="shared" si="7"/>
        <v>3</v>
      </c>
      <c r="AQ20" s="74">
        <v>4</v>
      </c>
      <c r="AR20" s="40"/>
    </row>
    <row r="21" spans="1:44" ht="15.95" customHeight="1" x14ac:dyDescent="0.25">
      <c r="A21" s="47"/>
      <c r="B21" s="38" t="s">
        <v>35</v>
      </c>
      <c r="C21" s="36" t="s">
        <v>250</v>
      </c>
      <c r="D21" s="57"/>
      <c r="E21" s="36"/>
      <c r="F21" s="36"/>
      <c r="G21" s="90"/>
      <c r="H21" s="38">
        <v>1</v>
      </c>
      <c r="I21" s="36" t="s">
        <v>65</v>
      </c>
      <c r="J21" s="36"/>
      <c r="K21" s="36"/>
      <c r="L21" s="36" t="s">
        <v>39</v>
      </c>
      <c r="M21" s="36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3</v>
      </c>
      <c r="AA21" s="74">
        <v>0</v>
      </c>
      <c r="AB21" s="74">
        <v>1</v>
      </c>
      <c r="AC21" s="50">
        <f t="shared" si="6"/>
        <v>1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3</v>
      </c>
      <c r="AN21" s="74">
        <v>3</v>
      </c>
      <c r="AO21" s="74">
        <v>3</v>
      </c>
      <c r="AP21" s="50">
        <f t="shared" si="7"/>
        <v>6</v>
      </c>
      <c r="AQ21" s="74">
        <v>0</v>
      </c>
      <c r="AR21" s="40"/>
    </row>
    <row r="22" spans="1:44" ht="15.95" customHeight="1" x14ac:dyDescent="0.25">
      <c r="A22" s="47"/>
      <c r="C22" s="16"/>
      <c r="D22" s="16"/>
      <c r="E22" s="16"/>
      <c r="F22" s="16"/>
      <c r="H22" s="38">
        <v>1</v>
      </c>
      <c r="I22" s="36" t="s">
        <v>65</v>
      </c>
      <c r="J22" s="36"/>
      <c r="K22" s="36"/>
      <c r="L22" s="36" t="s">
        <v>39</v>
      </c>
      <c r="M22" s="36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3</v>
      </c>
      <c r="AA22" s="74">
        <v>0</v>
      </c>
      <c r="AB22" s="74">
        <v>0</v>
      </c>
      <c r="AC22" s="50">
        <f t="shared" si="6"/>
        <v>0</v>
      </c>
      <c r="AD22" s="74">
        <v>0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2</v>
      </c>
      <c r="AN22" s="74">
        <v>0</v>
      </c>
      <c r="AO22" s="74">
        <v>0</v>
      </c>
      <c r="AP22" s="50">
        <f t="shared" si="7"/>
        <v>0</v>
      </c>
      <c r="AQ22" s="74">
        <v>0</v>
      </c>
      <c r="AR22" s="40"/>
    </row>
    <row r="23" spans="1:44" ht="15.95" customHeight="1" x14ac:dyDescent="0.25">
      <c r="A23" s="47"/>
      <c r="C23" s="16"/>
      <c r="D23" s="16"/>
      <c r="E23" s="16"/>
      <c r="F23" s="16"/>
      <c r="H23" s="38">
        <v>1</v>
      </c>
      <c r="I23" s="36" t="s">
        <v>65</v>
      </c>
      <c r="J23" s="36"/>
      <c r="K23" s="36"/>
      <c r="L23" s="36" t="s">
        <v>39</v>
      </c>
      <c r="M23" s="36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3</v>
      </c>
      <c r="AA23" s="74">
        <v>0</v>
      </c>
      <c r="AB23" s="74">
        <v>1</v>
      </c>
      <c r="AC23" s="50">
        <f t="shared" si="6"/>
        <v>1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3</v>
      </c>
      <c r="AN23" s="74">
        <v>0</v>
      </c>
      <c r="AO23" s="74">
        <v>1</v>
      </c>
      <c r="AP23" s="50">
        <f t="shared" si="7"/>
        <v>1</v>
      </c>
      <c r="AQ23" s="74">
        <v>2</v>
      </c>
      <c r="AR23" s="5"/>
    </row>
    <row r="24" spans="1:44" ht="15.95" customHeight="1" x14ac:dyDescent="0.25">
      <c r="A24" s="47"/>
      <c r="C24" s="16"/>
      <c r="D24" s="16"/>
      <c r="E24" s="16"/>
      <c r="F24" s="16"/>
      <c r="H24" s="38">
        <v>1</v>
      </c>
      <c r="I24" s="36" t="s">
        <v>59</v>
      </c>
      <c r="J24" s="36"/>
      <c r="K24" s="36"/>
      <c r="L24" s="36" t="s">
        <v>37</v>
      </c>
      <c r="M24" s="36"/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3</v>
      </c>
      <c r="AA24" s="74">
        <v>0</v>
      </c>
      <c r="AB24" s="74">
        <v>0</v>
      </c>
      <c r="AC24" s="50">
        <f t="shared" si="6"/>
        <v>0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3</v>
      </c>
      <c r="AN24" s="74">
        <v>0</v>
      </c>
      <c r="AO24" s="74">
        <v>0</v>
      </c>
      <c r="AP24" s="50">
        <f t="shared" si="7"/>
        <v>0</v>
      </c>
      <c r="AQ24" s="74">
        <v>0</v>
      </c>
      <c r="AR24" s="41"/>
    </row>
    <row r="25" spans="1:44" ht="15.95" customHeight="1" x14ac:dyDescent="0.25">
      <c r="A25" s="47"/>
      <c r="H25" s="38">
        <v>2</v>
      </c>
      <c r="I25" s="36" t="s">
        <v>65</v>
      </c>
      <c r="J25" s="36"/>
      <c r="K25" s="36"/>
      <c r="L25" s="36"/>
      <c r="M25" s="36" t="s">
        <v>229</v>
      </c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3</v>
      </c>
      <c r="AA25" s="74">
        <v>0</v>
      </c>
      <c r="AB25" s="74">
        <v>3</v>
      </c>
      <c r="AC25" s="50">
        <f t="shared" si="6"/>
        <v>3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3</v>
      </c>
      <c r="AN25" s="74">
        <v>0</v>
      </c>
      <c r="AO25" s="74">
        <v>2</v>
      </c>
      <c r="AP25" s="50">
        <f t="shared" si="7"/>
        <v>2</v>
      </c>
      <c r="AQ25" s="74">
        <v>4</v>
      </c>
      <c r="AR25" s="41"/>
    </row>
    <row r="26" spans="1:44" ht="15.95" customHeight="1" x14ac:dyDescent="0.25">
      <c r="A26" s="47"/>
      <c r="B26" s="4"/>
      <c r="C26" s="4"/>
      <c r="D26" s="4"/>
      <c r="E26" s="4"/>
      <c r="F26" s="4"/>
      <c r="G26" s="4"/>
      <c r="H26" s="4"/>
      <c r="I26" s="6"/>
      <c r="J26" s="6"/>
      <c r="K26" s="6"/>
      <c r="L26" s="6"/>
      <c r="M26" s="6"/>
      <c r="N26" s="6"/>
      <c r="O26" s="6"/>
      <c r="P26" s="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3</v>
      </c>
      <c r="AA26" s="74">
        <v>0</v>
      </c>
      <c r="AB26" s="74">
        <v>1</v>
      </c>
      <c r="AC26" s="50">
        <f t="shared" si="6"/>
        <v>1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2</v>
      </c>
      <c r="AN26" s="74">
        <v>0</v>
      </c>
      <c r="AO26" s="74">
        <v>2</v>
      </c>
      <c r="AP26" s="50">
        <f t="shared" si="7"/>
        <v>2</v>
      </c>
      <c r="AQ26" s="74">
        <v>0</v>
      </c>
      <c r="AR26" s="41"/>
    </row>
    <row r="27" spans="1:44" ht="15.95" customHeight="1" thickBot="1" x14ac:dyDescent="0.3">
      <c r="A27" s="47"/>
      <c r="B27" s="45" t="s">
        <v>62</v>
      </c>
      <c r="C27" s="18" t="s">
        <v>195</v>
      </c>
      <c r="D27" s="16"/>
      <c r="E27" s="36"/>
      <c r="F27" s="36"/>
      <c r="G27" s="90">
        <v>3</v>
      </c>
      <c r="H27" s="38">
        <v>1</v>
      </c>
      <c r="I27" s="36" t="s">
        <v>86</v>
      </c>
      <c r="J27" s="36"/>
      <c r="K27" s="36"/>
      <c r="L27" s="36" t="s">
        <v>255</v>
      </c>
      <c r="M27" s="36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33</v>
      </c>
      <c r="AA27" s="48">
        <f t="shared" ref="AA27" si="8">SUM(AA15:AA26)</f>
        <v>9</v>
      </c>
      <c r="AB27" s="48">
        <f>SUM(AB15:AB26)</f>
        <v>13</v>
      </c>
      <c r="AC27" s="48">
        <f>+AB27+AA27</f>
        <v>22</v>
      </c>
      <c r="AD27" s="48">
        <f>SUM(AD15:AD26)</f>
        <v>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33</v>
      </c>
      <c r="AN27" s="48">
        <f t="shared" ref="AN27" si="9">SUM(AN15:AN26)</f>
        <v>11</v>
      </c>
      <c r="AO27" s="48">
        <f>SUM(AO15:AO26)</f>
        <v>18</v>
      </c>
      <c r="AP27" s="48">
        <f>+AO27+AN27</f>
        <v>29</v>
      </c>
      <c r="AQ27" s="48">
        <f>SUM(AQ15:AQ26)</f>
        <v>12</v>
      </c>
      <c r="AR27" s="41"/>
    </row>
    <row r="28" spans="1:44" ht="15.95" customHeight="1" x14ac:dyDescent="0.25">
      <c r="A28" s="47"/>
      <c r="B28" s="43" t="s">
        <v>35</v>
      </c>
      <c r="C28" s="57"/>
      <c r="D28" s="57" t="s">
        <v>149</v>
      </c>
      <c r="E28" s="36"/>
      <c r="F28" s="36"/>
      <c r="G28" s="37"/>
      <c r="H28" s="38">
        <v>2</v>
      </c>
      <c r="I28" s="36" t="s">
        <v>257</v>
      </c>
      <c r="J28" s="36"/>
      <c r="K28" s="36"/>
      <c r="L28" s="36" t="s">
        <v>256</v>
      </c>
      <c r="M28" s="36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6</v>
      </c>
      <c r="AA28" s="28">
        <v>0</v>
      </c>
      <c r="AB28" s="28">
        <v>1</v>
      </c>
      <c r="AC28" s="60">
        <f t="shared" ref="AC28:AC39" si="10">+AA28+AB28</f>
        <v>1</v>
      </c>
      <c r="AD28" s="28">
        <v>0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2</v>
      </c>
      <c r="AN28" s="28">
        <v>0</v>
      </c>
      <c r="AO28" s="28">
        <v>0</v>
      </c>
      <c r="AP28" s="60">
        <f t="shared" ref="AP28:AP39" si="11">+AN28+AO28</f>
        <v>0</v>
      </c>
      <c r="AQ28" s="28">
        <v>0</v>
      </c>
      <c r="AR28" s="41"/>
    </row>
    <row r="29" spans="1:44" ht="15.95" customHeight="1" x14ac:dyDescent="0.25">
      <c r="A29" s="47"/>
      <c r="C29" s="16"/>
      <c r="D29" s="16"/>
      <c r="E29" s="16"/>
      <c r="F29" s="16"/>
      <c r="G29" s="16"/>
      <c r="H29" s="38">
        <v>2</v>
      </c>
      <c r="I29" s="36" t="s">
        <v>132</v>
      </c>
      <c r="L29" s="36" t="s">
        <v>257</v>
      </c>
      <c r="Q29" s="47"/>
      <c r="R29" s="47"/>
      <c r="S29" s="75">
        <v>8</v>
      </c>
      <c r="T29" s="42" t="s">
        <v>147</v>
      </c>
      <c r="U29" s="42"/>
      <c r="V29" s="42"/>
      <c r="W29" s="56"/>
      <c r="X29" s="43">
        <v>9</v>
      </c>
      <c r="Y29" s="29" t="s">
        <v>146</v>
      </c>
      <c r="Z29" s="50">
        <v>1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2</v>
      </c>
      <c r="AN29" s="74">
        <v>0</v>
      </c>
      <c r="AO29" s="74">
        <v>1</v>
      </c>
      <c r="AP29" s="50">
        <f t="shared" si="11"/>
        <v>1</v>
      </c>
      <c r="AQ29" s="74">
        <v>0</v>
      </c>
      <c r="AR29" s="41"/>
    </row>
    <row r="30" spans="1:44" ht="15.95" customHeight="1" x14ac:dyDescent="0.25">
      <c r="A30" s="47"/>
      <c r="C30" s="16"/>
      <c r="D30" s="57"/>
      <c r="E30" s="36"/>
      <c r="F30" s="36"/>
      <c r="G30" s="90"/>
      <c r="H30" s="38"/>
      <c r="I30" s="36"/>
      <c r="J30" s="36"/>
      <c r="K30" s="36"/>
      <c r="L30" s="36"/>
      <c r="M30" s="36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3</v>
      </c>
      <c r="AA30" s="74">
        <v>1</v>
      </c>
      <c r="AB30" s="74">
        <v>0</v>
      </c>
      <c r="AC30" s="50">
        <f t="shared" si="10"/>
        <v>1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3</v>
      </c>
      <c r="AN30" s="74">
        <v>11</v>
      </c>
      <c r="AO30" s="74">
        <v>2</v>
      </c>
      <c r="AP30" s="50">
        <f t="shared" si="11"/>
        <v>13</v>
      </c>
      <c r="AQ30" s="74">
        <v>0</v>
      </c>
      <c r="AR30" s="41"/>
    </row>
    <row r="31" spans="1:44" ht="15.95" customHeight="1" x14ac:dyDescent="0.25">
      <c r="A31" s="47"/>
      <c r="C31" s="18" t="s">
        <v>198</v>
      </c>
      <c r="D31" s="16"/>
      <c r="E31" s="36"/>
      <c r="F31" s="36"/>
      <c r="G31" s="90">
        <v>3</v>
      </c>
      <c r="H31" s="38">
        <v>1</v>
      </c>
      <c r="I31" s="36" t="s">
        <v>126</v>
      </c>
      <c r="J31" s="36"/>
      <c r="K31" s="36"/>
      <c r="L31" s="36" t="s">
        <v>113</v>
      </c>
      <c r="M31" s="36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3</v>
      </c>
      <c r="AA31" s="74">
        <v>0</v>
      </c>
      <c r="AB31" s="74">
        <v>0</v>
      </c>
      <c r="AC31" s="50">
        <f t="shared" si="10"/>
        <v>0</v>
      </c>
      <c r="AD31" s="74">
        <v>0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3</v>
      </c>
      <c r="AN31" s="74">
        <v>0</v>
      </c>
      <c r="AO31" s="74">
        <v>1</v>
      </c>
      <c r="AP31" s="50">
        <f t="shared" si="11"/>
        <v>1</v>
      </c>
      <c r="AQ31" s="74">
        <v>0</v>
      </c>
      <c r="AR31" s="41"/>
    </row>
    <row r="32" spans="1:44" ht="15.95" customHeight="1" x14ac:dyDescent="0.25">
      <c r="A32" s="47"/>
      <c r="B32" s="38" t="s">
        <v>35</v>
      </c>
      <c r="C32" s="57"/>
      <c r="D32" s="57" t="s">
        <v>149</v>
      </c>
      <c r="E32" s="16"/>
      <c r="F32" s="16"/>
      <c r="G32" s="16"/>
      <c r="H32" s="38">
        <v>2</v>
      </c>
      <c r="I32" s="36" t="s">
        <v>113</v>
      </c>
      <c r="J32" s="36"/>
      <c r="K32" s="36"/>
      <c r="L32" s="36" t="s">
        <v>126</v>
      </c>
      <c r="M32" s="36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3</v>
      </c>
      <c r="AA32" s="74">
        <v>0</v>
      </c>
      <c r="AB32" s="74">
        <v>1</v>
      </c>
      <c r="AC32" s="50">
        <f t="shared" si="10"/>
        <v>1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3</v>
      </c>
      <c r="AN32" s="74">
        <v>2</v>
      </c>
      <c r="AO32" s="74">
        <v>4</v>
      </c>
      <c r="AP32" s="50">
        <f t="shared" si="11"/>
        <v>6</v>
      </c>
      <c r="AQ32" s="74">
        <v>0</v>
      </c>
      <c r="AR32" s="41"/>
    </row>
    <row r="33" spans="1:44" ht="15.95" customHeight="1" x14ac:dyDescent="0.25">
      <c r="A33" s="47"/>
      <c r="C33" s="57"/>
      <c r="D33" s="16"/>
      <c r="E33" s="16"/>
      <c r="F33" s="16"/>
      <c r="H33" s="38">
        <v>2</v>
      </c>
      <c r="I33" s="36" t="s">
        <v>126</v>
      </c>
      <c r="L33" s="36"/>
      <c r="M33" s="36" t="s">
        <v>258</v>
      </c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3</v>
      </c>
      <c r="AA33" s="74">
        <v>1</v>
      </c>
      <c r="AB33" s="74">
        <v>0</v>
      </c>
      <c r="AC33" s="50">
        <f t="shared" si="10"/>
        <v>1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3</v>
      </c>
      <c r="AN33" s="74">
        <v>0</v>
      </c>
      <c r="AO33" s="74">
        <v>2</v>
      </c>
      <c r="AP33" s="50">
        <f t="shared" si="11"/>
        <v>2</v>
      </c>
      <c r="AQ33" s="74">
        <v>0</v>
      </c>
      <c r="AR33" s="41"/>
    </row>
    <row r="34" spans="1:44" ht="15.95" customHeight="1" x14ac:dyDescent="0.25">
      <c r="A34" s="47"/>
      <c r="B34" s="4"/>
      <c r="C34" s="4"/>
      <c r="D34" s="4"/>
      <c r="E34" s="4"/>
      <c r="F34" s="4"/>
      <c r="G34" s="4"/>
      <c r="H34" s="4"/>
      <c r="I34" s="6"/>
      <c r="J34" s="6"/>
      <c r="K34" s="6"/>
      <c r="L34" s="6"/>
      <c r="M34" s="6"/>
      <c r="N34" s="6"/>
      <c r="O34" s="6"/>
      <c r="P34" s="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3</v>
      </c>
      <c r="AA34" s="74">
        <v>1</v>
      </c>
      <c r="AB34" s="74">
        <v>0</v>
      </c>
      <c r="AC34" s="50">
        <f t="shared" si="10"/>
        <v>1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2</v>
      </c>
      <c r="AN34" s="74">
        <v>0</v>
      </c>
      <c r="AO34" s="74">
        <v>2</v>
      </c>
      <c r="AP34" s="50">
        <f t="shared" si="11"/>
        <v>2</v>
      </c>
      <c r="AQ34" s="74">
        <v>0</v>
      </c>
      <c r="AR34" s="41"/>
    </row>
    <row r="35" spans="1:44" ht="15.95" customHeight="1" x14ac:dyDescent="0.25">
      <c r="A35" s="47" t="s">
        <v>68</v>
      </c>
      <c r="B35" s="45" t="s">
        <v>71</v>
      </c>
      <c r="C35" s="18" t="s">
        <v>202</v>
      </c>
      <c r="D35" s="16"/>
      <c r="E35" s="16"/>
      <c r="F35" s="53"/>
      <c r="G35" s="90">
        <v>4</v>
      </c>
      <c r="H35" s="38">
        <v>1</v>
      </c>
      <c r="I35" s="36" t="s">
        <v>259</v>
      </c>
      <c r="J35" s="36"/>
      <c r="K35" s="36"/>
      <c r="L35" s="36" t="s">
        <v>271</v>
      </c>
      <c r="M35" s="36"/>
      <c r="N35" s="36"/>
      <c r="O35" s="36"/>
      <c r="P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3</v>
      </c>
      <c r="AA35" s="74">
        <v>0</v>
      </c>
      <c r="AB35" s="74">
        <v>1</v>
      </c>
      <c r="AC35" s="50">
        <f t="shared" si="10"/>
        <v>1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3</v>
      </c>
      <c r="AN35" s="74">
        <v>0</v>
      </c>
      <c r="AO35" s="74">
        <v>0</v>
      </c>
      <c r="AP35" s="50">
        <f t="shared" si="11"/>
        <v>0</v>
      </c>
      <c r="AQ35" s="74">
        <v>0</v>
      </c>
      <c r="AR35" s="41"/>
    </row>
    <row r="36" spans="1:44" ht="15.95" customHeight="1" x14ac:dyDescent="0.25">
      <c r="A36" s="47"/>
      <c r="B36" s="43" t="s">
        <v>35</v>
      </c>
      <c r="C36" s="36" t="s">
        <v>262</v>
      </c>
      <c r="D36" s="36"/>
      <c r="E36" s="36"/>
      <c r="F36" s="16"/>
      <c r="G36" s="16"/>
      <c r="H36" s="38">
        <v>1</v>
      </c>
      <c r="I36" s="36" t="s">
        <v>66</v>
      </c>
      <c r="J36" s="16"/>
      <c r="K36" s="16"/>
      <c r="L36" s="36" t="s">
        <v>269</v>
      </c>
      <c r="M36" s="36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/>
      <c r="Y36" s="29" t="s">
        <v>146</v>
      </c>
      <c r="Z36" s="50">
        <v>0</v>
      </c>
      <c r="AA36" s="74">
        <v>0</v>
      </c>
      <c r="AB36" s="74">
        <v>0</v>
      </c>
      <c r="AC36" s="50">
        <f t="shared" si="10"/>
        <v>0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3</v>
      </c>
      <c r="AN36" s="74">
        <v>0</v>
      </c>
      <c r="AO36" s="74">
        <v>4</v>
      </c>
      <c r="AP36" s="50">
        <f t="shared" si="11"/>
        <v>4</v>
      </c>
      <c r="AQ36" s="74">
        <v>0</v>
      </c>
      <c r="AR36" s="41"/>
    </row>
    <row r="37" spans="1:44" ht="15.95" customHeight="1" x14ac:dyDescent="0.25">
      <c r="A37" s="47"/>
      <c r="C37" s="16"/>
      <c r="D37" s="16"/>
      <c r="E37" s="16"/>
      <c r="F37" s="16"/>
      <c r="G37" s="16"/>
      <c r="H37" s="38">
        <v>2</v>
      </c>
      <c r="I37" s="36" t="s">
        <v>166</v>
      </c>
      <c r="J37" s="16"/>
      <c r="K37" s="16"/>
      <c r="L37" s="36" t="s">
        <v>260</v>
      </c>
      <c r="M37" s="36"/>
      <c r="N37" s="36"/>
      <c r="O37" s="1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3</v>
      </c>
      <c r="AA37" s="74">
        <v>0</v>
      </c>
      <c r="AB37" s="74">
        <v>0</v>
      </c>
      <c r="AC37" s="50">
        <f t="shared" si="10"/>
        <v>0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3</v>
      </c>
      <c r="AN37" s="74">
        <v>1</v>
      </c>
      <c r="AO37" s="74">
        <v>1</v>
      </c>
      <c r="AP37" s="50">
        <f t="shared" si="11"/>
        <v>2</v>
      </c>
      <c r="AQ37" s="74">
        <v>0</v>
      </c>
      <c r="AR37" s="41"/>
    </row>
    <row r="38" spans="1:44" ht="15.95" customHeight="1" x14ac:dyDescent="0.25">
      <c r="A38" s="47"/>
      <c r="C38" s="16"/>
      <c r="D38" s="16"/>
      <c r="E38" s="16"/>
      <c r="F38" s="16"/>
      <c r="G38" s="16"/>
      <c r="H38" s="38">
        <v>2</v>
      </c>
      <c r="I38" s="36" t="s">
        <v>66</v>
      </c>
      <c r="J38" s="16"/>
      <c r="K38" s="16"/>
      <c r="L38" s="36" t="s">
        <v>270</v>
      </c>
      <c r="M38" s="36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2</v>
      </c>
      <c r="AA38" s="74">
        <v>0</v>
      </c>
      <c r="AB38" s="74">
        <v>0</v>
      </c>
      <c r="AC38" s="50">
        <f t="shared" si="10"/>
        <v>0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3</v>
      </c>
      <c r="AN38" s="74">
        <v>0</v>
      </c>
      <c r="AO38" s="74">
        <v>1</v>
      </c>
      <c r="AP38" s="50">
        <f t="shared" si="11"/>
        <v>1</v>
      </c>
      <c r="AQ38" s="74">
        <v>2</v>
      </c>
      <c r="AR38" s="41"/>
    </row>
    <row r="39" spans="1:44" ht="15.95" customHeight="1" x14ac:dyDescent="0.25">
      <c r="A39" s="47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3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3</v>
      </c>
      <c r="AN39" s="74">
        <v>0</v>
      </c>
      <c r="AO39" s="74">
        <v>1</v>
      </c>
      <c r="AP39" s="50">
        <f t="shared" si="11"/>
        <v>1</v>
      </c>
      <c r="AQ39" s="74">
        <v>0</v>
      </c>
      <c r="AR39" s="41"/>
    </row>
    <row r="40" spans="1:44" ht="15.95" customHeight="1" thickBot="1" x14ac:dyDescent="0.3">
      <c r="A40" s="47"/>
      <c r="B40" s="16"/>
      <c r="C40" s="18" t="s">
        <v>196</v>
      </c>
      <c r="D40" s="76"/>
      <c r="E40" s="36"/>
      <c r="F40" s="36"/>
      <c r="G40" s="90">
        <v>2</v>
      </c>
      <c r="H40" s="38">
        <v>1</v>
      </c>
      <c r="I40" s="36" t="s">
        <v>133</v>
      </c>
      <c r="J40" s="16"/>
      <c r="K40" s="16"/>
      <c r="L40" s="36" t="s">
        <v>268</v>
      </c>
      <c r="M40" s="36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33</v>
      </c>
      <c r="AA40" s="48">
        <f t="shared" ref="AA40" si="12">SUM(AA28:AA39)</f>
        <v>3</v>
      </c>
      <c r="AB40" s="48">
        <f>SUM(AB28:AB39)</f>
        <v>3</v>
      </c>
      <c r="AC40" s="48">
        <f>+AB40+AA40</f>
        <v>6</v>
      </c>
      <c r="AD40" s="48">
        <f>SUM(AD28:AD39)</f>
        <v>2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33</v>
      </c>
      <c r="AN40" s="48">
        <f t="shared" ref="AN40" si="13">SUM(AN28:AN39)</f>
        <v>14</v>
      </c>
      <c r="AO40" s="48">
        <f>SUM(AO28:AO39)</f>
        <v>19</v>
      </c>
      <c r="AP40" s="48">
        <f>+AO40+AN40</f>
        <v>33</v>
      </c>
      <c r="AQ40" s="48">
        <f>SUM(AQ28:AQ39)</f>
        <v>2</v>
      </c>
      <c r="AR40" s="41"/>
    </row>
    <row r="41" spans="1:44" ht="15.95" customHeight="1" x14ac:dyDescent="0.25">
      <c r="A41" s="47"/>
      <c r="B41" s="38" t="s">
        <v>35</v>
      </c>
      <c r="C41" s="57"/>
      <c r="D41" s="57" t="s">
        <v>149</v>
      </c>
      <c r="E41" s="16"/>
      <c r="F41" s="16"/>
      <c r="G41" s="16"/>
      <c r="H41" s="38">
        <v>2</v>
      </c>
      <c r="I41" s="36" t="s">
        <v>133</v>
      </c>
      <c r="J41" s="16"/>
      <c r="K41" s="16"/>
      <c r="L41" s="36" t="s">
        <v>261</v>
      </c>
      <c r="M41" s="36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6</v>
      </c>
      <c r="AA41" s="28">
        <v>1</v>
      </c>
      <c r="AB41" s="28">
        <v>3</v>
      </c>
      <c r="AC41" s="60">
        <f t="shared" ref="AC41:AC52" si="14">+AA41+AB41</f>
        <v>4</v>
      </c>
      <c r="AD41" s="28">
        <v>0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9</v>
      </c>
      <c r="AN41" s="28">
        <v>3</v>
      </c>
      <c r="AO41" s="28">
        <v>3</v>
      </c>
      <c r="AP41" s="60">
        <f t="shared" ref="AP41:AP52" si="15">+AN41+AO41</f>
        <v>6</v>
      </c>
      <c r="AQ41" s="28">
        <v>0</v>
      </c>
      <c r="AR41" s="41"/>
    </row>
    <row r="42" spans="1:44" ht="15.95" customHeight="1" x14ac:dyDescent="0.25">
      <c r="A42" s="47"/>
      <c r="B42" s="7"/>
      <c r="C42" s="4"/>
      <c r="D42" s="4"/>
      <c r="E42" s="4"/>
      <c r="F42" s="4"/>
      <c r="G42" s="4"/>
      <c r="H42" s="4"/>
      <c r="I42" s="4"/>
      <c r="J42" s="6"/>
      <c r="K42" s="6"/>
      <c r="L42" s="6"/>
      <c r="M42" s="6"/>
      <c r="N42" s="6"/>
      <c r="O42" s="6"/>
      <c r="P42" s="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3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2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45" t="s">
        <v>84</v>
      </c>
      <c r="C43" s="18" t="s">
        <v>199</v>
      </c>
      <c r="D43" s="16"/>
      <c r="E43" s="37"/>
      <c r="F43" s="37"/>
      <c r="G43" s="90">
        <v>1</v>
      </c>
      <c r="H43" s="38">
        <v>1</v>
      </c>
      <c r="I43" s="36" t="s">
        <v>167</v>
      </c>
      <c r="J43" s="36"/>
      <c r="K43" s="36"/>
      <c r="L43" s="36" t="s">
        <v>263</v>
      </c>
      <c r="M43" s="36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</v>
      </c>
      <c r="AA43" s="74">
        <v>1</v>
      </c>
      <c r="AB43" s="74">
        <v>1</v>
      </c>
      <c r="AC43" s="50">
        <f t="shared" si="14"/>
        <v>2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3</v>
      </c>
      <c r="AN43" s="74">
        <v>4</v>
      </c>
      <c r="AO43" s="74">
        <v>3</v>
      </c>
      <c r="AP43" s="50">
        <f t="shared" si="15"/>
        <v>7</v>
      </c>
      <c r="AQ43" s="74">
        <v>0</v>
      </c>
      <c r="AR43" s="41"/>
    </row>
    <row r="44" spans="1:44" ht="15.95" customHeight="1" x14ac:dyDescent="0.25">
      <c r="A44" s="47"/>
      <c r="B44" s="43" t="s">
        <v>35</v>
      </c>
      <c r="C44" s="57" t="s">
        <v>266</v>
      </c>
      <c r="D44" s="57"/>
      <c r="E44" s="57"/>
      <c r="F44" s="16"/>
      <c r="G44" s="16"/>
      <c r="H44" s="38"/>
      <c r="I44" s="36"/>
      <c r="J44" s="36"/>
      <c r="K44" s="36"/>
      <c r="L44" s="36"/>
      <c r="M44" s="36"/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3</v>
      </c>
      <c r="AA44" s="74">
        <v>4</v>
      </c>
      <c r="AB44" s="74">
        <v>2</v>
      </c>
      <c r="AC44" s="50">
        <f t="shared" si="14"/>
        <v>6</v>
      </c>
      <c r="AD44" s="74">
        <v>0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</v>
      </c>
      <c r="AN44" s="74">
        <v>1</v>
      </c>
      <c r="AO44" s="74">
        <v>1</v>
      </c>
      <c r="AP44" s="50">
        <f t="shared" si="15"/>
        <v>2</v>
      </c>
      <c r="AQ44" s="74">
        <v>0</v>
      </c>
      <c r="AR44" s="41"/>
    </row>
    <row r="45" spans="1:44" ht="15.95" customHeight="1" x14ac:dyDescent="0.25">
      <c r="A45" s="47"/>
      <c r="C45" s="16"/>
      <c r="D45" s="16"/>
      <c r="E45" s="16"/>
      <c r="F45" s="16"/>
      <c r="G45" s="16"/>
      <c r="H45" s="38"/>
      <c r="I45" s="36"/>
      <c r="J45" s="16"/>
      <c r="K45" s="16"/>
      <c r="L45" s="36"/>
      <c r="M45" s="36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3</v>
      </c>
      <c r="AA45" s="74">
        <v>0</v>
      </c>
      <c r="AB45" s="74">
        <v>1</v>
      </c>
      <c r="AC45" s="50">
        <f t="shared" si="14"/>
        <v>1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23"/>
      <c r="C46" s="18" t="s">
        <v>189</v>
      </c>
      <c r="D46" s="57"/>
      <c r="E46" s="16"/>
      <c r="F46" s="37"/>
      <c r="G46" s="90">
        <v>5</v>
      </c>
      <c r="H46" s="38">
        <v>1</v>
      </c>
      <c r="I46" s="36" t="s">
        <v>82</v>
      </c>
      <c r="J46" s="16"/>
      <c r="K46" s="16"/>
      <c r="L46" s="36"/>
      <c r="M46" s="36" t="s">
        <v>229</v>
      </c>
      <c r="N46" s="36"/>
      <c r="O46" s="36"/>
      <c r="P46" s="3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2</v>
      </c>
      <c r="AA46" s="74">
        <v>0</v>
      </c>
      <c r="AB46" s="74">
        <v>0</v>
      </c>
      <c r="AC46" s="50">
        <f t="shared" si="14"/>
        <v>0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3</v>
      </c>
      <c r="AN46" s="74">
        <v>1</v>
      </c>
      <c r="AO46" s="74">
        <v>2</v>
      </c>
      <c r="AP46" s="50">
        <f t="shared" si="15"/>
        <v>3</v>
      </c>
      <c r="AQ46" s="74">
        <v>0</v>
      </c>
      <c r="AR46" s="41"/>
    </row>
    <row r="47" spans="1:44" ht="15.95" customHeight="1" x14ac:dyDescent="0.25">
      <c r="A47" s="47"/>
      <c r="B47" s="43" t="s">
        <v>35</v>
      </c>
      <c r="C47" s="36" t="s">
        <v>265</v>
      </c>
      <c r="D47" s="57"/>
      <c r="E47" s="36"/>
      <c r="F47" s="36"/>
      <c r="G47" s="90"/>
      <c r="H47" s="38">
        <v>1</v>
      </c>
      <c r="I47" s="36" t="s">
        <v>82</v>
      </c>
      <c r="J47" s="16"/>
      <c r="K47" s="16"/>
      <c r="L47" s="36" t="s">
        <v>38</v>
      </c>
      <c r="M47" s="36"/>
      <c r="N47" s="36"/>
      <c r="O47" s="36"/>
      <c r="P47" s="3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3</v>
      </c>
      <c r="AA47" s="74">
        <v>0</v>
      </c>
      <c r="AB47" s="74">
        <v>1</v>
      </c>
      <c r="AC47" s="50">
        <f t="shared" si="14"/>
        <v>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3</v>
      </c>
      <c r="AN47" s="74">
        <v>0</v>
      </c>
      <c r="AO47" s="74">
        <v>0</v>
      </c>
      <c r="AP47" s="50">
        <f t="shared" si="15"/>
        <v>0</v>
      </c>
      <c r="AQ47" s="74">
        <v>0</v>
      </c>
      <c r="AR47" s="41"/>
    </row>
    <row r="48" spans="1:44" ht="15.95" customHeight="1" x14ac:dyDescent="0.25">
      <c r="A48" s="47"/>
      <c r="C48" s="16"/>
      <c r="D48" s="16"/>
      <c r="E48" s="16"/>
      <c r="F48" s="16"/>
      <c r="G48" s="16"/>
      <c r="H48" s="38">
        <v>1</v>
      </c>
      <c r="I48" s="36" t="s">
        <v>82</v>
      </c>
      <c r="J48" s="16"/>
      <c r="K48" s="16"/>
      <c r="L48" s="36" t="s">
        <v>264</v>
      </c>
      <c r="M48" s="36"/>
      <c r="N48" s="36"/>
      <c r="O48" s="36"/>
      <c r="P48" s="3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3</v>
      </c>
      <c r="AA48" s="74">
        <v>0</v>
      </c>
      <c r="AB48" s="74">
        <v>0</v>
      </c>
      <c r="AC48" s="50">
        <f t="shared" si="14"/>
        <v>0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2</v>
      </c>
      <c r="AN48" s="74">
        <v>0</v>
      </c>
      <c r="AO48" s="74">
        <v>1</v>
      </c>
      <c r="AP48" s="50">
        <f t="shared" si="15"/>
        <v>1</v>
      </c>
      <c r="AQ48" s="74">
        <v>0</v>
      </c>
      <c r="AR48" s="41"/>
    </row>
    <row r="49" spans="1:44" ht="15.95" customHeight="1" x14ac:dyDescent="0.25">
      <c r="A49" s="47"/>
      <c r="C49" s="16"/>
      <c r="D49" s="16"/>
      <c r="E49" s="16"/>
      <c r="F49" s="16"/>
      <c r="G49" s="16"/>
      <c r="H49" s="38">
        <v>2</v>
      </c>
      <c r="I49" s="36" t="s">
        <v>130</v>
      </c>
      <c r="L49" s="36" t="s">
        <v>82</v>
      </c>
      <c r="M49" s="36"/>
      <c r="N49" s="36"/>
      <c r="O49" s="36"/>
      <c r="P49" s="3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3</v>
      </c>
      <c r="AA49" s="74">
        <v>0</v>
      </c>
      <c r="AB49" s="74">
        <v>3</v>
      </c>
      <c r="AC49" s="50">
        <f t="shared" si="14"/>
        <v>3</v>
      </c>
      <c r="AD49" s="74">
        <v>4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H50" s="38">
        <v>2</v>
      </c>
      <c r="I50" s="36" t="s">
        <v>82</v>
      </c>
      <c r="L50" s="36" t="s">
        <v>125</v>
      </c>
      <c r="M50" s="36"/>
      <c r="N50" s="36"/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3</v>
      </c>
      <c r="AA50" s="74">
        <v>0</v>
      </c>
      <c r="AB50" s="74">
        <v>2</v>
      </c>
      <c r="AC50" s="50">
        <f t="shared" si="14"/>
        <v>2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3</v>
      </c>
      <c r="AN50" s="74">
        <v>1</v>
      </c>
      <c r="AO50" s="74">
        <v>1</v>
      </c>
      <c r="AP50" s="50">
        <f t="shared" si="15"/>
        <v>2</v>
      </c>
      <c r="AQ50" s="74">
        <v>0</v>
      </c>
      <c r="AR50" s="41"/>
    </row>
    <row r="51" spans="1:44" ht="15.95" customHeight="1" x14ac:dyDescent="0.25">
      <c r="A51" s="47"/>
      <c r="B51" s="8"/>
      <c r="C51" s="9"/>
      <c r="D51" s="9"/>
      <c r="E51" s="9"/>
      <c r="F51" s="9"/>
      <c r="G51" s="10"/>
      <c r="H51" s="11"/>
      <c r="I51" s="9"/>
      <c r="J51" s="9"/>
      <c r="K51" s="11"/>
      <c r="L51" s="11"/>
      <c r="M51" s="11"/>
      <c r="N51" s="11"/>
      <c r="O51" s="11"/>
      <c r="P51" s="11"/>
      <c r="Q51" s="47"/>
      <c r="R51" s="47"/>
      <c r="S51" s="75">
        <v>6.5</v>
      </c>
      <c r="T51" s="42" t="s">
        <v>181</v>
      </c>
      <c r="U51" s="42"/>
      <c r="V51" s="42"/>
      <c r="W51" s="42"/>
      <c r="X51" s="43"/>
      <c r="Y51" s="36" t="s">
        <v>21</v>
      </c>
      <c r="Z51" s="50">
        <v>0</v>
      </c>
      <c r="AA51" s="74">
        <v>0</v>
      </c>
      <c r="AB51" s="74">
        <v>0</v>
      </c>
      <c r="AC51" s="50">
        <f t="shared" si="14"/>
        <v>0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2</v>
      </c>
      <c r="AN51" s="74">
        <v>0</v>
      </c>
      <c r="AO51" s="74">
        <v>0</v>
      </c>
      <c r="AP51" s="50">
        <f t="shared" si="15"/>
        <v>0</v>
      </c>
      <c r="AQ51" s="74">
        <v>0</v>
      </c>
      <c r="AR51" s="41"/>
    </row>
    <row r="52" spans="1:44" ht="15.95" customHeight="1" x14ac:dyDescent="0.25">
      <c r="A52" s="47"/>
      <c r="B52" s="23"/>
      <c r="C52" s="23"/>
      <c r="D52" s="23"/>
      <c r="E52" s="42" t="s">
        <v>151</v>
      </c>
      <c r="F52" s="42"/>
      <c r="G52" s="44">
        <f>SUM(G14:G51)</f>
        <v>27</v>
      </c>
      <c r="H52" s="44"/>
      <c r="I52" s="33"/>
      <c r="J52" s="42" t="s">
        <v>90</v>
      </c>
      <c r="K52" s="33"/>
      <c r="L52" s="44">
        <f>COUNTA(C14:C51)-8</f>
        <v>7</v>
      </c>
      <c r="N52" s="42" t="s">
        <v>109</v>
      </c>
      <c r="O52" s="44">
        <v>14</v>
      </c>
      <c r="P52" s="23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2</v>
      </c>
      <c r="AA52" s="74">
        <v>1</v>
      </c>
      <c r="AB52" s="74">
        <v>1</v>
      </c>
      <c r="AC52" s="50">
        <f t="shared" si="14"/>
        <v>2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3</v>
      </c>
      <c r="AN52" s="74">
        <v>0</v>
      </c>
      <c r="AO52" s="74">
        <v>0</v>
      </c>
      <c r="AP52" s="50">
        <f t="shared" si="15"/>
        <v>0</v>
      </c>
      <c r="AQ52" s="74">
        <v>0</v>
      </c>
      <c r="AR52" s="41"/>
    </row>
    <row r="53" spans="1:44" ht="15.95" customHeight="1" thickBot="1" x14ac:dyDescent="0.3">
      <c r="A53" s="47"/>
      <c r="E53" s="42" t="s">
        <v>150</v>
      </c>
      <c r="F53" s="42"/>
      <c r="G53" s="44">
        <f>COUNTA(L15:L51)+COUNTIF(L15:L51,"*&amp;*")</f>
        <v>34</v>
      </c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32</v>
      </c>
      <c r="AA53" s="48">
        <f t="shared" ref="AA53" si="16">SUM(AA41:AA52)</f>
        <v>7</v>
      </c>
      <c r="AB53" s="48">
        <f>SUM(AB41:AB52)</f>
        <v>14</v>
      </c>
      <c r="AC53" s="48">
        <f>+AB53+AA53</f>
        <v>21</v>
      </c>
      <c r="AD53" s="48">
        <f>SUM(AD41:AD52)</f>
        <v>6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33</v>
      </c>
      <c r="AN53" s="48">
        <f t="shared" ref="AN53" si="17">SUM(AN41:AN52)</f>
        <v>10</v>
      </c>
      <c r="AO53" s="48">
        <f>SUM(AO41:AO52)</f>
        <v>11</v>
      </c>
      <c r="AP53" s="48">
        <f>+AO53+AN53</f>
        <v>21</v>
      </c>
      <c r="AQ53" s="48">
        <f>SUM(AQ41:AQ52)</f>
        <v>0</v>
      </c>
      <c r="AR53" s="41"/>
    </row>
    <row r="54" spans="1:44" ht="15.95" customHeight="1" x14ac:dyDescent="0.25">
      <c r="A54" s="47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0</v>
      </c>
      <c r="AA54" s="28">
        <v>0</v>
      </c>
      <c r="AB54" s="28">
        <v>0</v>
      </c>
      <c r="AC54" s="60">
        <f t="shared" ref="AC54:AC65" si="18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3</v>
      </c>
      <c r="AN54" s="28">
        <v>0</v>
      </c>
      <c r="AO54" s="28">
        <v>3</v>
      </c>
      <c r="AP54" s="60">
        <f t="shared" ref="AP54:AP65" si="19">+AN54+AO54</f>
        <v>3</v>
      </c>
      <c r="AQ54" s="28">
        <v>0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3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3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B56" s="18" t="s">
        <v>124</v>
      </c>
      <c r="C56" s="18"/>
      <c r="N56" s="18"/>
      <c r="O56" s="18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3</v>
      </c>
      <c r="AA56" s="74">
        <v>8</v>
      </c>
      <c r="AB56" s="74">
        <v>1</v>
      </c>
      <c r="AC56" s="50">
        <f t="shared" si="18"/>
        <v>9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3</v>
      </c>
      <c r="AN56" s="74">
        <v>6</v>
      </c>
      <c r="AO56" s="74">
        <v>0</v>
      </c>
      <c r="AP56" s="50">
        <f t="shared" si="19"/>
        <v>6</v>
      </c>
      <c r="AQ56" s="74">
        <v>0</v>
      </c>
      <c r="AR56" s="41"/>
    </row>
    <row r="57" spans="1:44" ht="15.95" customHeight="1" x14ac:dyDescent="0.25">
      <c r="A57" s="47"/>
      <c r="B57" s="16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3</v>
      </c>
      <c r="AA57" s="74">
        <v>0</v>
      </c>
      <c r="AB57" s="74">
        <v>6</v>
      </c>
      <c r="AC57" s="50">
        <f t="shared" si="18"/>
        <v>6</v>
      </c>
      <c r="AD57" s="74">
        <v>4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3</v>
      </c>
      <c r="AN57" s="74">
        <v>1</v>
      </c>
      <c r="AO57" s="74">
        <v>1</v>
      </c>
      <c r="AP57" s="50">
        <f t="shared" si="19"/>
        <v>2</v>
      </c>
      <c r="AQ57" s="74">
        <v>0</v>
      </c>
      <c r="AR57" s="41"/>
    </row>
    <row r="58" spans="1:44" ht="15.95" customHeight="1" x14ac:dyDescent="0.25">
      <c r="A58" s="47"/>
      <c r="B58" s="16"/>
      <c r="C58" s="18" t="s">
        <v>92</v>
      </c>
      <c r="H58" s="18" t="s">
        <v>100</v>
      </c>
      <c r="M58" s="18" t="s">
        <v>101</v>
      </c>
      <c r="O58" s="16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3</v>
      </c>
      <c r="AA58" s="74">
        <v>2</v>
      </c>
      <c r="AB58" s="74">
        <v>0</v>
      </c>
      <c r="AC58" s="50">
        <f t="shared" si="18"/>
        <v>2</v>
      </c>
      <c r="AD58" s="74">
        <v>0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3</v>
      </c>
      <c r="AN58" s="74">
        <v>0</v>
      </c>
      <c r="AO58" s="74">
        <v>4</v>
      </c>
      <c r="AP58" s="50">
        <f t="shared" si="19"/>
        <v>4</v>
      </c>
      <c r="AQ58" s="74">
        <v>0</v>
      </c>
      <c r="AR58" s="41"/>
    </row>
    <row r="59" spans="1:44" ht="15.95" customHeight="1" x14ac:dyDescent="0.25">
      <c r="A59" s="47"/>
      <c r="C59" s="36" t="s">
        <v>149</v>
      </c>
      <c r="F59" s="36"/>
      <c r="H59" s="36" t="s">
        <v>267</v>
      </c>
      <c r="I59" s="36"/>
      <c r="J59" s="36"/>
      <c r="K59" s="36"/>
      <c r="L59" s="36"/>
      <c r="M59" s="36" t="s">
        <v>540</v>
      </c>
      <c r="O59" s="36"/>
      <c r="P59" s="3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3</v>
      </c>
      <c r="AA59" s="74">
        <v>0</v>
      </c>
      <c r="AB59" s="74">
        <v>1</v>
      </c>
      <c r="AC59" s="50">
        <f t="shared" si="18"/>
        <v>1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3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C60" s="36"/>
      <c r="F60" s="36"/>
      <c r="G60" s="16"/>
      <c r="H60" s="36" t="s">
        <v>243</v>
      </c>
      <c r="I60" s="36"/>
      <c r="J60" s="36"/>
      <c r="K60" s="36"/>
      <c r="L60" s="36"/>
      <c r="O60" s="36"/>
      <c r="P60" s="3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3</v>
      </c>
      <c r="AA60" s="74">
        <v>0</v>
      </c>
      <c r="AB60" s="74">
        <v>3</v>
      </c>
      <c r="AC60" s="50">
        <f t="shared" si="18"/>
        <v>3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3</v>
      </c>
      <c r="AN60" s="74">
        <v>0</v>
      </c>
      <c r="AO60" s="74">
        <v>0</v>
      </c>
      <c r="AP60" s="50">
        <f t="shared" si="19"/>
        <v>0</v>
      </c>
      <c r="AQ60" s="74">
        <v>0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3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3</v>
      </c>
      <c r="AN61" s="74">
        <v>0</v>
      </c>
      <c r="AO61" s="74">
        <v>1</v>
      </c>
      <c r="AP61" s="50">
        <f t="shared" si="19"/>
        <v>1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3</v>
      </c>
      <c r="AA62" s="74">
        <v>0</v>
      </c>
      <c r="AB62" s="74">
        <v>0</v>
      </c>
      <c r="AC62" s="50">
        <f t="shared" si="18"/>
        <v>0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3</v>
      </c>
      <c r="AN62" s="74">
        <v>0</v>
      </c>
      <c r="AO62" s="74">
        <v>1</v>
      </c>
      <c r="AP62" s="50">
        <f t="shared" si="19"/>
        <v>1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3</v>
      </c>
      <c r="AA63" s="74">
        <v>0</v>
      </c>
      <c r="AB63" s="74">
        <v>3</v>
      </c>
      <c r="AC63" s="50">
        <f t="shared" si="18"/>
        <v>3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3</v>
      </c>
      <c r="AN63" s="74">
        <v>0</v>
      </c>
      <c r="AO63" s="74">
        <v>1</v>
      </c>
      <c r="AP63" s="50">
        <f t="shared" si="19"/>
        <v>1</v>
      </c>
      <c r="AQ63" s="74">
        <v>2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3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3</v>
      </c>
      <c r="AN64" s="74">
        <v>0</v>
      </c>
      <c r="AO64" s="74">
        <v>2</v>
      </c>
      <c r="AP64" s="50">
        <f t="shared" si="19"/>
        <v>2</v>
      </c>
      <c r="AQ64" s="74">
        <v>0</v>
      </c>
      <c r="AR64" s="41"/>
    </row>
    <row r="65" spans="1:44" ht="15.95" customHeight="1" x14ac:dyDescent="0.25">
      <c r="A65" s="41"/>
      <c r="G65" s="16"/>
      <c r="H65" s="16"/>
      <c r="I65" s="16"/>
      <c r="J65" s="16"/>
      <c r="K65" s="16"/>
      <c r="L65" s="16"/>
      <c r="M65" s="16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3</v>
      </c>
      <c r="AA65" s="74">
        <v>1</v>
      </c>
      <c r="AB65" s="74">
        <v>1</v>
      </c>
      <c r="AC65" s="50">
        <f t="shared" si="18"/>
        <v>2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G66" s="16"/>
      <c r="H66" s="16"/>
      <c r="I66" s="16"/>
      <c r="J66" s="16"/>
      <c r="K66" s="16"/>
      <c r="L66" s="16"/>
      <c r="M66" s="1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33</v>
      </c>
      <c r="AA66" s="48">
        <f t="shared" ref="AA66" si="20">SUM(AA54:AA65)</f>
        <v>11</v>
      </c>
      <c r="AB66" s="48">
        <f>SUM(AB54:AB65)</f>
        <v>15</v>
      </c>
      <c r="AC66" s="48">
        <f>+AB66+AA66</f>
        <v>26</v>
      </c>
      <c r="AD66" s="48">
        <f>SUM(AD54:AD65)</f>
        <v>6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33</v>
      </c>
      <c r="AN66" s="48">
        <f t="shared" ref="AN66" si="21">SUM(AN54:AN65)</f>
        <v>7</v>
      </c>
      <c r="AO66" s="48">
        <f>SUM(AO54:AO65)</f>
        <v>14</v>
      </c>
      <c r="AP66" s="48">
        <f>+AO66+AN66</f>
        <v>21</v>
      </c>
      <c r="AQ66" s="48">
        <f>SUM(AQ54:AQ65)</f>
        <v>2</v>
      </c>
      <c r="AR66" s="41"/>
    </row>
    <row r="67" spans="1:44" ht="15.95" customHeight="1" thickBot="1" x14ac:dyDescent="0.3">
      <c r="A67" s="47"/>
      <c r="G67" s="16"/>
      <c r="H67" s="16"/>
      <c r="I67" s="16"/>
      <c r="J67" s="16"/>
      <c r="K67" s="16"/>
      <c r="L67" s="16"/>
      <c r="M67" s="1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131</v>
      </c>
      <c r="AA67" s="82">
        <f t="shared" ref="AA67:AD67" si="22">+AA66+AA53+AA40+AA27</f>
        <v>30</v>
      </c>
      <c r="AB67" s="82">
        <f t="shared" si="22"/>
        <v>45</v>
      </c>
      <c r="AC67" s="82">
        <f t="shared" si="22"/>
        <v>75</v>
      </c>
      <c r="AD67" s="82">
        <f t="shared" si="22"/>
        <v>14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132</v>
      </c>
      <c r="AN67" s="82">
        <f t="shared" ref="AN67:AQ67" si="23">+AN66+AN53+AN40+AN27</f>
        <v>42</v>
      </c>
      <c r="AO67" s="82">
        <f t="shared" si="23"/>
        <v>62</v>
      </c>
      <c r="AP67" s="82">
        <f t="shared" si="23"/>
        <v>104</v>
      </c>
      <c r="AQ67" s="82">
        <f t="shared" si="23"/>
        <v>16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263</v>
      </c>
      <c r="AN68" s="43">
        <f>AA67+AN67</f>
        <v>72</v>
      </c>
      <c r="AO68" s="43">
        <f>AB67+AO67</f>
        <v>107</v>
      </c>
      <c r="AP68" s="72">
        <f>AC67+AP67</f>
        <v>179</v>
      </c>
      <c r="AQ68" s="43">
        <f>AD67+AQ67</f>
        <v>30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1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37"/>
      <c r="AF71" s="36"/>
      <c r="AG71" s="37"/>
      <c r="AH71" s="37"/>
      <c r="AI71" s="37"/>
      <c r="AJ71" s="36"/>
      <c r="AK71" s="36"/>
      <c r="AL71" s="37"/>
      <c r="AM71" s="43"/>
      <c r="AN71" s="43"/>
      <c r="AO71" s="43"/>
      <c r="AP71" s="72"/>
      <c r="AQ71" s="43"/>
      <c r="AR71" s="41"/>
    </row>
    <row r="72" spans="1:44" ht="15.95" customHeight="1" x14ac:dyDescent="0.25">
      <c r="A72" s="47"/>
      <c r="Q72" s="41"/>
      <c r="R72" s="40"/>
      <c r="AF72" s="16"/>
      <c r="AG72" s="16"/>
      <c r="AH72" s="16"/>
      <c r="AI72" s="16"/>
      <c r="AJ72" s="16"/>
      <c r="AK72" s="16"/>
      <c r="AL72" s="16"/>
      <c r="AR72" s="12"/>
    </row>
    <row r="73" spans="1:44" ht="15" customHeight="1" x14ac:dyDescent="0.2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12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12"/>
    </row>
    <row r="74" spans="1:44" ht="24" customHeight="1" x14ac:dyDescent="0.3">
      <c r="A74" s="40"/>
      <c r="B74" s="275" t="s">
        <v>0</v>
      </c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40"/>
      <c r="R74" s="40"/>
      <c r="S74" s="275" t="s">
        <v>0</v>
      </c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  <c r="AG74" s="275"/>
      <c r="AH74" s="275"/>
      <c r="AI74" s="275"/>
      <c r="AJ74" s="275"/>
      <c r="AK74" s="275"/>
      <c r="AL74" s="275"/>
      <c r="AM74" s="275"/>
      <c r="AN74" s="275"/>
      <c r="AO74" s="275"/>
      <c r="AP74" s="275"/>
      <c r="AQ74" s="275"/>
      <c r="AR74" s="12"/>
    </row>
    <row r="75" spans="1:44" ht="20.25" x14ac:dyDescent="0.3">
      <c r="A75" s="40"/>
      <c r="B75" s="52" t="s">
        <v>115</v>
      </c>
      <c r="C75" s="52">
        <f>+C2</f>
        <v>3</v>
      </c>
      <c r="D75" s="51"/>
      <c r="E75" s="51"/>
      <c r="F75" s="51"/>
      <c r="G75" s="273" t="s">
        <v>179</v>
      </c>
      <c r="H75" s="273"/>
      <c r="I75" s="273"/>
      <c r="J75" s="273"/>
      <c r="K75" s="273"/>
      <c r="L75" s="273"/>
      <c r="M75" s="273"/>
      <c r="N75" s="51"/>
      <c r="O75" s="51"/>
      <c r="P75" s="51"/>
      <c r="Q75" s="40"/>
      <c r="R75" s="40"/>
      <c r="S75" s="273" t="s">
        <v>135</v>
      </c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40"/>
    </row>
    <row r="76" spans="1:44" ht="18.600000000000001" customHeight="1" x14ac:dyDescent="0.3">
      <c r="A76" s="41"/>
      <c r="N76" s="51"/>
      <c r="O76" s="51"/>
      <c r="P76" s="51"/>
      <c r="Q76" s="41"/>
      <c r="R76" s="41"/>
      <c r="S76" s="61"/>
      <c r="T76" s="62"/>
      <c r="U76" s="62"/>
      <c r="V76" s="62"/>
      <c r="W76" s="62"/>
      <c r="X76" s="62"/>
      <c r="Y76" s="62"/>
      <c r="Z76" s="62"/>
      <c r="AA76" s="63"/>
      <c r="AB76" s="63"/>
      <c r="AC76" s="63"/>
      <c r="AD76" s="63"/>
      <c r="AE76" s="64"/>
      <c r="AF76" s="63"/>
      <c r="AG76" s="63"/>
      <c r="AH76" s="63"/>
      <c r="AI76" s="63"/>
      <c r="AJ76" s="63"/>
      <c r="AK76" s="63"/>
      <c r="AL76" s="63"/>
      <c r="AM76" s="65"/>
      <c r="AN76" s="37"/>
      <c r="AO76" s="37"/>
      <c r="AP76" s="38"/>
      <c r="AQ76" s="38"/>
      <c r="AR76" s="41"/>
    </row>
    <row r="77" spans="1:44" ht="16.5" thickBot="1" x14ac:dyDescent="0.3">
      <c r="A77" s="41"/>
      <c r="B77" s="16"/>
      <c r="C77" s="16"/>
      <c r="N77" s="16"/>
      <c r="O77" s="16"/>
      <c r="P77" s="16"/>
      <c r="Q77" s="40"/>
      <c r="R77" s="40"/>
      <c r="S77" s="59" t="s">
        <v>161</v>
      </c>
      <c r="T77" s="59" t="s">
        <v>163</v>
      </c>
      <c r="U77" s="59"/>
      <c r="V77" s="88"/>
      <c r="W77" s="88"/>
      <c r="X77" s="88"/>
      <c r="Y77" s="88"/>
      <c r="Z77" s="88" t="s">
        <v>4</v>
      </c>
      <c r="AA77" s="88" t="s">
        <v>29</v>
      </c>
      <c r="AB77" s="88" t="s">
        <v>30</v>
      </c>
      <c r="AC77" s="88" t="s">
        <v>31</v>
      </c>
      <c r="AD77" s="88" t="s">
        <v>3</v>
      </c>
      <c r="AE77" s="38"/>
      <c r="AF77" s="59" t="s">
        <v>161</v>
      </c>
      <c r="AG77" s="59" t="s">
        <v>163</v>
      </c>
      <c r="AH77" s="59"/>
      <c r="AI77" s="88"/>
      <c r="AJ77" s="88"/>
      <c r="AK77" s="88"/>
      <c r="AL77" s="88"/>
      <c r="AM77" s="88" t="s">
        <v>4</v>
      </c>
      <c r="AN77" s="88" t="s">
        <v>29</v>
      </c>
      <c r="AO77" s="88" t="s">
        <v>30</v>
      </c>
      <c r="AP77" s="88" t="s">
        <v>31</v>
      </c>
      <c r="AQ77" s="88" t="s">
        <v>3</v>
      </c>
      <c r="AR77" s="40"/>
    </row>
    <row r="78" spans="1:44" ht="15.75" customHeight="1" x14ac:dyDescent="0.25">
      <c r="A78" s="41"/>
      <c r="B78" s="16"/>
      <c r="C78" s="16"/>
      <c r="N78" s="16"/>
      <c r="O78" s="16"/>
      <c r="P78" s="16"/>
      <c r="Q78" s="40"/>
      <c r="R78" s="40"/>
      <c r="S78" s="58">
        <v>6</v>
      </c>
      <c r="T78" s="36" t="s">
        <v>172</v>
      </c>
      <c r="Z78" s="38">
        <v>3</v>
      </c>
      <c r="AA78" s="38">
        <v>0</v>
      </c>
      <c r="AB78" s="38">
        <v>2</v>
      </c>
      <c r="AC78" s="38">
        <f t="shared" ref="AC78" si="24">+AA78+AB78</f>
        <v>2</v>
      </c>
      <c r="AD78" s="38">
        <v>0</v>
      </c>
      <c r="AF78" s="58">
        <v>7.5</v>
      </c>
      <c r="AG78" s="36" t="s">
        <v>155</v>
      </c>
      <c r="AM78" s="38">
        <v>1</v>
      </c>
      <c r="AN78" s="38">
        <v>0</v>
      </c>
      <c r="AO78" s="38">
        <v>0</v>
      </c>
      <c r="AP78" s="38">
        <f t="shared" ref="AP78" si="25">+AN78+AO78</f>
        <v>0</v>
      </c>
      <c r="AQ78" s="38">
        <v>0</v>
      </c>
      <c r="AR78" s="40"/>
    </row>
    <row r="79" spans="1:44" ht="15.75" customHeight="1" thickBot="1" x14ac:dyDescent="0.3">
      <c r="A79" s="41"/>
      <c r="B79" s="16"/>
      <c r="C79" s="16"/>
      <c r="D79" s="13" t="s">
        <v>103</v>
      </c>
      <c r="E79" s="13"/>
      <c r="F79" s="13"/>
      <c r="G79" s="15" t="s">
        <v>2</v>
      </c>
      <c r="H79" s="15"/>
      <c r="I79" s="15" t="s">
        <v>4</v>
      </c>
      <c r="J79" s="15" t="s">
        <v>29</v>
      </c>
      <c r="K79" s="15" t="s">
        <v>30</v>
      </c>
      <c r="L79" s="84" t="s">
        <v>31</v>
      </c>
      <c r="M79" s="15" t="s">
        <v>3</v>
      </c>
      <c r="N79" s="16"/>
      <c r="O79" s="16"/>
      <c r="P79" s="16"/>
      <c r="Q79" s="41"/>
      <c r="R79" s="41"/>
      <c r="S79" s="58">
        <v>7</v>
      </c>
      <c r="T79" s="36" t="s">
        <v>237</v>
      </c>
      <c r="Z79" s="38">
        <v>2</v>
      </c>
      <c r="AA79" s="38">
        <v>0</v>
      </c>
      <c r="AB79" s="38">
        <v>1</v>
      </c>
      <c r="AC79" s="38">
        <f>+AA79+AB79</f>
        <v>1</v>
      </c>
      <c r="AD79" s="38">
        <v>0</v>
      </c>
      <c r="AF79" s="58">
        <v>9</v>
      </c>
      <c r="AG79" s="36" t="s">
        <v>238</v>
      </c>
      <c r="AM79" s="38">
        <v>2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82</v>
      </c>
      <c r="E80" s="42"/>
      <c r="F80" s="42"/>
      <c r="G80" s="42" t="s">
        <v>160</v>
      </c>
      <c r="H80" s="43"/>
      <c r="I80" s="50">
        <v>3</v>
      </c>
      <c r="J80" s="74">
        <v>11</v>
      </c>
      <c r="K80" s="74">
        <v>2</v>
      </c>
      <c r="L80" s="83">
        <f t="shared" ref="L80:L99" si="26">+J80+K80</f>
        <v>13</v>
      </c>
      <c r="M80" s="74">
        <v>0</v>
      </c>
      <c r="O80" s="16"/>
      <c r="P80" s="16"/>
      <c r="Q80" s="41"/>
      <c r="R80" s="41"/>
      <c r="S80" s="58">
        <v>8</v>
      </c>
      <c r="T80" s="36" t="s">
        <v>169</v>
      </c>
      <c r="Z80" s="38">
        <v>3</v>
      </c>
      <c r="AA80" s="38">
        <v>0</v>
      </c>
      <c r="AB80" s="38">
        <v>0</v>
      </c>
      <c r="AC80" s="38">
        <f>+AA80+AB80</f>
        <v>0</v>
      </c>
      <c r="AD80" s="38">
        <v>0</v>
      </c>
      <c r="AF80" s="38">
        <v>8.5</v>
      </c>
      <c r="AG80" s="36" t="s">
        <v>254</v>
      </c>
      <c r="AM80" s="38">
        <v>1</v>
      </c>
      <c r="AN80" s="38">
        <v>1</v>
      </c>
      <c r="AO80" s="38">
        <v>1</v>
      </c>
      <c r="AP80" s="38">
        <f t="shared" ref="AP80" si="27">+AN80+AO80</f>
        <v>2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42" t="s">
        <v>65</v>
      </c>
      <c r="E81" s="42"/>
      <c r="F81" s="42"/>
      <c r="G81" s="42" t="s">
        <v>17</v>
      </c>
      <c r="H81" s="43"/>
      <c r="I81" s="50">
        <v>3</v>
      </c>
      <c r="J81" s="74">
        <v>8</v>
      </c>
      <c r="K81" s="74">
        <v>1</v>
      </c>
      <c r="L81" s="83">
        <f t="shared" si="26"/>
        <v>9</v>
      </c>
      <c r="M81" s="74">
        <v>0</v>
      </c>
      <c r="O81" s="16"/>
      <c r="P81" s="16"/>
      <c r="Q81" s="41"/>
      <c r="R81" s="41"/>
      <c r="S81" s="58">
        <v>7.5</v>
      </c>
      <c r="T81" s="36" t="s">
        <v>274</v>
      </c>
      <c r="Z81" s="38">
        <v>1</v>
      </c>
      <c r="AA81" s="38">
        <v>1</v>
      </c>
      <c r="AB81" s="38">
        <v>1</v>
      </c>
      <c r="AC81" s="38">
        <f>+AA81+AB81</f>
        <v>2</v>
      </c>
      <c r="AD81" s="38">
        <v>0</v>
      </c>
      <c r="AF81" s="58">
        <v>7</v>
      </c>
      <c r="AG81" s="36" t="s">
        <v>168</v>
      </c>
      <c r="AM81" s="38">
        <v>1</v>
      </c>
      <c r="AN81" s="38">
        <v>0</v>
      </c>
      <c r="AO81" s="38">
        <v>0</v>
      </c>
      <c r="AP81" s="38">
        <f>+AN81+AO81</f>
        <v>0</v>
      </c>
      <c r="AQ81" s="38">
        <v>0</v>
      </c>
      <c r="AR81" s="41"/>
    </row>
    <row r="82" spans="1:44" ht="15.75" customHeight="1" x14ac:dyDescent="0.25">
      <c r="A82" s="41"/>
      <c r="B82" s="16"/>
      <c r="C82" s="16"/>
      <c r="D82" s="36" t="s">
        <v>126</v>
      </c>
      <c r="E82" s="36"/>
      <c r="F82" s="36"/>
      <c r="G82" s="42" t="s">
        <v>157</v>
      </c>
      <c r="H82" s="38"/>
      <c r="I82" s="50">
        <v>3</v>
      </c>
      <c r="J82" s="74">
        <v>7</v>
      </c>
      <c r="K82" s="74">
        <v>1</v>
      </c>
      <c r="L82" s="83">
        <f t="shared" si="26"/>
        <v>8</v>
      </c>
      <c r="M82" s="74">
        <v>0</v>
      </c>
      <c r="O82" s="16"/>
      <c r="P82" s="16"/>
      <c r="Q82" s="41"/>
      <c r="R82" s="41"/>
      <c r="S82" s="58">
        <v>8.5</v>
      </c>
      <c r="T82" s="36" t="s">
        <v>173</v>
      </c>
      <c r="Z82" s="38">
        <v>1</v>
      </c>
      <c r="AA82" s="38">
        <v>1</v>
      </c>
      <c r="AB82" s="38">
        <v>0</v>
      </c>
      <c r="AC82" s="38">
        <f>+AA82+AB82</f>
        <v>1</v>
      </c>
      <c r="AD82" s="38">
        <v>0</v>
      </c>
      <c r="AF82" s="58">
        <v>7</v>
      </c>
      <c r="AG82" s="36" t="s">
        <v>236</v>
      </c>
      <c r="AM82" s="38">
        <v>2</v>
      </c>
      <c r="AN82" s="38">
        <v>0</v>
      </c>
      <c r="AO82" s="38">
        <v>1</v>
      </c>
      <c r="AP82" s="38">
        <f>+AN82+AO82</f>
        <v>1</v>
      </c>
      <c r="AQ82" s="38">
        <v>0</v>
      </c>
      <c r="AR82" s="41"/>
    </row>
    <row r="83" spans="1:44" ht="15.75" customHeight="1" thickBot="1" x14ac:dyDescent="0.3">
      <c r="A83" s="41"/>
      <c r="B83" s="16"/>
      <c r="C83" s="16"/>
      <c r="D83" s="36" t="s">
        <v>119</v>
      </c>
      <c r="E83" s="36"/>
      <c r="F83" s="36"/>
      <c r="G83" s="36" t="s">
        <v>144</v>
      </c>
      <c r="H83" s="38"/>
      <c r="I83" s="50">
        <v>3</v>
      </c>
      <c r="J83" s="74">
        <v>4</v>
      </c>
      <c r="K83" s="74">
        <v>4</v>
      </c>
      <c r="L83" s="83">
        <f t="shared" si="26"/>
        <v>8</v>
      </c>
      <c r="M83" s="74">
        <v>2</v>
      </c>
      <c r="O83" s="16"/>
      <c r="P83" s="16"/>
      <c r="Q83" s="41"/>
      <c r="R83" s="41"/>
      <c r="S83" s="58">
        <v>8.5</v>
      </c>
      <c r="T83" s="36" t="s">
        <v>235</v>
      </c>
      <c r="Z83" s="38">
        <v>1</v>
      </c>
      <c r="AA83" s="38">
        <v>2</v>
      </c>
      <c r="AB83" s="38">
        <v>1</v>
      </c>
      <c r="AC83" s="38">
        <f>+AA83+AB83</f>
        <v>3</v>
      </c>
      <c r="AD83" s="38">
        <v>0</v>
      </c>
      <c r="AF83" s="58">
        <v>7</v>
      </c>
      <c r="AG83" s="36" t="s">
        <v>275</v>
      </c>
      <c r="AM83" s="38">
        <v>1</v>
      </c>
      <c r="AN83" s="38">
        <v>0</v>
      </c>
      <c r="AO83" s="38">
        <v>1</v>
      </c>
      <c r="AP83" s="38">
        <f>+AN83+AO83</f>
        <v>1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3</v>
      </c>
      <c r="J84" s="74">
        <v>4</v>
      </c>
      <c r="K84" s="74">
        <v>3</v>
      </c>
      <c r="L84" s="83">
        <f t="shared" si="26"/>
        <v>7</v>
      </c>
      <c r="M84" s="74">
        <v>0</v>
      </c>
      <c r="Q84" s="41"/>
      <c r="R84" s="41"/>
      <c r="S84" s="67"/>
      <c r="T84" s="68" t="s">
        <v>131</v>
      </c>
      <c r="U84" s="20"/>
      <c r="V84" s="20"/>
      <c r="W84" s="20"/>
      <c r="X84" s="20"/>
      <c r="Y84" s="20"/>
      <c r="Z84" s="60">
        <f>SUM(Z78:Z83)</f>
        <v>11</v>
      </c>
      <c r="AA84" s="60">
        <f>SUM(AA78:AA83)</f>
        <v>4</v>
      </c>
      <c r="AB84" s="60">
        <f>SUM(AB78:AB83)</f>
        <v>5</v>
      </c>
      <c r="AC84" s="60">
        <f>SUM(AC78:AC83)</f>
        <v>9</v>
      </c>
      <c r="AD84" s="60">
        <f>SUM(AD78:AD83)</f>
        <v>0</v>
      </c>
      <c r="AF84" s="67"/>
      <c r="AG84" s="68" t="s">
        <v>131</v>
      </c>
      <c r="AH84" s="20"/>
      <c r="AI84" s="20"/>
      <c r="AJ84" s="20"/>
      <c r="AK84" s="20"/>
      <c r="AL84" s="20"/>
      <c r="AM84" s="60">
        <f>SUM(AM78:AM83)</f>
        <v>8</v>
      </c>
      <c r="AN84" s="60">
        <f>SUM(AN78:AN83)</f>
        <v>1</v>
      </c>
      <c r="AO84" s="60">
        <f>SUM(AO78:AO83)</f>
        <v>4</v>
      </c>
      <c r="AP84" s="60">
        <f>SUM(AP78:AP83)</f>
        <v>5</v>
      </c>
      <c r="AQ84" s="60">
        <f>SUM(AQ78:AQ83)</f>
        <v>0</v>
      </c>
      <c r="AR84" s="41"/>
    </row>
    <row r="85" spans="1:44" ht="15.75" customHeight="1" x14ac:dyDescent="0.25">
      <c r="A85" s="41"/>
      <c r="C85" s="16"/>
      <c r="D85" s="36" t="s">
        <v>113</v>
      </c>
      <c r="E85" s="36"/>
      <c r="F85" s="36"/>
      <c r="G85" s="42" t="s">
        <v>157</v>
      </c>
      <c r="H85" s="38"/>
      <c r="I85" s="50">
        <v>3</v>
      </c>
      <c r="J85" s="74">
        <v>1</v>
      </c>
      <c r="K85" s="74">
        <v>6</v>
      </c>
      <c r="L85" s="83">
        <f t="shared" si="26"/>
        <v>7</v>
      </c>
      <c r="M85" s="74">
        <v>0</v>
      </c>
      <c r="Q85" s="41"/>
      <c r="R85" s="41"/>
      <c r="T85" s="65" t="s">
        <v>127</v>
      </c>
      <c r="Z85" s="50">
        <f>+Z84+AM84</f>
        <v>19</v>
      </c>
      <c r="AA85" s="50">
        <f>+AA84+AN84</f>
        <v>5</v>
      </c>
      <c r="AB85" s="50">
        <f>+AB84+AO84</f>
        <v>9</v>
      </c>
      <c r="AC85" s="50">
        <f>+AC84+AP84</f>
        <v>14</v>
      </c>
      <c r="AD85" s="50">
        <f>+AD84+AQ84</f>
        <v>0</v>
      </c>
      <c r="AR85" s="41"/>
    </row>
    <row r="86" spans="1:44" ht="15.75" customHeight="1" x14ac:dyDescent="0.25">
      <c r="A86" s="41"/>
      <c r="C86" s="16"/>
      <c r="D86" s="42" t="s">
        <v>133</v>
      </c>
      <c r="E86" s="42"/>
      <c r="F86" s="42"/>
      <c r="G86" s="42" t="s">
        <v>158</v>
      </c>
      <c r="H86" s="43"/>
      <c r="I86" s="50">
        <v>3</v>
      </c>
      <c r="J86" s="74">
        <v>6</v>
      </c>
      <c r="K86" s="74">
        <v>0</v>
      </c>
      <c r="L86" s="83">
        <f t="shared" si="26"/>
        <v>6</v>
      </c>
      <c r="M86" s="74">
        <v>0</v>
      </c>
      <c r="Q86" s="41"/>
      <c r="R86" s="41"/>
      <c r="AR86" s="41"/>
    </row>
    <row r="87" spans="1:44" ht="15.75" customHeight="1" thickBot="1" x14ac:dyDescent="0.3">
      <c r="A87" s="41"/>
      <c r="C87" s="16"/>
      <c r="D87" s="42" t="s">
        <v>66</v>
      </c>
      <c r="E87" s="42"/>
      <c r="F87" s="42"/>
      <c r="G87" s="36" t="s">
        <v>21</v>
      </c>
      <c r="H87" s="43"/>
      <c r="I87" s="50">
        <v>3</v>
      </c>
      <c r="J87" s="74">
        <v>4</v>
      </c>
      <c r="K87" s="74">
        <v>2</v>
      </c>
      <c r="L87" s="83">
        <f t="shared" si="26"/>
        <v>6</v>
      </c>
      <c r="M87" s="74">
        <v>0</v>
      </c>
      <c r="Q87" s="46"/>
      <c r="R87" s="46"/>
      <c r="S87" s="59" t="s">
        <v>161</v>
      </c>
      <c r="T87" s="59" t="s">
        <v>164</v>
      </c>
      <c r="U87" s="59"/>
      <c r="V87" s="88"/>
      <c r="W87" s="88"/>
      <c r="X87" s="88"/>
      <c r="Y87" s="88"/>
      <c r="Z87" s="88" t="s">
        <v>4</v>
      </c>
      <c r="AA87" s="88" t="s">
        <v>29</v>
      </c>
      <c r="AB87" s="88" t="s">
        <v>30</v>
      </c>
      <c r="AC87" s="88" t="s">
        <v>31</v>
      </c>
      <c r="AD87" s="88" t="s">
        <v>3</v>
      </c>
      <c r="AF87" s="59" t="s">
        <v>161</v>
      </c>
      <c r="AG87" s="59" t="s">
        <v>164</v>
      </c>
      <c r="AH87" s="59"/>
      <c r="AI87" s="88"/>
      <c r="AJ87" s="88"/>
      <c r="AK87" s="88"/>
      <c r="AL87" s="88"/>
      <c r="AM87" s="88" t="s">
        <v>4</v>
      </c>
      <c r="AN87" s="88" t="s">
        <v>29</v>
      </c>
      <c r="AO87" s="88" t="s">
        <v>30</v>
      </c>
      <c r="AP87" s="88" t="s">
        <v>31</v>
      </c>
      <c r="AQ87" s="88" t="s">
        <v>3</v>
      </c>
      <c r="AR87" s="46"/>
    </row>
    <row r="88" spans="1:44" ht="15.75" customHeight="1" x14ac:dyDescent="0.25">
      <c r="A88" s="41"/>
      <c r="C88" s="16"/>
      <c r="D88" s="36" t="s">
        <v>154</v>
      </c>
      <c r="E88" s="36"/>
      <c r="F88" s="36"/>
      <c r="G88" s="36" t="s">
        <v>144</v>
      </c>
      <c r="H88" s="38"/>
      <c r="I88" s="50">
        <v>3</v>
      </c>
      <c r="J88" s="74">
        <v>3</v>
      </c>
      <c r="K88" s="74">
        <v>3</v>
      </c>
      <c r="L88" s="83">
        <f t="shared" si="26"/>
        <v>6</v>
      </c>
      <c r="M88" s="74">
        <v>0</v>
      </c>
      <c r="Q88" s="46"/>
      <c r="R88" s="46"/>
      <c r="S88" s="58">
        <v>6.5</v>
      </c>
      <c r="T88" s="65" t="s">
        <v>88</v>
      </c>
      <c r="Z88" s="38">
        <v>1</v>
      </c>
      <c r="AA88" s="38">
        <v>0</v>
      </c>
      <c r="AB88" s="38">
        <v>0</v>
      </c>
      <c r="AC88" s="38">
        <f>+AA88+AB88</f>
        <v>0</v>
      </c>
      <c r="AD88" s="38">
        <v>0</v>
      </c>
      <c r="AF88" s="58">
        <v>6.5</v>
      </c>
      <c r="AG88" s="65" t="s">
        <v>75</v>
      </c>
      <c r="AM88" s="38">
        <v>1</v>
      </c>
      <c r="AN88" s="38">
        <v>0</v>
      </c>
      <c r="AO88" s="38">
        <v>1</v>
      </c>
      <c r="AP88" s="38">
        <f>+AN88+AO88</f>
        <v>1</v>
      </c>
      <c r="AQ88" s="38">
        <v>0</v>
      </c>
      <c r="AR88" s="46"/>
    </row>
    <row r="89" spans="1:44" ht="15.75" customHeight="1" thickBot="1" x14ac:dyDescent="0.3">
      <c r="A89" s="41"/>
      <c r="C89" s="16"/>
      <c r="D89" s="42" t="s">
        <v>130</v>
      </c>
      <c r="E89" s="42"/>
      <c r="F89" s="42"/>
      <c r="G89" s="42" t="s">
        <v>160</v>
      </c>
      <c r="H89" s="43"/>
      <c r="I89" s="50">
        <v>3</v>
      </c>
      <c r="J89" s="74">
        <v>2</v>
      </c>
      <c r="K89" s="74">
        <v>4</v>
      </c>
      <c r="L89" s="83">
        <f t="shared" si="26"/>
        <v>6</v>
      </c>
      <c r="M89" s="74">
        <v>0</v>
      </c>
      <c r="Q89" s="46"/>
      <c r="R89" s="46"/>
      <c r="S89" s="58">
        <v>6.5</v>
      </c>
      <c r="T89" s="65" t="s">
        <v>59</v>
      </c>
      <c r="Z89" s="38">
        <v>1</v>
      </c>
      <c r="AA89" s="38">
        <v>0</v>
      </c>
      <c r="AB89" s="38">
        <v>1</v>
      </c>
      <c r="AC89" s="38">
        <f>+AA89+AB89</f>
        <v>1</v>
      </c>
      <c r="AD89" s="38">
        <v>0</v>
      </c>
      <c r="AF89" s="58">
        <v>6.5</v>
      </c>
      <c r="AG89" s="36" t="s">
        <v>76</v>
      </c>
      <c r="AM89" s="38">
        <v>3</v>
      </c>
      <c r="AN89" s="38">
        <v>0</v>
      </c>
      <c r="AO89" s="38">
        <v>1</v>
      </c>
      <c r="AP89" s="38">
        <f>+AN89+AO89</f>
        <v>1</v>
      </c>
      <c r="AQ89" s="38">
        <v>0</v>
      </c>
      <c r="AR89" s="46"/>
    </row>
    <row r="90" spans="1:44" ht="15.75" customHeight="1" x14ac:dyDescent="0.25">
      <c r="A90" s="41"/>
      <c r="C90" s="16"/>
      <c r="D90" s="42" t="s">
        <v>39</v>
      </c>
      <c r="E90" s="42"/>
      <c r="F90" s="42"/>
      <c r="G90" s="42" t="s">
        <v>17</v>
      </c>
      <c r="H90" s="43"/>
      <c r="I90" s="50">
        <v>3</v>
      </c>
      <c r="J90" s="74">
        <v>0</v>
      </c>
      <c r="K90" s="74">
        <v>6</v>
      </c>
      <c r="L90" s="83">
        <f t="shared" si="26"/>
        <v>6</v>
      </c>
      <c r="M90" s="74">
        <v>4</v>
      </c>
      <c r="Q90" s="47"/>
      <c r="R90" s="47"/>
      <c r="S90" s="67"/>
      <c r="T90" s="68" t="s">
        <v>131</v>
      </c>
      <c r="U90" s="20"/>
      <c r="V90" s="20"/>
      <c r="W90" s="20"/>
      <c r="X90" s="20"/>
      <c r="Y90" s="20"/>
      <c r="Z90" s="60">
        <f>SUM(Z88:Z89)</f>
        <v>2</v>
      </c>
      <c r="AA90" s="60">
        <f t="shared" ref="AA90:AD90" si="28">SUM(AA88:AA89)</f>
        <v>0</v>
      </c>
      <c r="AB90" s="60">
        <f t="shared" si="28"/>
        <v>1</v>
      </c>
      <c r="AC90" s="60">
        <f t="shared" si="28"/>
        <v>1</v>
      </c>
      <c r="AD90" s="60">
        <f t="shared" si="28"/>
        <v>0</v>
      </c>
      <c r="AF90" s="67"/>
      <c r="AG90" s="68" t="s">
        <v>131</v>
      </c>
      <c r="AH90" s="20"/>
      <c r="AI90" s="20"/>
      <c r="AJ90" s="20"/>
      <c r="AK90" s="20"/>
      <c r="AL90" s="20"/>
      <c r="AM90" s="60">
        <f>SUM(AM88:AM89)</f>
        <v>4</v>
      </c>
      <c r="AN90" s="60">
        <f t="shared" ref="AN90:AQ90" si="29">SUM(AN88:AN89)</f>
        <v>0</v>
      </c>
      <c r="AO90" s="60">
        <f t="shared" si="29"/>
        <v>2</v>
      </c>
      <c r="AP90" s="60">
        <f t="shared" si="29"/>
        <v>2</v>
      </c>
      <c r="AQ90" s="60">
        <f t="shared" si="29"/>
        <v>0</v>
      </c>
      <c r="AR90" s="47"/>
    </row>
    <row r="91" spans="1:44" ht="15.75" customHeight="1" x14ac:dyDescent="0.25">
      <c r="A91" s="41"/>
      <c r="C91" s="16"/>
      <c r="D91" s="42" t="s">
        <v>73</v>
      </c>
      <c r="E91" s="42"/>
      <c r="F91" s="42"/>
      <c r="G91" s="42" t="s">
        <v>160</v>
      </c>
      <c r="H91" s="43"/>
      <c r="I91" s="50">
        <v>3</v>
      </c>
      <c r="J91" s="74">
        <v>0</v>
      </c>
      <c r="K91" s="74">
        <v>4</v>
      </c>
      <c r="L91" s="83">
        <f t="shared" si="26"/>
        <v>4</v>
      </c>
      <c r="M91" s="74">
        <v>0</v>
      </c>
      <c r="O91" s="16"/>
      <c r="Q91" s="47"/>
      <c r="R91" s="47"/>
      <c r="T91" s="65" t="s">
        <v>128</v>
      </c>
      <c r="U91" s="71"/>
      <c r="V91" s="71"/>
      <c r="W91" s="71"/>
      <c r="X91" s="71"/>
      <c r="Y91" s="71"/>
      <c r="Z91" s="50">
        <f>+Z90+AM90</f>
        <v>6</v>
      </c>
      <c r="AA91" s="50">
        <f>+AA90+AN90</f>
        <v>0</v>
      </c>
      <c r="AB91" s="50">
        <f>+AB90+AO90</f>
        <v>3</v>
      </c>
      <c r="AC91" s="50">
        <f>+AC90+AP90</f>
        <v>3</v>
      </c>
      <c r="AD91" s="50">
        <f>+AD90+AQ90</f>
        <v>0</v>
      </c>
      <c r="AR91" s="47"/>
    </row>
    <row r="92" spans="1:44" ht="15.75" customHeight="1" x14ac:dyDescent="0.25">
      <c r="A92" s="41"/>
      <c r="C92" s="16"/>
      <c r="D92" s="42" t="s">
        <v>36</v>
      </c>
      <c r="E92" s="42"/>
      <c r="F92" s="42"/>
      <c r="G92" s="42" t="s">
        <v>158</v>
      </c>
      <c r="H92" s="43"/>
      <c r="I92" s="50">
        <v>3</v>
      </c>
      <c r="J92" s="74">
        <v>0</v>
      </c>
      <c r="K92" s="74">
        <v>4</v>
      </c>
      <c r="L92" s="83">
        <f t="shared" si="26"/>
        <v>4</v>
      </c>
      <c r="M92" s="74">
        <v>0</v>
      </c>
      <c r="O92" s="16"/>
      <c r="Q92" s="47"/>
      <c r="R92" s="47"/>
      <c r="S92" s="58"/>
      <c r="T92" s="36"/>
      <c r="Z92" s="38"/>
      <c r="AA92" s="38"/>
      <c r="AB92" s="38"/>
      <c r="AC92" s="38"/>
      <c r="AD92" s="38"/>
      <c r="AR92" s="47"/>
    </row>
    <row r="93" spans="1:44" ht="15.75" customHeight="1" x14ac:dyDescent="0.25">
      <c r="A93" s="41"/>
      <c r="C93" s="16"/>
      <c r="D93" s="36" t="s">
        <v>44</v>
      </c>
      <c r="E93" s="36"/>
      <c r="F93" s="36"/>
      <c r="G93" s="36" t="s">
        <v>144</v>
      </c>
      <c r="H93" s="38"/>
      <c r="I93" s="50">
        <v>3</v>
      </c>
      <c r="J93" s="74">
        <v>2</v>
      </c>
      <c r="K93" s="74">
        <v>1</v>
      </c>
      <c r="L93" s="83">
        <f t="shared" si="26"/>
        <v>3</v>
      </c>
      <c r="M93" s="74">
        <v>4</v>
      </c>
      <c r="O93" s="16"/>
      <c r="Q93" s="47"/>
      <c r="R93" s="47"/>
      <c r="S93" s="58"/>
      <c r="T93" s="36" t="s">
        <v>127</v>
      </c>
      <c r="U93" s="16"/>
      <c r="V93" s="16"/>
      <c r="W93" s="16"/>
      <c r="X93" s="16"/>
      <c r="Y93" s="16"/>
      <c r="Z93" s="38">
        <f>+Z85+Z91+AC104</f>
        <v>29</v>
      </c>
      <c r="AA93" s="38">
        <f>+AA85+AA91</f>
        <v>5</v>
      </c>
      <c r="AB93" s="38">
        <f>+AB85+AB91</f>
        <v>12</v>
      </c>
      <c r="AC93" s="38">
        <f>AB93+AA93</f>
        <v>17</v>
      </c>
      <c r="AD93" s="38">
        <f>+AD85+AD91</f>
        <v>0</v>
      </c>
      <c r="AR93" s="47"/>
    </row>
    <row r="94" spans="1:44" ht="15.75" customHeight="1" x14ac:dyDescent="0.25">
      <c r="A94" s="41"/>
      <c r="C94" s="16"/>
      <c r="D94" s="36" t="s">
        <v>34</v>
      </c>
      <c r="E94" s="36"/>
      <c r="F94" s="36"/>
      <c r="G94" s="36" t="s">
        <v>144</v>
      </c>
      <c r="H94" s="38"/>
      <c r="I94" s="50">
        <v>2</v>
      </c>
      <c r="J94" s="74">
        <v>1</v>
      </c>
      <c r="K94" s="74">
        <v>2</v>
      </c>
      <c r="L94" s="83">
        <f t="shared" si="26"/>
        <v>3</v>
      </c>
      <c r="M94" s="74">
        <v>0</v>
      </c>
      <c r="O94" s="16"/>
      <c r="Q94" s="47"/>
      <c r="R94" s="47"/>
      <c r="S94" s="58"/>
      <c r="T94" s="36" t="s">
        <v>114</v>
      </c>
      <c r="U94" s="16"/>
      <c r="V94" s="16"/>
      <c r="W94" s="16"/>
      <c r="X94" s="16"/>
      <c r="Y94" s="16"/>
      <c r="Z94" s="38">
        <f>+Z15+Z28+Z41+Z54+AM15+AM28+AM41+AM54</f>
        <v>29</v>
      </c>
      <c r="AA94" s="38">
        <f>+AA15+AA28+AA41+AA54+AN15+AN28+AN41+AN54</f>
        <v>5</v>
      </c>
      <c r="AB94" s="38">
        <f>+AB15+AB28+AB41+AB54+AO15+AO28+AO41+AO54</f>
        <v>12</v>
      </c>
      <c r="AC94" s="38">
        <f>+AC15+AC28+AC41+AC54+AP15+AP28+AP41+AP54</f>
        <v>17</v>
      </c>
      <c r="AD94" s="38">
        <f>+AD15+AD28+AD41+AD54+AQ15+AQ28+AQ41+AQ54</f>
        <v>0</v>
      </c>
      <c r="AR94" s="47"/>
    </row>
    <row r="95" spans="1:44" ht="15.75" customHeight="1" x14ac:dyDescent="0.25">
      <c r="A95" s="41"/>
      <c r="C95" s="16"/>
      <c r="D95" s="42" t="s">
        <v>86</v>
      </c>
      <c r="G95" s="42" t="s">
        <v>159</v>
      </c>
      <c r="H95" s="43"/>
      <c r="I95" s="50">
        <v>3</v>
      </c>
      <c r="J95" s="74">
        <v>1</v>
      </c>
      <c r="K95" s="74">
        <v>2</v>
      </c>
      <c r="L95" s="83">
        <f t="shared" si="26"/>
        <v>3</v>
      </c>
      <c r="M95" s="74">
        <v>0</v>
      </c>
      <c r="O95" s="16"/>
      <c r="Q95" s="47"/>
      <c r="R95" s="47"/>
      <c r="AR95" s="47"/>
    </row>
    <row r="96" spans="1:44" ht="15.75" customHeight="1" x14ac:dyDescent="0.25">
      <c r="A96" s="41"/>
      <c r="C96" s="16"/>
      <c r="D96" s="36" t="s">
        <v>76</v>
      </c>
      <c r="E96" s="36"/>
      <c r="F96" s="36"/>
      <c r="G96" s="42" t="s">
        <v>157</v>
      </c>
      <c r="H96" s="38"/>
      <c r="I96" s="50">
        <v>3</v>
      </c>
      <c r="J96" s="74">
        <v>0</v>
      </c>
      <c r="K96" s="74">
        <v>3</v>
      </c>
      <c r="L96" s="83">
        <f t="shared" si="26"/>
        <v>3</v>
      </c>
      <c r="M96" s="74">
        <v>0</v>
      </c>
      <c r="O96" s="16"/>
      <c r="Q96" s="47"/>
      <c r="R96" s="47"/>
      <c r="AR96" s="47"/>
    </row>
    <row r="97" spans="1:44" ht="15.75" customHeight="1" x14ac:dyDescent="0.25">
      <c r="A97" s="41"/>
      <c r="C97" s="16"/>
      <c r="D97" s="42" t="s">
        <v>40</v>
      </c>
      <c r="E97" s="42"/>
      <c r="F97" s="42"/>
      <c r="G97" s="36" t="s">
        <v>21</v>
      </c>
      <c r="H97" s="43"/>
      <c r="I97" s="50">
        <v>3</v>
      </c>
      <c r="J97" s="74">
        <v>0</v>
      </c>
      <c r="K97" s="74">
        <v>3</v>
      </c>
      <c r="L97" s="83">
        <f t="shared" si="26"/>
        <v>3</v>
      </c>
      <c r="M97" s="74">
        <v>4</v>
      </c>
      <c r="O97" s="16"/>
      <c r="Q97" s="47"/>
      <c r="R97" s="47"/>
      <c r="AR97" s="47"/>
    </row>
    <row r="98" spans="1:44" ht="15.75" customHeight="1" x14ac:dyDescent="0.25">
      <c r="A98" s="41"/>
      <c r="C98" s="16"/>
      <c r="D98" s="42" t="s">
        <v>37</v>
      </c>
      <c r="G98" s="42" t="s">
        <v>17</v>
      </c>
      <c r="H98" s="43"/>
      <c r="I98" s="50">
        <v>3</v>
      </c>
      <c r="J98" s="74">
        <v>0</v>
      </c>
      <c r="K98" s="74">
        <v>3</v>
      </c>
      <c r="L98" s="83">
        <f t="shared" si="26"/>
        <v>3</v>
      </c>
      <c r="M98" s="74">
        <v>2</v>
      </c>
      <c r="O98" s="16"/>
      <c r="Q98" s="47"/>
      <c r="R98" s="47"/>
      <c r="AR98" s="47"/>
    </row>
    <row r="99" spans="1:44" ht="15.75" customHeight="1" thickBot="1" x14ac:dyDescent="0.3">
      <c r="A99" s="41"/>
      <c r="C99" s="16"/>
      <c r="D99" s="42" t="s">
        <v>85</v>
      </c>
      <c r="E99" s="42"/>
      <c r="F99" s="42"/>
      <c r="G99" s="42" t="s">
        <v>17</v>
      </c>
      <c r="H99" s="43"/>
      <c r="I99" s="50">
        <v>3</v>
      </c>
      <c r="J99" s="74">
        <v>0</v>
      </c>
      <c r="K99" s="74">
        <v>3</v>
      </c>
      <c r="L99" s="83">
        <f t="shared" si="26"/>
        <v>3</v>
      </c>
      <c r="M99" s="74">
        <v>0</v>
      </c>
      <c r="O99" s="16"/>
      <c r="Q99" s="47"/>
      <c r="R99" s="47"/>
      <c r="S99" s="79"/>
      <c r="U99" s="94" t="s">
        <v>161</v>
      </c>
      <c r="V99" s="22" t="s">
        <v>194</v>
      </c>
      <c r="W99" s="22"/>
      <c r="X99" s="22"/>
      <c r="Y99" s="22"/>
      <c r="Z99" s="22"/>
      <c r="AA99" s="22"/>
      <c r="AB99" s="22"/>
      <c r="AC99" s="94" t="s">
        <v>4</v>
      </c>
      <c r="AD99" s="94" t="s">
        <v>8</v>
      </c>
      <c r="AE99" s="94" t="s">
        <v>9</v>
      </c>
      <c r="AF99" s="94" t="s">
        <v>10</v>
      </c>
      <c r="AG99" s="94" t="s">
        <v>107</v>
      </c>
      <c r="AH99" s="94"/>
      <c r="AI99" s="94" t="s">
        <v>5</v>
      </c>
      <c r="AJ99" s="94" t="s">
        <v>7</v>
      </c>
      <c r="AK99" s="94" t="s">
        <v>6</v>
      </c>
      <c r="AL99" s="94" t="s">
        <v>108</v>
      </c>
      <c r="AR99" s="47"/>
    </row>
    <row r="100" spans="1:44" ht="15.75" customHeight="1" x14ac:dyDescent="0.25">
      <c r="A100" s="41"/>
      <c r="C100" s="16"/>
      <c r="O100" s="16"/>
      <c r="Q100" s="47"/>
      <c r="R100" s="47"/>
      <c r="T100" s="65"/>
      <c r="U100" s="79">
        <v>7.5</v>
      </c>
      <c r="V100" s="65" t="s">
        <v>272</v>
      </c>
      <c r="W100" s="65"/>
      <c r="X100" s="65"/>
      <c r="Y100" s="65"/>
      <c r="Z100" s="50"/>
      <c r="AC100" s="50">
        <v>1.3</v>
      </c>
      <c r="AD100" s="50">
        <v>1</v>
      </c>
      <c r="AE100" s="50">
        <v>0</v>
      </c>
      <c r="AF100" s="50">
        <v>1</v>
      </c>
      <c r="AG100" s="265">
        <f t="shared" ref="AG100:AG102" si="30">(2*AD100+AF100)/(2*AC100)</f>
        <v>1.1538461538461537</v>
      </c>
      <c r="AH100" s="265"/>
      <c r="AI100" s="50">
        <v>1</v>
      </c>
      <c r="AJ100" s="50">
        <v>0</v>
      </c>
      <c r="AK100" s="50">
        <v>0</v>
      </c>
      <c r="AL100" s="81">
        <f t="shared" ref="AL100:AL102" si="31">+AI100/AC100</f>
        <v>0.76923076923076916</v>
      </c>
      <c r="AM100" s="38"/>
      <c r="AN100" s="38"/>
      <c r="AO100" s="38"/>
      <c r="AP100" s="38"/>
      <c r="AQ100" s="38"/>
      <c r="AR100" s="47"/>
    </row>
    <row r="101" spans="1:44" ht="15.75" customHeight="1" x14ac:dyDescent="0.25">
      <c r="A101" s="41"/>
      <c r="C101" s="16"/>
      <c r="Q101" s="47"/>
      <c r="R101" s="47"/>
      <c r="U101" s="79"/>
      <c r="V101" s="65" t="s">
        <v>41</v>
      </c>
      <c r="W101" s="65"/>
      <c r="X101" s="65"/>
      <c r="Y101" s="65"/>
      <c r="Z101" s="50"/>
      <c r="AC101" s="50">
        <v>0.2</v>
      </c>
      <c r="AD101" s="50">
        <v>0</v>
      </c>
      <c r="AE101" s="50">
        <v>0</v>
      </c>
      <c r="AF101" s="50">
        <v>0</v>
      </c>
      <c r="AG101" s="264">
        <f t="shared" si="30"/>
        <v>0</v>
      </c>
      <c r="AH101" s="264"/>
      <c r="AI101" s="50">
        <v>0</v>
      </c>
      <c r="AJ101" s="50">
        <v>0</v>
      </c>
      <c r="AK101" s="50">
        <v>0</v>
      </c>
      <c r="AL101" s="81">
        <f t="shared" si="31"/>
        <v>0</v>
      </c>
      <c r="AM101" s="38"/>
      <c r="AN101" s="38"/>
      <c r="AO101" s="38"/>
      <c r="AP101" s="38"/>
      <c r="AQ101" s="38"/>
      <c r="AR101" s="47"/>
    </row>
    <row r="102" spans="1:44" ht="15.75" customHeight="1" thickBot="1" x14ac:dyDescent="0.3">
      <c r="A102" s="41"/>
      <c r="C102" s="16"/>
      <c r="D102" s="13" t="s">
        <v>116</v>
      </c>
      <c r="E102" s="13"/>
      <c r="F102" s="13"/>
      <c r="G102" s="15" t="s">
        <v>2</v>
      </c>
      <c r="H102" s="15"/>
      <c r="I102" s="15" t="s">
        <v>4</v>
      </c>
      <c r="J102" s="15" t="s">
        <v>29</v>
      </c>
      <c r="K102" s="15" t="s">
        <v>30</v>
      </c>
      <c r="L102" s="15" t="s">
        <v>31</v>
      </c>
      <c r="M102" s="84" t="s">
        <v>3</v>
      </c>
      <c r="Q102" s="47"/>
      <c r="R102" s="47"/>
      <c r="U102" s="79"/>
      <c r="V102" s="65" t="s">
        <v>273</v>
      </c>
      <c r="W102" s="65"/>
      <c r="X102" s="65"/>
      <c r="Y102" s="65"/>
      <c r="Z102" s="50"/>
      <c r="AC102" s="50">
        <v>0.5</v>
      </c>
      <c r="AD102" s="50">
        <v>0</v>
      </c>
      <c r="AE102" s="50">
        <v>0</v>
      </c>
      <c r="AF102" s="50">
        <v>0</v>
      </c>
      <c r="AG102" s="264">
        <f t="shared" si="30"/>
        <v>0</v>
      </c>
      <c r="AH102" s="264"/>
      <c r="AI102" s="50">
        <v>2</v>
      </c>
      <c r="AJ102" s="50">
        <v>1</v>
      </c>
      <c r="AK102" s="50">
        <v>0</v>
      </c>
      <c r="AL102" s="81">
        <f t="shared" si="31"/>
        <v>4</v>
      </c>
      <c r="AR102" s="47"/>
    </row>
    <row r="103" spans="1:44" ht="15.75" customHeight="1" thickBot="1" x14ac:dyDescent="0.3">
      <c r="A103" s="41"/>
      <c r="C103" s="16"/>
      <c r="D103" s="42" t="s">
        <v>39</v>
      </c>
      <c r="E103" s="42"/>
      <c r="F103" s="42"/>
      <c r="G103" s="42" t="s">
        <v>17</v>
      </c>
      <c r="H103" s="43"/>
      <c r="I103" s="50">
        <v>3</v>
      </c>
      <c r="J103" s="74">
        <v>0</v>
      </c>
      <c r="K103" s="74">
        <v>6</v>
      </c>
      <c r="L103" s="50">
        <f t="shared" ref="L103:L113" si="32">+J103+K103</f>
        <v>6</v>
      </c>
      <c r="M103" s="83">
        <v>4</v>
      </c>
      <c r="Q103" s="47"/>
      <c r="R103" s="47"/>
      <c r="U103" s="79">
        <v>8</v>
      </c>
      <c r="V103" s="65" t="s">
        <v>104</v>
      </c>
      <c r="W103" s="65"/>
      <c r="X103" s="65"/>
      <c r="Y103" s="65"/>
      <c r="Z103" s="50"/>
      <c r="AC103" s="50">
        <v>2</v>
      </c>
      <c r="AD103" s="50">
        <v>0</v>
      </c>
      <c r="AE103" s="50">
        <v>2</v>
      </c>
      <c r="AF103" s="50">
        <v>0</v>
      </c>
      <c r="AG103" s="264">
        <f>(2*AD103+AF103)/(2*AC103)</f>
        <v>0</v>
      </c>
      <c r="AH103" s="264"/>
      <c r="AI103" s="50">
        <v>7</v>
      </c>
      <c r="AJ103" s="50">
        <v>0</v>
      </c>
      <c r="AK103" s="50">
        <v>0</v>
      </c>
      <c r="AL103" s="81">
        <f>+AI103/AC103</f>
        <v>3.5</v>
      </c>
      <c r="AR103" s="47"/>
    </row>
    <row r="104" spans="1:44" ht="15.75" customHeight="1" x14ac:dyDescent="0.25">
      <c r="A104" s="41"/>
      <c r="C104" s="16"/>
      <c r="D104" s="36" t="s">
        <v>44</v>
      </c>
      <c r="E104" s="36"/>
      <c r="F104" s="36"/>
      <c r="G104" s="36" t="s">
        <v>144</v>
      </c>
      <c r="H104" s="38"/>
      <c r="I104" s="50">
        <v>3</v>
      </c>
      <c r="J104" s="74">
        <v>2</v>
      </c>
      <c r="K104" s="74">
        <v>1</v>
      </c>
      <c r="L104" s="50">
        <f t="shared" si="32"/>
        <v>3</v>
      </c>
      <c r="M104" s="83">
        <v>4</v>
      </c>
      <c r="Q104" s="47"/>
      <c r="R104" s="47"/>
      <c r="U104" s="67"/>
      <c r="V104" s="69"/>
      <c r="W104" s="68" t="s">
        <v>27</v>
      </c>
      <c r="X104" s="69"/>
      <c r="Y104" s="69"/>
      <c r="Z104" s="60"/>
      <c r="AA104" s="67"/>
      <c r="AB104" s="67"/>
      <c r="AC104" s="60">
        <f>SUM(AC100:AC103)</f>
        <v>4</v>
      </c>
      <c r="AD104" s="60">
        <f t="shared" ref="AD104:AF104" si="33">SUM(AD100:AD103)</f>
        <v>1</v>
      </c>
      <c r="AE104" s="60">
        <f t="shared" si="33"/>
        <v>2</v>
      </c>
      <c r="AF104" s="60">
        <f t="shared" si="33"/>
        <v>1</v>
      </c>
      <c r="AG104" s="265">
        <f>(2*AD104+AF104)/(2*AC104)</f>
        <v>0.375</v>
      </c>
      <c r="AH104" s="265"/>
      <c r="AI104" s="60">
        <f t="shared" ref="AI104" si="34">SUM(AI100:AI103)</f>
        <v>10</v>
      </c>
      <c r="AJ104" s="60">
        <f t="shared" ref="AJ104" si="35">SUM(AJ100:AJ103)</f>
        <v>1</v>
      </c>
      <c r="AK104" s="60">
        <f t="shared" ref="AK104" si="36">SUM(AK100:AK103)</f>
        <v>0</v>
      </c>
      <c r="AL104" s="70">
        <f>+AI104/AC104</f>
        <v>2.5</v>
      </c>
      <c r="AR104" s="47"/>
    </row>
    <row r="105" spans="1:44" ht="15.75" customHeight="1" x14ac:dyDescent="0.25">
      <c r="A105" s="41"/>
      <c r="C105" s="16"/>
      <c r="D105" s="42" t="s">
        <v>40</v>
      </c>
      <c r="E105" s="42"/>
      <c r="F105" s="42"/>
      <c r="G105" s="36" t="s">
        <v>21</v>
      </c>
      <c r="H105" s="43"/>
      <c r="I105" s="50">
        <v>3</v>
      </c>
      <c r="J105" s="74">
        <v>0</v>
      </c>
      <c r="K105" s="74">
        <v>3</v>
      </c>
      <c r="L105" s="50">
        <f t="shared" si="32"/>
        <v>3</v>
      </c>
      <c r="M105" s="83">
        <v>4</v>
      </c>
      <c r="Q105" s="47"/>
      <c r="R105" s="47"/>
      <c r="AR105" s="47"/>
    </row>
    <row r="106" spans="1:44" ht="15.75" customHeight="1" x14ac:dyDescent="0.25">
      <c r="A106" s="41"/>
      <c r="C106" s="16"/>
      <c r="D106" s="36" t="s">
        <v>112</v>
      </c>
      <c r="E106" s="36"/>
      <c r="F106" s="36"/>
      <c r="G106" s="36" t="s">
        <v>144</v>
      </c>
      <c r="H106" s="38"/>
      <c r="I106" s="50">
        <v>3</v>
      </c>
      <c r="J106" s="74">
        <v>0</v>
      </c>
      <c r="K106" s="74">
        <v>2</v>
      </c>
      <c r="L106" s="50">
        <f t="shared" si="32"/>
        <v>2</v>
      </c>
      <c r="M106" s="83">
        <v>4</v>
      </c>
      <c r="Q106" s="47"/>
      <c r="R106" s="47"/>
      <c r="AR106" s="47"/>
    </row>
    <row r="107" spans="1:44" ht="15.75" customHeight="1" x14ac:dyDescent="0.25">
      <c r="A107" s="41"/>
      <c r="C107" s="16"/>
      <c r="D107" s="36" t="s">
        <v>119</v>
      </c>
      <c r="E107" s="36"/>
      <c r="F107" s="36"/>
      <c r="G107" s="36" t="s">
        <v>144</v>
      </c>
      <c r="H107" s="38"/>
      <c r="I107" s="50">
        <v>3</v>
      </c>
      <c r="J107" s="74">
        <v>4</v>
      </c>
      <c r="K107" s="74">
        <v>4</v>
      </c>
      <c r="L107" s="50">
        <f t="shared" si="32"/>
        <v>8</v>
      </c>
      <c r="M107" s="83">
        <v>2</v>
      </c>
      <c r="Q107" s="47"/>
      <c r="R107" s="47"/>
      <c r="AR107" s="47"/>
    </row>
    <row r="108" spans="1:44" ht="15.75" customHeight="1" x14ac:dyDescent="0.25">
      <c r="A108" s="41"/>
      <c r="C108" s="16"/>
      <c r="D108" s="42" t="s">
        <v>37</v>
      </c>
      <c r="G108" s="42" t="s">
        <v>17</v>
      </c>
      <c r="H108" s="43"/>
      <c r="I108" s="50">
        <v>3</v>
      </c>
      <c r="J108" s="74">
        <v>0</v>
      </c>
      <c r="K108" s="74">
        <v>3</v>
      </c>
      <c r="L108" s="50">
        <f t="shared" si="32"/>
        <v>3</v>
      </c>
      <c r="M108" s="83">
        <v>2</v>
      </c>
      <c r="Q108" s="47"/>
      <c r="R108" s="47"/>
      <c r="S108" s="58"/>
      <c r="T108" s="36"/>
      <c r="Z108" s="38"/>
      <c r="AA108" s="38"/>
      <c r="AB108" s="38"/>
      <c r="AC108" s="38"/>
      <c r="AD108" s="38"/>
      <c r="AF108" s="58"/>
      <c r="AG108" s="36"/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42" t="s">
        <v>96</v>
      </c>
      <c r="E109" s="42"/>
      <c r="F109" s="42"/>
      <c r="G109" s="36" t="s">
        <v>21</v>
      </c>
      <c r="H109" s="43"/>
      <c r="I109" s="50">
        <v>3</v>
      </c>
      <c r="J109" s="74">
        <v>0</v>
      </c>
      <c r="K109" s="74">
        <v>1</v>
      </c>
      <c r="L109" s="50">
        <f t="shared" si="32"/>
        <v>1</v>
      </c>
      <c r="M109" s="83">
        <v>2</v>
      </c>
      <c r="Q109" s="47"/>
      <c r="R109" s="47"/>
      <c r="S109" s="58"/>
      <c r="T109" s="36"/>
      <c r="Z109" s="38"/>
      <c r="AA109" s="38"/>
      <c r="AB109" s="38"/>
      <c r="AC109" s="38"/>
      <c r="AD109" s="38"/>
      <c r="AF109" s="58"/>
      <c r="AG109" s="36"/>
      <c r="AM109" s="38"/>
      <c r="AN109" s="38"/>
      <c r="AO109" s="38"/>
      <c r="AP109" s="38"/>
      <c r="AQ109" s="38"/>
      <c r="AR109" s="47"/>
    </row>
    <row r="110" spans="1:44" ht="15.75" customHeight="1" x14ac:dyDescent="0.25">
      <c r="A110" s="41"/>
      <c r="C110" s="16"/>
      <c r="D110" s="36" t="s">
        <v>148</v>
      </c>
      <c r="E110" s="36"/>
      <c r="F110" s="36"/>
      <c r="G110" s="36" t="s">
        <v>144</v>
      </c>
      <c r="H110" s="38"/>
      <c r="I110" s="50">
        <v>3</v>
      </c>
      <c r="J110" s="74">
        <v>0</v>
      </c>
      <c r="K110" s="74">
        <v>1</v>
      </c>
      <c r="L110" s="50">
        <f t="shared" si="32"/>
        <v>1</v>
      </c>
      <c r="M110" s="83">
        <v>2</v>
      </c>
      <c r="Q110" s="47"/>
      <c r="R110" s="47"/>
      <c r="S110" s="58"/>
      <c r="T110" s="36"/>
      <c r="Z110" s="38"/>
      <c r="AA110" s="38"/>
      <c r="AB110" s="38"/>
      <c r="AC110" s="38"/>
      <c r="AD110" s="38"/>
      <c r="AR110" s="47"/>
    </row>
    <row r="111" spans="1:44" ht="15.75" customHeight="1" x14ac:dyDescent="0.25">
      <c r="A111" s="41"/>
      <c r="C111" s="16"/>
      <c r="D111" s="42" t="s">
        <v>138</v>
      </c>
      <c r="G111" s="42" t="s">
        <v>160</v>
      </c>
      <c r="H111" s="43"/>
      <c r="I111" s="50">
        <v>3</v>
      </c>
      <c r="J111" s="74">
        <v>0</v>
      </c>
      <c r="K111" s="74">
        <v>1</v>
      </c>
      <c r="L111" s="50">
        <f t="shared" si="32"/>
        <v>1</v>
      </c>
      <c r="M111" s="83">
        <v>2</v>
      </c>
      <c r="Q111" s="47"/>
      <c r="R111" s="47"/>
      <c r="AR111" s="47"/>
    </row>
    <row r="112" spans="1:44" ht="15.75" customHeight="1" x14ac:dyDescent="0.25">
      <c r="A112" s="41"/>
      <c r="C112" s="16"/>
      <c r="D112" s="42" t="s">
        <v>134</v>
      </c>
      <c r="E112" s="42"/>
      <c r="F112" s="42"/>
      <c r="G112" s="42" t="s">
        <v>158</v>
      </c>
      <c r="H112" s="43"/>
      <c r="I112" s="50">
        <v>3</v>
      </c>
      <c r="J112" s="74">
        <v>0</v>
      </c>
      <c r="K112" s="74">
        <v>1</v>
      </c>
      <c r="L112" s="50">
        <f t="shared" si="32"/>
        <v>1</v>
      </c>
      <c r="M112" s="83">
        <v>2</v>
      </c>
      <c r="Q112" s="47"/>
      <c r="R112" s="47"/>
      <c r="AR112" s="47"/>
    </row>
    <row r="113" spans="1:44" ht="15.75" customHeight="1" x14ac:dyDescent="0.25">
      <c r="A113" s="41"/>
      <c r="D113" s="42" t="s">
        <v>20</v>
      </c>
      <c r="E113" s="42"/>
      <c r="F113" s="42"/>
      <c r="G113" s="29" t="s">
        <v>146</v>
      </c>
      <c r="H113" s="43"/>
      <c r="I113" s="50">
        <v>3</v>
      </c>
      <c r="J113" s="74">
        <v>0</v>
      </c>
      <c r="K113" s="74">
        <v>0</v>
      </c>
      <c r="L113" s="50">
        <f t="shared" si="32"/>
        <v>0</v>
      </c>
      <c r="M113" s="83">
        <v>2</v>
      </c>
      <c r="Q113" s="47"/>
      <c r="R113" s="47"/>
      <c r="S113" s="58"/>
      <c r="T113" s="36"/>
      <c r="Z113" s="38"/>
      <c r="AA113" s="38"/>
      <c r="AB113" s="38"/>
      <c r="AC113" s="38"/>
      <c r="AD113" s="38"/>
      <c r="AP113" s="38"/>
      <c r="AQ113" s="38"/>
      <c r="AR113" s="47"/>
    </row>
    <row r="114" spans="1:44" ht="15.75" customHeight="1" x14ac:dyDescent="0.25">
      <c r="A114" s="41"/>
      <c r="N114" s="16"/>
      <c r="Q114" s="47"/>
      <c r="R114" s="47"/>
      <c r="AR114" s="47"/>
    </row>
    <row r="115" spans="1:44" ht="15.75" customHeight="1" x14ac:dyDescent="0.25">
      <c r="A115" s="41"/>
      <c r="N115" s="16"/>
      <c r="Q115" s="47"/>
      <c r="R115" s="47"/>
      <c r="AR115" s="47"/>
    </row>
    <row r="116" spans="1:44" ht="15.75" customHeight="1" x14ac:dyDescent="0.25">
      <c r="A116" s="41"/>
      <c r="L116" s="16"/>
      <c r="M116" s="16"/>
      <c r="N116" s="16"/>
      <c r="Q116" s="47"/>
      <c r="R116" s="47"/>
      <c r="AR116" s="47"/>
    </row>
    <row r="117" spans="1:44" ht="15.75" customHeight="1" x14ac:dyDescent="0.25">
      <c r="A117" s="41"/>
      <c r="L117" s="16"/>
      <c r="M117" s="16"/>
      <c r="N117" s="16"/>
      <c r="Q117" s="47"/>
      <c r="R117" s="47"/>
      <c r="AR117" s="47"/>
    </row>
    <row r="118" spans="1:44" ht="15.75" customHeight="1" x14ac:dyDescent="0.25">
      <c r="A118" s="41"/>
      <c r="L118" s="16"/>
      <c r="M118" s="16"/>
      <c r="N118" s="16"/>
      <c r="Q118" s="47"/>
      <c r="R118" s="47"/>
      <c r="AR118" s="47"/>
    </row>
    <row r="119" spans="1:44" ht="15.75" customHeight="1" x14ac:dyDescent="0.25">
      <c r="A119" s="41"/>
      <c r="Q119" s="47"/>
      <c r="R119" s="47"/>
      <c r="AR119" s="47"/>
    </row>
    <row r="120" spans="1:44" ht="15.75" customHeight="1" x14ac:dyDescent="0.25">
      <c r="A120" s="41"/>
      <c r="Q120" s="47"/>
      <c r="R120" s="47"/>
      <c r="AR120" s="47"/>
    </row>
    <row r="121" spans="1:44" ht="15.75" customHeight="1" x14ac:dyDescent="0.25">
      <c r="A121" s="41"/>
      <c r="Q121" s="47"/>
      <c r="R121" s="47"/>
      <c r="AR121" s="47"/>
    </row>
    <row r="122" spans="1:44" ht="15.75" customHeight="1" x14ac:dyDescent="0.25">
      <c r="A122" s="41"/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264"/>
      <c r="AF124" s="264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93"/>
      <c r="AF125" s="93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93"/>
      <c r="AF126" s="93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Q127" s="47"/>
      <c r="R127" s="47"/>
      <c r="S127" s="79"/>
      <c r="T127" s="65"/>
      <c r="U127" s="65"/>
      <c r="V127" s="65"/>
      <c r="W127" s="65"/>
      <c r="X127" s="80"/>
      <c r="Y127" s="65"/>
      <c r="Z127" s="50"/>
      <c r="AA127" s="50"/>
      <c r="AB127" s="50"/>
      <c r="AC127" s="50"/>
      <c r="AD127" s="50"/>
      <c r="AE127" s="93"/>
      <c r="AF127" s="93"/>
      <c r="AG127" s="50"/>
      <c r="AH127" s="50"/>
      <c r="AI127" s="50"/>
      <c r="AJ127" s="50"/>
      <c r="AK127" s="50"/>
      <c r="AL127" s="81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7"/>
      <c r="R135" s="47"/>
      <c r="AR135" s="47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1"/>
      <c r="R141" s="41"/>
      <c r="S141" s="56"/>
      <c r="T141" s="36"/>
      <c r="AA141" s="38"/>
      <c r="AB141" s="38"/>
      <c r="AC141" s="38"/>
      <c r="AD141" s="38"/>
      <c r="AE141" s="55"/>
      <c r="AF141" s="38"/>
      <c r="AG141" s="38"/>
      <c r="AH141" s="38"/>
      <c r="AI141" s="38"/>
      <c r="AJ141" s="38"/>
      <c r="AK141" s="38"/>
      <c r="AL141" s="49"/>
      <c r="AR141" s="41"/>
    </row>
    <row r="142" spans="1:44" ht="15.75" customHeight="1" x14ac:dyDescent="0.25">
      <c r="A142" s="41"/>
      <c r="Q142" s="41"/>
      <c r="R142" s="41"/>
      <c r="S142" s="56"/>
      <c r="T142" s="36"/>
      <c r="U142" s="36"/>
      <c r="V142" s="36"/>
      <c r="W142" s="36"/>
      <c r="X142" s="37"/>
      <c r="Y142" s="36"/>
      <c r="Z142" s="38"/>
      <c r="AA142" s="38"/>
      <c r="AB142" s="38"/>
      <c r="AC142" s="38"/>
      <c r="AD142" s="38"/>
      <c r="AE142" s="55"/>
      <c r="AF142" s="38"/>
      <c r="AG142" s="38"/>
      <c r="AH142" s="38"/>
      <c r="AI142" s="38"/>
      <c r="AJ142" s="38"/>
      <c r="AK142" s="38"/>
      <c r="AL142" s="49"/>
      <c r="AR142" s="41"/>
    </row>
    <row r="143" spans="1:44" ht="15.75" customHeight="1" x14ac:dyDescent="0.25">
      <c r="A143" s="41"/>
      <c r="Q143" s="40"/>
      <c r="R143" s="40"/>
      <c r="AR143" s="40"/>
    </row>
    <row r="144" spans="1:44" ht="15.75" customHeight="1" x14ac:dyDescent="0.25">
      <c r="A144" s="41"/>
      <c r="Q144" s="40"/>
      <c r="R144" s="40"/>
      <c r="AR144" s="40"/>
    </row>
    <row r="145" spans="1:44" ht="15.75" customHeight="1" x14ac:dyDescent="0.25">
      <c r="A145" s="41"/>
      <c r="D145" s="42"/>
      <c r="E145" s="42"/>
      <c r="F145" s="42"/>
      <c r="G145" s="42"/>
      <c r="I145" s="43"/>
      <c r="J145" s="43"/>
      <c r="K145" s="43"/>
      <c r="L145" s="38"/>
      <c r="M145" s="43"/>
      <c r="Q145" s="40"/>
      <c r="R145" s="40"/>
      <c r="AR145" s="40"/>
    </row>
    <row r="146" spans="1:44" ht="15.75" x14ac:dyDescent="0.25">
      <c r="A146" s="41"/>
      <c r="Q146" s="40"/>
      <c r="R146" s="40"/>
      <c r="AR146" s="40"/>
    </row>
    <row r="147" spans="1:44" ht="15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12"/>
    </row>
  </sheetData>
  <mergeCells count="26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E124:AF124"/>
    <mergeCell ref="AG100:AH100"/>
    <mergeCell ref="AG101:AH101"/>
    <mergeCell ref="AG11:AH11"/>
    <mergeCell ref="E14:F14"/>
    <mergeCell ref="B74:P74"/>
    <mergeCell ref="S74:AQ74"/>
    <mergeCell ref="G75:M75"/>
    <mergeCell ref="S75:AQ75"/>
    <mergeCell ref="AG102:AH102"/>
    <mergeCell ref="AG103:AH103"/>
    <mergeCell ref="AG104:AH104"/>
    <mergeCell ref="AE122:AF122"/>
    <mergeCell ref="AE123:AF123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96AFB-35CE-4C43-BDC7-C3A3CAAA0E67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2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91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91" t="s">
        <v>4</v>
      </c>
      <c r="AD2" s="91" t="s">
        <v>8</v>
      </c>
      <c r="AE2" s="91" t="s">
        <v>9</v>
      </c>
      <c r="AF2" s="91" t="s">
        <v>10</v>
      </c>
      <c r="AG2" s="263" t="s">
        <v>107</v>
      </c>
      <c r="AH2" s="263"/>
      <c r="AI2" s="91" t="s">
        <v>5</v>
      </c>
      <c r="AJ2" s="91" t="s">
        <v>7</v>
      </c>
      <c r="AK2" s="91" t="s">
        <v>6</v>
      </c>
      <c r="AL2" s="91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1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2</v>
      </c>
      <c r="AD3" s="50">
        <v>2</v>
      </c>
      <c r="AE3" s="50">
        <v>0</v>
      </c>
      <c r="AF3" s="50">
        <v>0</v>
      </c>
      <c r="AG3" s="265">
        <f t="shared" ref="AG3:AG9" si="0">+(AD3*2+AF3)/(2*AC3)</f>
        <v>1</v>
      </c>
      <c r="AH3" s="265"/>
      <c r="AI3" s="50">
        <v>2</v>
      </c>
      <c r="AJ3" s="50">
        <v>0</v>
      </c>
      <c r="AK3" s="50">
        <v>0</v>
      </c>
      <c r="AL3" s="66">
        <f t="shared" ref="AL3:AL9" si="1">+AI3/AC3</f>
        <v>1</v>
      </c>
      <c r="AM3" s="16"/>
      <c r="AN3" s="16"/>
      <c r="AQ3" s="38"/>
      <c r="AR3" s="40"/>
    </row>
    <row r="4" spans="1:44" ht="18" x14ac:dyDescent="0.25">
      <c r="A4" s="41"/>
      <c r="B4" s="90">
        <v>5</v>
      </c>
      <c r="C4" s="18" t="s">
        <v>139</v>
      </c>
      <c r="D4" s="37"/>
      <c r="E4" s="18"/>
      <c r="F4" s="37"/>
      <c r="G4" s="90">
        <v>2</v>
      </c>
      <c r="H4" s="90">
        <v>0</v>
      </c>
      <c r="I4" s="90">
        <v>0</v>
      </c>
      <c r="J4" s="90">
        <f t="shared" ref="J4:J11" si="2">2*G4+I4</f>
        <v>4</v>
      </c>
      <c r="K4" s="73">
        <f t="shared" ref="K4:K11" si="3">+J4/((G4+H4+I4)*2)</f>
        <v>1</v>
      </c>
      <c r="L4" s="90">
        <f>+$AN$27</f>
        <v>8</v>
      </c>
      <c r="M4" s="90">
        <v>3</v>
      </c>
      <c r="N4" s="90">
        <f>+$AO$27</f>
        <v>14</v>
      </c>
      <c r="O4" s="90">
        <f>+$AQ$27</f>
        <v>6</v>
      </c>
      <c r="P4" s="90">
        <v>1</v>
      </c>
      <c r="Q4" s="46"/>
      <c r="R4" s="41"/>
      <c r="U4" s="75">
        <v>8</v>
      </c>
      <c r="V4" s="77" t="s">
        <v>104</v>
      </c>
      <c r="W4" s="78"/>
      <c r="X4" s="77"/>
      <c r="Y4" s="77"/>
      <c r="Z4" s="77" t="s">
        <v>144</v>
      </c>
      <c r="AB4" s="50"/>
      <c r="AC4" s="50">
        <v>2</v>
      </c>
      <c r="AD4" s="50">
        <v>2</v>
      </c>
      <c r="AE4" s="50">
        <v>0</v>
      </c>
      <c r="AF4" s="50">
        <v>0</v>
      </c>
      <c r="AG4" s="264">
        <f t="shared" si="0"/>
        <v>1</v>
      </c>
      <c r="AH4" s="264"/>
      <c r="AI4" s="50">
        <v>3</v>
      </c>
      <c r="AJ4" s="50">
        <v>0</v>
      </c>
      <c r="AK4" s="50">
        <v>0</v>
      </c>
      <c r="AL4" s="66">
        <f t="shared" si="1"/>
        <v>1.5</v>
      </c>
      <c r="AM4" s="16"/>
      <c r="AN4" s="16"/>
      <c r="AQ4" s="38"/>
      <c r="AR4" s="40"/>
    </row>
    <row r="5" spans="1:44" ht="18" x14ac:dyDescent="0.25">
      <c r="A5" s="41"/>
      <c r="B5" s="90">
        <v>1</v>
      </c>
      <c r="C5" s="18" t="s">
        <v>176</v>
      </c>
      <c r="D5" s="37"/>
      <c r="E5" s="37"/>
      <c r="F5" s="37"/>
      <c r="G5" s="90">
        <v>2</v>
      </c>
      <c r="H5" s="90">
        <v>0</v>
      </c>
      <c r="I5" s="90">
        <v>0</v>
      </c>
      <c r="J5" s="90">
        <f t="shared" si="2"/>
        <v>4</v>
      </c>
      <c r="K5" s="73">
        <f t="shared" si="3"/>
        <v>1</v>
      </c>
      <c r="L5" s="90">
        <f>+$AA$27</f>
        <v>6</v>
      </c>
      <c r="M5" s="90">
        <v>2</v>
      </c>
      <c r="N5" s="90">
        <f>+$AB$27</f>
        <v>11</v>
      </c>
      <c r="O5" s="90">
        <f>+$AD$27</f>
        <v>0</v>
      </c>
      <c r="P5" s="90">
        <v>1</v>
      </c>
      <c r="Q5" s="46"/>
      <c r="R5" s="41"/>
      <c r="U5" s="75">
        <v>7.5</v>
      </c>
      <c r="V5" s="77" t="s">
        <v>16</v>
      </c>
      <c r="W5" s="78"/>
      <c r="X5" s="77"/>
      <c r="Y5" s="77"/>
      <c r="Z5" s="77" t="s">
        <v>17</v>
      </c>
      <c r="AB5" s="50"/>
      <c r="AC5" s="50">
        <v>2</v>
      </c>
      <c r="AD5" s="50">
        <v>1</v>
      </c>
      <c r="AE5" s="50">
        <v>1</v>
      </c>
      <c r="AF5" s="50">
        <v>0</v>
      </c>
      <c r="AG5" s="264">
        <f t="shared" si="0"/>
        <v>0.5</v>
      </c>
      <c r="AH5" s="264"/>
      <c r="AI5" s="50">
        <v>3</v>
      </c>
      <c r="AJ5" s="50">
        <v>0</v>
      </c>
      <c r="AK5" s="50">
        <v>0</v>
      </c>
      <c r="AL5" s="66">
        <f t="shared" si="1"/>
        <v>1.5</v>
      </c>
      <c r="AM5" s="16"/>
      <c r="AN5" s="16"/>
      <c r="AQ5" s="38"/>
      <c r="AR5" s="40"/>
    </row>
    <row r="6" spans="1:44" ht="18" x14ac:dyDescent="0.25">
      <c r="A6" s="41"/>
      <c r="B6" s="90">
        <v>8</v>
      </c>
      <c r="C6" s="18" t="s">
        <v>50</v>
      </c>
      <c r="D6" s="37"/>
      <c r="E6" s="37"/>
      <c r="F6" s="37"/>
      <c r="G6" s="90">
        <v>1</v>
      </c>
      <c r="H6" s="90">
        <v>1</v>
      </c>
      <c r="I6" s="90">
        <v>0</v>
      </c>
      <c r="J6" s="90">
        <f t="shared" si="2"/>
        <v>2</v>
      </c>
      <c r="K6" s="73">
        <f t="shared" si="3"/>
        <v>0.5</v>
      </c>
      <c r="L6" s="90">
        <f>+$AN$66</f>
        <v>5</v>
      </c>
      <c r="M6" s="90">
        <v>7</v>
      </c>
      <c r="N6" s="90">
        <f>+$AO$66</f>
        <v>10</v>
      </c>
      <c r="O6" s="90">
        <f>+$AQ$66</f>
        <v>2</v>
      </c>
      <c r="P6" s="90">
        <v>1</v>
      </c>
      <c r="Q6" s="46"/>
      <c r="R6" s="41"/>
      <c r="U6" s="75">
        <v>8</v>
      </c>
      <c r="V6" s="77" t="s">
        <v>18</v>
      </c>
      <c r="W6" s="78"/>
      <c r="X6" s="77"/>
      <c r="Y6" s="77"/>
      <c r="Z6" s="77" t="s">
        <v>21</v>
      </c>
      <c r="AB6" s="50"/>
      <c r="AC6" s="50">
        <v>2</v>
      </c>
      <c r="AD6" s="50">
        <v>1</v>
      </c>
      <c r="AE6" s="50">
        <v>1</v>
      </c>
      <c r="AF6" s="50">
        <v>0</v>
      </c>
      <c r="AG6" s="264">
        <f t="shared" si="0"/>
        <v>0.5</v>
      </c>
      <c r="AH6" s="264"/>
      <c r="AI6" s="50">
        <v>4</v>
      </c>
      <c r="AJ6" s="50">
        <v>0</v>
      </c>
      <c r="AK6" s="50">
        <v>0</v>
      </c>
      <c r="AL6" s="66">
        <f t="shared" si="1"/>
        <v>2</v>
      </c>
      <c r="AM6" s="16"/>
      <c r="AN6" s="16"/>
      <c r="AQ6" s="38"/>
      <c r="AR6" s="40"/>
    </row>
    <row r="7" spans="1:44" ht="18" x14ac:dyDescent="0.25">
      <c r="A7" s="41"/>
      <c r="B7" s="90">
        <v>3</v>
      </c>
      <c r="C7" s="18" t="s">
        <v>21</v>
      </c>
      <c r="D7" s="37"/>
      <c r="E7" s="18"/>
      <c r="F7" s="37"/>
      <c r="G7" s="90">
        <v>1</v>
      </c>
      <c r="H7" s="90">
        <v>1</v>
      </c>
      <c r="I7" s="90">
        <v>0</v>
      </c>
      <c r="J7" s="90">
        <f t="shared" si="2"/>
        <v>2</v>
      </c>
      <c r="K7" s="73">
        <f t="shared" si="3"/>
        <v>0.5</v>
      </c>
      <c r="L7" s="90">
        <f>+$AA$53</f>
        <v>3</v>
      </c>
      <c r="M7" s="90">
        <v>4</v>
      </c>
      <c r="N7" s="90">
        <f>+$AB$53</f>
        <v>6</v>
      </c>
      <c r="O7" s="90">
        <f>+$AD$53</f>
        <v>4</v>
      </c>
      <c r="P7" s="90">
        <v>1</v>
      </c>
      <c r="Q7" s="46"/>
      <c r="R7" s="41"/>
      <c r="U7" s="75">
        <v>7</v>
      </c>
      <c r="V7" s="77" t="s">
        <v>24</v>
      </c>
      <c r="W7" s="78"/>
      <c r="X7" s="77"/>
      <c r="Y7" s="77"/>
      <c r="Z7" s="77" t="s">
        <v>25</v>
      </c>
      <c r="AB7" s="50"/>
      <c r="AC7" s="50">
        <v>2</v>
      </c>
      <c r="AD7" s="50">
        <v>1</v>
      </c>
      <c r="AE7" s="50">
        <v>1</v>
      </c>
      <c r="AF7" s="50">
        <v>0</v>
      </c>
      <c r="AG7" s="264">
        <f t="shared" si="0"/>
        <v>0.5</v>
      </c>
      <c r="AH7" s="264"/>
      <c r="AI7" s="50">
        <v>7</v>
      </c>
      <c r="AJ7" s="50">
        <v>0</v>
      </c>
      <c r="AK7" s="50">
        <v>0</v>
      </c>
      <c r="AL7" s="66">
        <f t="shared" si="1"/>
        <v>3.5</v>
      </c>
      <c r="AM7" s="16"/>
      <c r="AN7" s="16"/>
      <c r="AQ7" s="38"/>
      <c r="AR7" s="40"/>
    </row>
    <row r="8" spans="1:44" ht="18" x14ac:dyDescent="0.25">
      <c r="A8" s="41"/>
      <c r="B8" s="90">
        <v>6</v>
      </c>
      <c r="C8" s="18" t="s">
        <v>23</v>
      </c>
      <c r="D8" s="37"/>
      <c r="E8" s="18"/>
      <c r="F8" s="37"/>
      <c r="G8" s="90">
        <v>1</v>
      </c>
      <c r="H8" s="90">
        <v>1</v>
      </c>
      <c r="I8" s="90">
        <v>0</v>
      </c>
      <c r="J8" s="90">
        <f t="shared" si="2"/>
        <v>2</v>
      </c>
      <c r="K8" s="73">
        <f t="shared" si="3"/>
        <v>0.5</v>
      </c>
      <c r="L8" s="90">
        <f>+$AN$40</f>
        <v>9</v>
      </c>
      <c r="M8" s="90">
        <v>8</v>
      </c>
      <c r="N8" s="90">
        <f>+$AO$40</f>
        <v>14</v>
      </c>
      <c r="O8" s="90">
        <f>+$AQ$40</f>
        <v>0</v>
      </c>
      <c r="P8" s="90">
        <v>5</v>
      </c>
      <c r="Q8" s="46"/>
      <c r="R8" s="41"/>
      <c r="U8" s="75">
        <v>7.5</v>
      </c>
      <c r="V8" s="77" t="s">
        <v>118</v>
      </c>
      <c r="W8" s="78"/>
      <c r="X8" s="77"/>
      <c r="Y8" s="77"/>
      <c r="Z8" s="77" t="s">
        <v>23</v>
      </c>
      <c r="AB8" s="50"/>
      <c r="AC8" s="50">
        <v>2</v>
      </c>
      <c r="AD8" s="50">
        <v>1</v>
      </c>
      <c r="AE8" s="50">
        <v>1</v>
      </c>
      <c r="AF8" s="50">
        <v>0</v>
      </c>
      <c r="AG8" s="264">
        <f t="shared" si="0"/>
        <v>0.5</v>
      </c>
      <c r="AH8" s="264"/>
      <c r="AI8" s="50">
        <v>8</v>
      </c>
      <c r="AJ8" s="50">
        <v>0</v>
      </c>
      <c r="AK8" s="50">
        <v>0</v>
      </c>
      <c r="AL8" s="66">
        <f t="shared" si="1"/>
        <v>4</v>
      </c>
      <c r="AM8" s="16"/>
      <c r="AN8" s="16"/>
      <c r="AQ8" s="38"/>
      <c r="AR8" s="40"/>
    </row>
    <row r="9" spans="1:44" ht="18" x14ac:dyDescent="0.25">
      <c r="A9" s="41"/>
      <c r="B9" s="90">
        <v>4</v>
      </c>
      <c r="C9" s="18" t="s">
        <v>177</v>
      </c>
      <c r="D9" s="37"/>
      <c r="E9" s="18"/>
      <c r="F9" s="37"/>
      <c r="G9" s="90">
        <v>1</v>
      </c>
      <c r="H9" s="90">
        <v>1</v>
      </c>
      <c r="I9" s="90">
        <v>0</v>
      </c>
      <c r="J9" s="90">
        <f t="shared" si="2"/>
        <v>2</v>
      </c>
      <c r="K9" s="73">
        <f t="shared" si="3"/>
        <v>0.5</v>
      </c>
      <c r="L9" s="90">
        <f>+$AA$66</f>
        <v>5</v>
      </c>
      <c r="M9" s="90">
        <v>3</v>
      </c>
      <c r="N9" s="90">
        <f>+$AB$66</f>
        <v>9</v>
      </c>
      <c r="O9" s="90">
        <f>+$AD$66</f>
        <v>4</v>
      </c>
      <c r="P9" s="90">
        <v>5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B9" s="50"/>
      <c r="AC9" s="50">
        <v>2</v>
      </c>
      <c r="AD9" s="50">
        <v>0</v>
      </c>
      <c r="AE9" s="50">
        <v>2</v>
      </c>
      <c r="AF9" s="50">
        <v>0</v>
      </c>
      <c r="AG9" s="264">
        <f t="shared" si="0"/>
        <v>0</v>
      </c>
      <c r="AH9" s="264"/>
      <c r="AI9" s="50">
        <v>11</v>
      </c>
      <c r="AJ9" s="50">
        <v>0</v>
      </c>
      <c r="AK9" s="50">
        <v>0</v>
      </c>
      <c r="AL9" s="66">
        <f t="shared" si="1"/>
        <v>5.5</v>
      </c>
      <c r="AM9" s="16"/>
      <c r="AN9" s="16"/>
      <c r="AQ9" s="38"/>
      <c r="AR9" s="40"/>
    </row>
    <row r="10" spans="1:44" ht="18" x14ac:dyDescent="0.25">
      <c r="A10" s="46"/>
      <c r="B10" s="90">
        <v>7</v>
      </c>
      <c r="C10" s="18" t="s">
        <v>178</v>
      </c>
      <c r="D10" s="37"/>
      <c r="E10" s="18"/>
      <c r="F10" s="37"/>
      <c r="G10" s="90">
        <v>0</v>
      </c>
      <c r="H10" s="90">
        <v>2</v>
      </c>
      <c r="I10" s="90">
        <v>0</v>
      </c>
      <c r="J10" s="90">
        <f t="shared" si="2"/>
        <v>0</v>
      </c>
      <c r="K10" s="73">
        <f t="shared" si="3"/>
        <v>0</v>
      </c>
      <c r="L10" s="90">
        <f>+$AN$53</f>
        <v>7</v>
      </c>
      <c r="M10" s="90">
        <v>11</v>
      </c>
      <c r="N10" s="90">
        <f>+$AO$53</f>
        <v>7</v>
      </c>
      <c r="O10" s="90">
        <f>+$AQ$53</f>
        <v>0</v>
      </c>
      <c r="P10" s="90">
        <v>5</v>
      </c>
      <c r="Q10" s="46"/>
      <c r="R10" s="46"/>
      <c r="U10" s="75">
        <v>8</v>
      </c>
      <c r="V10" s="77" t="s">
        <v>147</v>
      </c>
      <c r="W10" s="78"/>
      <c r="X10" s="77"/>
      <c r="Y10" s="77"/>
      <c r="Z10" s="77" t="s">
        <v>140</v>
      </c>
      <c r="AB10" s="50"/>
      <c r="AC10" s="50">
        <v>0</v>
      </c>
      <c r="AD10" s="50">
        <v>0</v>
      </c>
      <c r="AE10" s="50">
        <v>0</v>
      </c>
      <c r="AF10" s="50">
        <v>0</v>
      </c>
      <c r="AG10" s="264"/>
      <c r="AH10" s="264"/>
      <c r="AI10" s="50">
        <v>0</v>
      </c>
      <c r="AJ10" s="50">
        <v>0</v>
      </c>
      <c r="AK10" s="50">
        <v>0</v>
      </c>
      <c r="AL10" s="66"/>
      <c r="AM10" s="16"/>
      <c r="AN10" s="16"/>
      <c r="AQ10" s="38"/>
      <c r="AR10" s="40"/>
    </row>
    <row r="11" spans="1:44" ht="18.75" thickBot="1" x14ac:dyDescent="0.3">
      <c r="A11" s="46"/>
      <c r="B11" s="90">
        <v>2</v>
      </c>
      <c r="C11" s="18" t="s">
        <v>140</v>
      </c>
      <c r="D11" s="37"/>
      <c r="E11" s="37"/>
      <c r="F11" s="37"/>
      <c r="G11" s="90">
        <v>0</v>
      </c>
      <c r="H11" s="90">
        <v>2</v>
      </c>
      <c r="I11" s="90">
        <v>0</v>
      </c>
      <c r="J11" s="90">
        <f t="shared" si="2"/>
        <v>0</v>
      </c>
      <c r="K11" s="73">
        <f t="shared" si="3"/>
        <v>0</v>
      </c>
      <c r="L11" s="90">
        <f>+$AA$40</f>
        <v>2</v>
      </c>
      <c r="M11" s="90">
        <v>7</v>
      </c>
      <c r="N11" s="90">
        <f>+$AB$40</f>
        <v>2</v>
      </c>
      <c r="O11" s="90">
        <f>+$AD$40</f>
        <v>0</v>
      </c>
      <c r="P11" s="90">
        <v>5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+AC97</f>
        <v>2</v>
      </c>
      <c r="AD11" s="38">
        <f>+AD97</f>
        <v>0</v>
      </c>
      <c r="AE11" s="38">
        <f>+AE97</f>
        <v>2</v>
      </c>
      <c r="AF11" s="38">
        <f>+AF97</f>
        <v>0</v>
      </c>
      <c r="AG11" s="281">
        <f>+AG97</f>
        <v>0</v>
      </c>
      <c r="AH11" s="281"/>
      <c r="AI11" s="38">
        <f>+AI97</f>
        <v>7</v>
      </c>
      <c r="AJ11" s="38">
        <f>+AJ97</f>
        <v>0</v>
      </c>
      <c r="AK11" s="38">
        <f>+AK97</f>
        <v>0</v>
      </c>
      <c r="AL11" s="49">
        <f>+AL97</f>
        <v>3.5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8</v>
      </c>
      <c r="H12" s="21">
        <f>SUM(H4:H11)</f>
        <v>8</v>
      </c>
      <c r="I12" s="21">
        <f>SUM(I4:I11)</f>
        <v>0</v>
      </c>
      <c r="J12" s="21"/>
      <c r="K12" s="21"/>
      <c r="L12" s="21">
        <f>SUM(L4:L11)</f>
        <v>45</v>
      </c>
      <c r="M12" s="21">
        <f>SUM(M4:M11)</f>
        <v>45</v>
      </c>
      <c r="N12" s="21">
        <f>SUM(N4:N11)</f>
        <v>73</v>
      </c>
      <c r="O12" s="21">
        <f>SUM(O4:O11)</f>
        <v>16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16</v>
      </c>
      <c r="AD12" s="60">
        <f t="shared" si="4"/>
        <v>8</v>
      </c>
      <c r="AE12" s="60">
        <f t="shared" si="4"/>
        <v>8</v>
      </c>
      <c r="AF12" s="60">
        <f t="shared" si="4"/>
        <v>0</v>
      </c>
      <c r="AG12" s="60"/>
      <c r="AH12" s="60"/>
      <c r="AI12" s="60">
        <f t="shared" ref="AI12:AK12" si="5">SUM(AI3:AI11)</f>
        <v>45</v>
      </c>
      <c r="AJ12" s="60">
        <f t="shared" si="5"/>
        <v>0</v>
      </c>
      <c r="AK12" s="60">
        <f t="shared" si="5"/>
        <v>0</v>
      </c>
      <c r="AL12" s="70">
        <f>+AI12/AC12</f>
        <v>2.8125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2 Summary:</v>
      </c>
      <c r="C14" s="2"/>
      <c r="D14" s="2"/>
      <c r="E14" s="277">
        <v>44459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195</v>
      </c>
      <c r="D15" s="37"/>
      <c r="E15" s="36"/>
      <c r="F15" s="36"/>
      <c r="G15" s="90">
        <v>5</v>
      </c>
      <c r="H15" s="38">
        <v>2</v>
      </c>
      <c r="I15" s="36" t="s">
        <v>230</v>
      </c>
      <c r="J15" s="36"/>
      <c r="K15" s="36"/>
      <c r="L15" s="36" t="s">
        <v>231</v>
      </c>
      <c r="M15" s="36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0</v>
      </c>
      <c r="AA15" s="28">
        <v>0</v>
      </c>
      <c r="AB15" s="28">
        <v>0</v>
      </c>
      <c r="AC15" s="60">
        <f t="shared" ref="AC15:AC26" si="6">+AA15+AB15</f>
        <v>0</v>
      </c>
      <c r="AD15" s="28">
        <v>0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3</v>
      </c>
      <c r="AN15" s="74">
        <v>1</v>
      </c>
      <c r="AO15" s="74">
        <v>2</v>
      </c>
      <c r="AP15" s="50">
        <f t="shared" ref="AP15:AP26" si="7">+AN15+AO15</f>
        <v>3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90"/>
      <c r="H16" s="38">
        <v>2</v>
      </c>
      <c r="I16" s="36" t="s">
        <v>230</v>
      </c>
      <c r="J16" s="36"/>
      <c r="K16" s="36"/>
      <c r="L16" s="36"/>
      <c r="M16" s="36" t="s">
        <v>229</v>
      </c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31</v>
      </c>
      <c r="Y16" s="42" t="s">
        <v>157</v>
      </c>
      <c r="Z16" s="50">
        <v>2</v>
      </c>
      <c r="AA16" s="74">
        <v>0</v>
      </c>
      <c r="AB16" s="74">
        <v>0</v>
      </c>
      <c r="AC16" s="50">
        <f t="shared" si="6"/>
        <v>0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2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16"/>
      <c r="D17" s="57"/>
      <c r="E17" s="36"/>
      <c r="F17" s="36"/>
      <c r="G17" s="90"/>
      <c r="H17" s="38">
        <v>2</v>
      </c>
      <c r="I17" s="36" t="s">
        <v>132</v>
      </c>
      <c r="J17" s="36"/>
      <c r="K17" s="36"/>
      <c r="L17" s="36"/>
      <c r="M17" s="36" t="s">
        <v>229</v>
      </c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2</v>
      </c>
      <c r="AA17" s="74">
        <v>5</v>
      </c>
      <c r="AB17" s="74">
        <v>0</v>
      </c>
      <c r="AC17" s="50">
        <f t="shared" si="6"/>
        <v>5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2</v>
      </c>
      <c r="AN17" s="74">
        <v>2</v>
      </c>
      <c r="AO17" s="74">
        <v>4</v>
      </c>
      <c r="AP17" s="50">
        <f t="shared" si="7"/>
        <v>6</v>
      </c>
      <c r="AQ17" s="74">
        <v>0</v>
      </c>
      <c r="AR17" s="40"/>
    </row>
    <row r="18" spans="1:44" ht="15.95" customHeight="1" x14ac:dyDescent="0.25">
      <c r="A18" s="47"/>
      <c r="B18" s="16"/>
      <c r="C18" s="16"/>
      <c r="D18" s="16"/>
      <c r="E18" s="16"/>
      <c r="F18" s="16"/>
      <c r="G18" s="16"/>
      <c r="H18" s="38">
        <v>2</v>
      </c>
      <c r="I18" s="36" t="s">
        <v>46</v>
      </c>
      <c r="J18" s="36"/>
      <c r="K18" s="36"/>
      <c r="L18" s="36" t="s">
        <v>132</v>
      </c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2</v>
      </c>
      <c r="AA18" s="74">
        <v>0</v>
      </c>
      <c r="AB18" s="74">
        <v>5</v>
      </c>
      <c r="AC18" s="50">
        <f t="shared" si="6"/>
        <v>5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</v>
      </c>
      <c r="AN18" s="74">
        <v>1</v>
      </c>
      <c r="AO18" s="74">
        <v>1</v>
      </c>
      <c r="AP18" s="50">
        <f t="shared" si="7"/>
        <v>2</v>
      </c>
      <c r="AQ18" s="74">
        <v>0</v>
      </c>
      <c r="AR18" s="40"/>
    </row>
    <row r="19" spans="1:44" ht="15.95" customHeight="1" x14ac:dyDescent="0.25">
      <c r="A19" s="47"/>
      <c r="C19" s="16"/>
      <c r="D19" s="16"/>
      <c r="E19" s="16"/>
      <c r="F19" s="16"/>
      <c r="H19" s="38">
        <v>2</v>
      </c>
      <c r="I19" s="36" t="s">
        <v>132</v>
      </c>
      <c r="L19" s="36" t="s">
        <v>230</v>
      </c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2</v>
      </c>
      <c r="AA19" s="74">
        <v>1</v>
      </c>
      <c r="AB19" s="74">
        <v>0</v>
      </c>
      <c r="AC19" s="50">
        <f t="shared" si="6"/>
        <v>1</v>
      </c>
      <c r="AD19" s="74">
        <v>0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2</v>
      </c>
      <c r="AN19" s="74">
        <v>0</v>
      </c>
      <c r="AO19" s="74">
        <v>1</v>
      </c>
      <c r="AP19" s="50">
        <f t="shared" si="7"/>
        <v>1</v>
      </c>
      <c r="AQ19" s="74">
        <v>0</v>
      </c>
      <c r="AR19" s="40"/>
    </row>
    <row r="20" spans="1:44" ht="15.95" customHeight="1" x14ac:dyDescent="0.25">
      <c r="A20" s="47"/>
      <c r="C20" s="16"/>
      <c r="D20" s="16"/>
      <c r="E20" s="16"/>
      <c r="F20" s="1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2</v>
      </c>
      <c r="AA20" s="74">
        <v>0</v>
      </c>
      <c r="AB20" s="74">
        <v>0</v>
      </c>
      <c r="AC20" s="50">
        <f t="shared" si="6"/>
        <v>0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2</v>
      </c>
      <c r="AN20" s="74">
        <v>1</v>
      </c>
      <c r="AO20" s="74">
        <v>1</v>
      </c>
      <c r="AP20" s="50">
        <f t="shared" si="7"/>
        <v>2</v>
      </c>
      <c r="AQ20" s="74">
        <v>0</v>
      </c>
      <c r="AR20" s="40"/>
    </row>
    <row r="21" spans="1:44" ht="15.95" customHeight="1" x14ac:dyDescent="0.25">
      <c r="A21" s="47"/>
      <c r="B21" s="38" t="s">
        <v>57</v>
      </c>
      <c r="C21" s="18" t="s">
        <v>189</v>
      </c>
      <c r="D21" s="37"/>
      <c r="E21" s="36"/>
      <c r="F21" s="36"/>
      <c r="G21" s="90">
        <v>8</v>
      </c>
      <c r="H21" s="38">
        <v>1</v>
      </c>
      <c r="I21" s="36" t="s">
        <v>82</v>
      </c>
      <c r="J21" s="36"/>
      <c r="K21" s="36"/>
      <c r="L21" s="36" t="s">
        <v>224</v>
      </c>
      <c r="M21" s="36"/>
      <c r="N21" s="36"/>
      <c r="O21" s="36"/>
      <c r="P21" s="3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2</v>
      </c>
      <c r="AA21" s="74">
        <v>0</v>
      </c>
      <c r="AB21" s="74">
        <v>1</v>
      </c>
      <c r="AC21" s="50">
        <f t="shared" si="6"/>
        <v>1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2</v>
      </c>
      <c r="AN21" s="74">
        <v>3</v>
      </c>
      <c r="AO21" s="74">
        <v>2</v>
      </c>
      <c r="AP21" s="50">
        <f t="shared" si="7"/>
        <v>5</v>
      </c>
      <c r="AQ21" s="74">
        <v>0</v>
      </c>
      <c r="AR21" s="40"/>
    </row>
    <row r="22" spans="1:44" ht="15.95" customHeight="1" x14ac:dyDescent="0.25">
      <c r="A22" s="47"/>
      <c r="B22" s="38" t="s">
        <v>35</v>
      </c>
      <c r="C22" s="36"/>
      <c r="D22" s="57" t="s">
        <v>149</v>
      </c>
      <c r="E22" s="36"/>
      <c r="F22" s="36"/>
      <c r="G22" s="90"/>
      <c r="H22" s="38">
        <v>1</v>
      </c>
      <c r="I22" s="36" t="s">
        <v>82</v>
      </c>
      <c r="J22" s="36"/>
      <c r="K22" s="36"/>
      <c r="L22" s="36" t="s">
        <v>130</v>
      </c>
      <c r="M22" s="36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2</v>
      </c>
      <c r="AA22" s="74">
        <v>0</v>
      </c>
      <c r="AB22" s="74">
        <v>0</v>
      </c>
      <c r="AC22" s="50">
        <f t="shared" si="6"/>
        <v>0</v>
      </c>
      <c r="AD22" s="74">
        <v>0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</v>
      </c>
      <c r="AN22" s="74">
        <v>0</v>
      </c>
      <c r="AO22" s="74">
        <v>0</v>
      </c>
      <c r="AP22" s="50">
        <f t="shared" si="7"/>
        <v>0</v>
      </c>
      <c r="AQ22" s="74">
        <v>0</v>
      </c>
      <c r="AR22" s="40"/>
    </row>
    <row r="23" spans="1:44" ht="15.95" customHeight="1" x14ac:dyDescent="0.25">
      <c r="A23" s="47"/>
      <c r="C23" s="16"/>
      <c r="D23" s="16"/>
      <c r="E23" s="16"/>
      <c r="F23" s="16"/>
      <c r="H23" s="38">
        <v>1</v>
      </c>
      <c r="I23" s="36" t="s">
        <v>82</v>
      </c>
      <c r="J23" s="36"/>
      <c r="K23" s="36"/>
      <c r="L23" s="36" t="s">
        <v>225</v>
      </c>
      <c r="M23" s="36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2</v>
      </c>
      <c r="AA23" s="74">
        <v>0</v>
      </c>
      <c r="AB23" s="74">
        <v>1</v>
      </c>
      <c r="AC23" s="50">
        <f t="shared" si="6"/>
        <v>1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2</v>
      </c>
      <c r="AN23" s="74">
        <v>0</v>
      </c>
      <c r="AO23" s="74">
        <v>0</v>
      </c>
      <c r="AP23" s="50">
        <f t="shared" si="7"/>
        <v>0</v>
      </c>
      <c r="AQ23" s="74">
        <v>2</v>
      </c>
      <c r="AR23" s="5"/>
    </row>
    <row r="24" spans="1:44" ht="15.95" customHeight="1" x14ac:dyDescent="0.25">
      <c r="A24" s="47"/>
      <c r="C24" s="16"/>
      <c r="D24" s="16"/>
      <c r="E24" s="16"/>
      <c r="F24" s="16"/>
      <c r="H24" s="38">
        <v>2</v>
      </c>
      <c r="I24" s="36" t="s">
        <v>82</v>
      </c>
      <c r="J24" s="36"/>
      <c r="K24" s="36"/>
      <c r="L24" s="36" t="s">
        <v>226</v>
      </c>
      <c r="M24" s="36"/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2</v>
      </c>
      <c r="AA24" s="74">
        <v>0</v>
      </c>
      <c r="AB24" s="74">
        <v>0</v>
      </c>
      <c r="AC24" s="50">
        <f t="shared" si="6"/>
        <v>0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2</v>
      </c>
      <c r="AN24" s="74">
        <v>0</v>
      </c>
      <c r="AO24" s="74">
        <v>0</v>
      </c>
      <c r="AP24" s="50">
        <f t="shared" si="7"/>
        <v>0</v>
      </c>
      <c r="AQ24" s="74">
        <v>0</v>
      </c>
      <c r="AR24" s="41"/>
    </row>
    <row r="25" spans="1:44" ht="15.95" customHeight="1" x14ac:dyDescent="0.25">
      <c r="A25" s="47"/>
      <c r="C25" s="16"/>
      <c r="D25" s="16"/>
      <c r="E25" s="16"/>
      <c r="F25" s="16"/>
      <c r="H25" s="38">
        <v>2</v>
      </c>
      <c r="I25" s="36" t="s">
        <v>88</v>
      </c>
      <c r="J25" s="36"/>
      <c r="K25" s="36"/>
      <c r="L25" s="36" t="s">
        <v>227</v>
      </c>
      <c r="M25" s="36"/>
      <c r="N25" s="36"/>
      <c r="O25" s="36"/>
      <c r="P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2</v>
      </c>
      <c r="AA25" s="74">
        <v>0</v>
      </c>
      <c r="AB25" s="74">
        <v>3</v>
      </c>
      <c r="AC25" s="50">
        <f t="shared" si="6"/>
        <v>3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2</v>
      </c>
      <c r="AN25" s="74">
        <v>0</v>
      </c>
      <c r="AO25" s="74">
        <v>2</v>
      </c>
      <c r="AP25" s="50">
        <f t="shared" si="7"/>
        <v>2</v>
      </c>
      <c r="AQ25" s="74">
        <v>4</v>
      </c>
      <c r="AR25" s="41"/>
    </row>
    <row r="26" spans="1:44" ht="15.95" customHeight="1" x14ac:dyDescent="0.25">
      <c r="A26" s="47"/>
      <c r="H26" s="38">
        <v>2</v>
      </c>
      <c r="I26" s="36" t="s">
        <v>130</v>
      </c>
      <c r="J26" s="36"/>
      <c r="K26" s="36"/>
      <c r="L26" s="36" t="s">
        <v>228</v>
      </c>
      <c r="M26" s="36"/>
      <c r="N26" s="36"/>
      <c r="O26" s="36"/>
      <c r="P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2</v>
      </c>
      <c r="AA26" s="74">
        <v>0</v>
      </c>
      <c r="AB26" s="74">
        <v>1</v>
      </c>
      <c r="AC26" s="50">
        <f t="shared" si="6"/>
        <v>1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</v>
      </c>
      <c r="AN26" s="74">
        <v>0</v>
      </c>
      <c r="AO26" s="74">
        <v>1</v>
      </c>
      <c r="AP26" s="50">
        <f t="shared" si="7"/>
        <v>1</v>
      </c>
      <c r="AQ26" s="74">
        <v>0</v>
      </c>
      <c r="AR26" s="41"/>
    </row>
    <row r="27" spans="1:44" ht="15.95" customHeight="1" thickBot="1" x14ac:dyDescent="0.3">
      <c r="A27" s="47"/>
      <c r="H27" s="38">
        <v>2</v>
      </c>
      <c r="I27" s="36" t="s">
        <v>82</v>
      </c>
      <c r="J27" s="36"/>
      <c r="K27" s="36"/>
      <c r="L27" s="36" t="s">
        <v>118</v>
      </c>
      <c r="M27" s="36"/>
      <c r="N27" s="36"/>
      <c r="O27" s="36"/>
      <c r="P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22</v>
      </c>
      <c r="AA27" s="48">
        <f t="shared" ref="AA27" si="8">SUM(AA15:AA26)</f>
        <v>6</v>
      </c>
      <c r="AB27" s="48">
        <f>SUM(AB15:AB26)</f>
        <v>11</v>
      </c>
      <c r="AC27" s="48">
        <f>+AB27+AA27</f>
        <v>17</v>
      </c>
      <c r="AD27" s="48">
        <f>SUM(AD15:AD26)</f>
        <v>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22</v>
      </c>
      <c r="AN27" s="48">
        <f t="shared" ref="AN27" si="9">SUM(AN15:AN26)</f>
        <v>8</v>
      </c>
      <c r="AO27" s="48">
        <f>SUM(AO15:AO26)</f>
        <v>14</v>
      </c>
      <c r="AP27" s="48">
        <f>+AO27+AN27</f>
        <v>22</v>
      </c>
      <c r="AQ27" s="48">
        <f>SUM(AQ15:AQ26)</f>
        <v>6</v>
      </c>
      <c r="AR27" s="41"/>
    </row>
    <row r="28" spans="1:44" ht="15.95" customHeight="1" x14ac:dyDescent="0.25">
      <c r="A28" s="47"/>
      <c r="H28" s="38">
        <v>2</v>
      </c>
      <c r="I28" s="36" t="s">
        <v>82</v>
      </c>
      <c r="J28" s="36"/>
      <c r="K28" s="36"/>
      <c r="L28" s="36" t="s">
        <v>88</v>
      </c>
      <c r="M28" s="36"/>
      <c r="N28" s="36"/>
      <c r="O28" s="3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4</v>
      </c>
      <c r="AA28" s="28">
        <v>0</v>
      </c>
      <c r="AB28" s="28">
        <v>0</v>
      </c>
      <c r="AC28" s="60">
        <f t="shared" ref="AC28:AC39" si="10">+AA28+AB28</f>
        <v>0</v>
      </c>
      <c r="AD28" s="28">
        <v>0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</v>
      </c>
      <c r="AN28" s="28">
        <v>0</v>
      </c>
      <c r="AO28" s="28">
        <v>0</v>
      </c>
      <c r="AP28" s="60">
        <f t="shared" ref="AP28:AP39" si="11">+AN28+AO28</f>
        <v>0</v>
      </c>
      <c r="AQ28" s="28">
        <v>0</v>
      </c>
      <c r="AR28" s="41"/>
    </row>
    <row r="29" spans="1:44" ht="15.95" customHeight="1" x14ac:dyDescent="0.25">
      <c r="A29" s="47"/>
      <c r="B29" s="4"/>
      <c r="C29" s="4"/>
      <c r="D29" s="4"/>
      <c r="E29" s="4"/>
      <c r="F29" s="4"/>
      <c r="G29" s="4"/>
      <c r="H29" s="4"/>
      <c r="I29" s="6"/>
      <c r="J29" s="6"/>
      <c r="K29" s="6"/>
      <c r="L29" s="6"/>
      <c r="M29" s="6"/>
      <c r="N29" s="6"/>
      <c r="O29" s="6"/>
      <c r="P29" s="6"/>
      <c r="Q29" s="47"/>
      <c r="R29" s="47"/>
      <c r="S29" s="75">
        <v>8</v>
      </c>
      <c r="T29" s="42" t="s">
        <v>147</v>
      </c>
      <c r="U29" s="42"/>
      <c r="V29" s="42"/>
      <c r="W29" s="56"/>
      <c r="X29" s="43">
        <v>9</v>
      </c>
      <c r="Y29" s="29" t="s">
        <v>146</v>
      </c>
      <c r="Z29" s="50">
        <v>0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2</v>
      </c>
      <c r="AN29" s="74">
        <v>0</v>
      </c>
      <c r="AO29" s="74">
        <v>1</v>
      </c>
      <c r="AP29" s="50">
        <f t="shared" si="11"/>
        <v>1</v>
      </c>
      <c r="AQ29" s="74">
        <v>0</v>
      </c>
      <c r="AR29" s="41"/>
    </row>
    <row r="30" spans="1:44" ht="15.95" customHeight="1" x14ac:dyDescent="0.25">
      <c r="A30" s="47"/>
      <c r="B30" s="45" t="s">
        <v>62</v>
      </c>
      <c r="C30" s="18" t="s">
        <v>196</v>
      </c>
      <c r="D30" s="16"/>
      <c r="E30" s="36"/>
      <c r="F30" s="36"/>
      <c r="G30" s="90">
        <v>2</v>
      </c>
      <c r="H30" s="38">
        <v>2</v>
      </c>
      <c r="I30" s="36" t="s">
        <v>133</v>
      </c>
      <c r="J30" s="36"/>
      <c r="K30" s="36"/>
      <c r="L30" s="36" t="s">
        <v>217</v>
      </c>
      <c r="M30" s="36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2</v>
      </c>
      <c r="AA30" s="74">
        <v>1</v>
      </c>
      <c r="AB30" s="74">
        <v>0</v>
      </c>
      <c r="AC30" s="50">
        <f t="shared" si="10"/>
        <v>1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2</v>
      </c>
      <c r="AN30" s="74">
        <v>7</v>
      </c>
      <c r="AO30" s="74">
        <v>1</v>
      </c>
      <c r="AP30" s="50">
        <f t="shared" si="11"/>
        <v>8</v>
      </c>
      <c r="AQ30" s="74">
        <v>0</v>
      </c>
      <c r="AR30" s="41"/>
    </row>
    <row r="31" spans="1:44" ht="15.95" customHeight="1" x14ac:dyDescent="0.25">
      <c r="A31" s="47"/>
      <c r="B31" s="43" t="s">
        <v>35</v>
      </c>
      <c r="C31" s="57" t="s">
        <v>221</v>
      </c>
      <c r="D31" s="57"/>
      <c r="E31" s="36"/>
      <c r="F31" s="36"/>
      <c r="G31" s="37"/>
      <c r="H31" s="38">
        <v>2</v>
      </c>
      <c r="I31" s="36" t="s">
        <v>133</v>
      </c>
      <c r="J31" s="36"/>
      <c r="K31" s="36"/>
      <c r="L31" s="36" t="s">
        <v>240</v>
      </c>
      <c r="M31" s="36"/>
      <c r="N31" s="36"/>
      <c r="O31" s="36"/>
      <c r="P31" s="3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2</v>
      </c>
      <c r="AA31" s="74">
        <v>0</v>
      </c>
      <c r="AB31" s="74">
        <v>0</v>
      </c>
      <c r="AC31" s="50">
        <f t="shared" si="10"/>
        <v>0</v>
      </c>
      <c r="AD31" s="74">
        <v>0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2</v>
      </c>
      <c r="AN31" s="74">
        <v>0</v>
      </c>
      <c r="AO31" s="74">
        <v>0</v>
      </c>
      <c r="AP31" s="50">
        <f t="shared" si="11"/>
        <v>0</v>
      </c>
      <c r="AQ31" s="74">
        <v>0</v>
      </c>
      <c r="AR31" s="41"/>
    </row>
    <row r="32" spans="1:44" ht="15.95" customHeight="1" x14ac:dyDescent="0.25">
      <c r="A32" s="47"/>
      <c r="C32" s="57"/>
      <c r="D32" s="57"/>
      <c r="E32" s="36"/>
      <c r="F32" s="36"/>
      <c r="G32" s="90"/>
      <c r="H32" s="38"/>
      <c r="I32" s="36"/>
      <c r="J32" s="36"/>
      <c r="K32" s="36"/>
      <c r="L32" s="36"/>
      <c r="M32" s="36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2</v>
      </c>
      <c r="AA32" s="74">
        <v>0</v>
      </c>
      <c r="AB32" s="74">
        <v>1</v>
      </c>
      <c r="AC32" s="50">
        <f t="shared" si="10"/>
        <v>1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2</v>
      </c>
      <c r="AN32" s="74">
        <v>1</v>
      </c>
      <c r="AO32" s="74">
        <v>3</v>
      </c>
      <c r="AP32" s="50">
        <f t="shared" si="11"/>
        <v>4</v>
      </c>
      <c r="AQ32" s="74">
        <v>0</v>
      </c>
      <c r="AR32" s="41"/>
    </row>
    <row r="33" spans="1:44" ht="15.95" customHeight="1" x14ac:dyDescent="0.25">
      <c r="A33" s="47"/>
      <c r="C33" s="18" t="s">
        <v>190</v>
      </c>
      <c r="D33" s="16"/>
      <c r="E33" s="36"/>
      <c r="F33" s="36"/>
      <c r="G33" s="90">
        <v>5</v>
      </c>
      <c r="H33" s="38">
        <v>1</v>
      </c>
      <c r="I33" s="36" t="s">
        <v>119</v>
      </c>
      <c r="J33" s="36"/>
      <c r="K33" s="36"/>
      <c r="L33" s="36" t="s">
        <v>34</v>
      </c>
      <c r="M33" s="36"/>
      <c r="N33" s="36"/>
      <c r="O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2</v>
      </c>
      <c r="AA33" s="74">
        <v>1</v>
      </c>
      <c r="AB33" s="74">
        <v>0</v>
      </c>
      <c r="AC33" s="50">
        <f t="shared" si="10"/>
        <v>1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2</v>
      </c>
      <c r="AN33" s="74">
        <v>0</v>
      </c>
      <c r="AO33" s="74">
        <v>2</v>
      </c>
      <c r="AP33" s="50">
        <f t="shared" si="11"/>
        <v>2</v>
      </c>
      <c r="AQ33" s="74">
        <v>0</v>
      </c>
      <c r="AR33" s="41"/>
    </row>
    <row r="34" spans="1:44" ht="15.95" customHeight="1" x14ac:dyDescent="0.25">
      <c r="A34" s="47"/>
      <c r="B34" s="38" t="s">
        <v>35</v>
      </c>
      <c r="C34" s="57" t="s">
        <v>222</v>
      </c>
      <c r="D34" s="57"/>
      <c r="E34" s="16"/>
      <c r="F34" s="16"/>
      <c r="G34" s="16"/>
      <c r="H34" s="38">
        <v>1</v>
      </c>
      <c r="I34" s="36" t="s">
        <v>154</v>
      </c>
      <c r="J34" s="36"/>
      <c r="K34" s="36"/>
      <c r="L34" s="36" t="s">
        <v>44</v>
      </c>
      <c r="M34" s="36"/>
      <c r="N34" s="36"/>
      <c r="O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2</v>
      </c>
      <c r="AA34" s="74">
        <v>0</v>
      </c>
      <c r="AB34" s="74">
        <v>0</v>
      </c>
      <c r="AC34" s="50">
        <f t="shared" si="10"/>
        <v>0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1</v>
      </c>
      <c r="AN34" s="74">
        <v>0</v>
      </c>
      <c r="AO34" s="74">
        <v>1</v>
      </c>
      <c r="AP34" s="50">
        <f t="shared" si="11"/>
        <v>1</v>
      </c>
      <c r="AQ34" s="74">
        <v>0</v>
      </c>
      <c r="AR34" s="41"/>
    </row>
    <row r="35" spans="1:44" ht="15.95" customHeight="1" x14ac:dyDescent="0.25">
      <c r="A35" s="47" t="s">
        <v>68</v>
      </c>
      <c r="C35" s="57" t="s">
        <v>223</v>
      </c>
      <c r="D35" s="16"/>
      <c r="E35" s="16"/>
      <c r="F35" s="16"/>
      <c r="H35" s="38">
        <v>2</v>
      </c>
      <c r="I35" s="36" t="s">
        <v>119</v>
      </c>
      <c r="L35" s="36" t="s">
        <v>218</v>
      </c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2</v>
      </c>
      <c r="AA35" s="74">
        <v>0</v>
      </c>
      <c r="AB35" s="74">
        <v>1</v>
      </c>
      <c r="AC35" s="50">
        <f t="shared" si="10"/>
        <v>1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2</v>
      </c>
      <c r="AN35" s="74">
        <v>0</v>
      </c>
      <c r="AO35" s="74">
        <v>0</v>
      </c>
      <c r="AP35" s="50">
        <f t="shared" si="11"/>
        <v>0</v>
      </c>
      <c r="AQ35" s="74">
        <v>0</v>
      </c>
      <c r="AR35" s="41"/>
    </row>
    <row r="36" spans="1:44" ht="15.95" customHeight="1" x14ac:dyDescent="0.25">
      <c r="A36" s="47"/>
      <c r="H36" s="38">
        <v>2</v>
      </c>
      <c r="I36" s="36" t="s">
        <v>154</v>
      </c>
      <c r="L36" s="36" t="s">
        <v>219</v>
      </c>
      <c r="Q36" s="47"/>
      <c r="R36" s="47"/>
      <c r="S36" s="75">
        <v>7</v>
      </c>
      <c r="T36" s="42" t="s">
        <v>45</v>
      </c>
      <c r="U36" s="42"/>
      <c r="V36" s="42"/>
      <c r="W36" s="56"/>
      <c r="X36" s="43"/>
      <c r="Y36" s="29" t="s">
        <v>146</v>
      </c>
      <c r="Z36" s="50">
        <v>0</v>
      </c>
      <c r="AA36" s="74">
        <v>0</v>
      </c>
      <c r="AB36" s="74">
        <v>0</v>
      </c>
      <c r="AC36" s="50">
        <f t="shared" si="10"/>
        <v>0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2</v>
      </c>
      <c r="AN36" s="74">
        <v>0</v>
      </c>
      <c r="AO36" s="74">
        <v>4</v>
      </c>
      <c r="AP36" s="50">
        <f t="shared" si="11"/>
        <v>4</v>
      </c>
      <c r="AQ36" s="74">
        <v>0</v>
      </c>
      <c r="AR36" s="41"/>
    </row>
    <row r="37" spans="1:44" ht="15.95" customHeight="1" x14ac:dyDescent="0.25">
      <c r="A37" s="47"/>
      <c r="H37" s="38">
        <v>2</v>
      </c>
      <c r="I37" s="36" t="s">
        <v>34</v>
      </c>
      <c r="L37" s="36" t="s">
        <v>220</v>
      </c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2</v>
      </c>
      <c r="AA37" s="74">
        <v>0</v>
      </c>
      <c r="AB37" s="74">
        <v>0</v>
      </c>
      <c r="AC37" s="50">
        <f t="shared" si="10"/>
        <v>0</v>
      </c>
      <c r="AD37" s="74">
        <v>0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2</v>
      </c>
      <c r="AN37" s="74">
        <v>1</v>
      </c>
      <c r="AO37" s="74">
        <v>1</v>
      </c>
      <c r="AP37" s="50">
        <f t="shared" si="11"/>
        <v>2</v>
      </c>
      <c r="AQ37" s="74">
        <v>0</v>
      </c>
      <c r="AR37" s="41"/>
    </row>
    <row r="38" spans="1:44" ht="15.95" customHeight="1" x14ac:dyDescent="0.25">
      <c r="A38" s="47"/>
      <c r="B38" s="4"/>
      <c r="C38" s="4"/>
      <c r="D38" s="4"/>
      <c r="E38" s="4"/>
      <c r="F38" s="4"/>
      <c r="G38" s="4"/>
      <c r="H38" s="4"/>
      <c r="I38" s="6"/>
      <c r="J38" s="6"/>
      <c r="K38" s="6"/>
      <c r="L38" s="6"/>
      <c r="M38" s="6"/>
      <c r="N38" s="6"/>
      <c r="O38" s="6"/>
      <c r="P38" s="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2</v>
      </c>
      <c r="AA38" s="74">
        <v>0</v>
      </c>
      <c r="AB38" s="74">
        <v>0</v>
      </c>
      <c r="AC38" s="50">
        <f t="shared" si="10"/>
        <v>0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2</v>
      </c>
      <c r="AN38" s="74">
        <v>0</v>
      </c>
      <c r="AO38" s="74">
        <v>1</v>
      </c>
      <c r="AP38" s="50">
        <f t="shared" si="11"/>
        <v>1</v>
      </c>
      <c r="AQ38" s="74">
        <v>0</v>
      </c>
      <c r="AR38" s="41"/>
    </row>
    <row r="39" spans="1:44" ht="15.95" customHeight="1" x14ac:dyDescent="0.25">
      <c r="A39" s="47"/>
      <c r="B39" s="45" t="s">
        <v>71</v>
      </c>
      <c r="C39" s="18" t="s">
        <v>203</v>
      </c>
      <c r="D39" s="16"/>
      <c r="E39" s="16"/>
      <c r="F39" s="53"/>
      <c r="G39" s="90">
        <v>4</v>
      </c>
      <c r="H39" s="38">
        <v>1</v>
      </c>
      <c r="I39" s="36" t="s">
        <v>65</v>
      </c>
      <c r="J39" s="36"/>
      <c r="K39" s="36"/>
      <c r="L39" s="36" t="s">
        <v>232</v>
      </c>
      <c r="M39" s="36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2</v>
      </c>
      <c r="AA39" s="74">
        <v>0</v>
      </c>
      <c r="AB39" s="74">
        <v>0</v>
      </c>
      <c r="AC39" s="50">
        <f t="shared" si="10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2</v>
      </c>
      <c r="AN39" s="74">
        <v>0</v>
      </c>
      <c r="AO39" s="74">
        <v>0</v>
      </c>
      <c r="AP39" s="50">
        <f t="shared" si="11"/>
        <v>0</v>
      </c>
      <c r="AQ39" s="74">
        <v>0</v>
      </c>
      <c r="AR39" s="41"/>
    </row>
    <row r="40" spans="1:44" ht="15.95" customHeight="1" thickBot="1" x14ac:dyDescent="0.3">
      <c r="A40" s="47"/>
      <c r="B40" s="43" t="s">
        <v>35</v>
      </c>
      <c r="C40" s="36" t="s">
        <v>244</v>
      </c>
      <c r="D40" s="36"/>
      <c r="E40" s="36"/>
      <c r="F40" s="16"/>
      <c r="G40" s="16"/>
      <c r="H40" s="38">
        <v>1</v>
      </c>
      <c r="I40" s="36" t="s">
        <v>65</v>
      </c>
      <c r="J40" s="16"/>
      <c r="K40" s="16"/>
      <c r="L40" s="36" t="s">
        <v>39</v>
      </c>
      <c r="M40" s="36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22</v>
      </c>
      <c r="AA40" s="48">
        <f t="shared" ref="AA40" si="12">SUM(AA28:AA39)</f>
        <v>2</v>
      </c>
      <c r="AB40" s="48">
        <f>SUM(AB28:AB39)</f>
        <v>2</v>
      </c>
      <c r="AC40" s="48">
        <f>+AB40+AA40</f>
        <v>4</v>
      </c>
      <c r="AD40" s="48">
        <f>SUM(AD28:AD39)</f>
        <v>0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22</v>
      </c>
      <c r="AN40" s="48">
        <f t="shared" ref="AN40" si="13">SUM(AN28:AN39)</f>
        <v>9</v>
      </c>
      <c r="AO40" s="48">
        <f>SUM(AO28:AO39)</f>
        <v>14</v>
      </c>
      <c r="AP40" s="48">
        <f>+AO40+AN40</f>
        <v>23</v>
      </c>
      <c r="AQ40" s="48">
        <f>SUM(AQ28:AQ39)</f>
        <v>0</v>
      </c>
      <c r="AR40" s="41"/>
    </row>
    <row r="41" spans="1:44" ht="15.95" customHeight="1" x14ac:dyDescent="0.25">
      <c r="A41" s="47"/>
      <c r="C41" s="16"/>
      <c r="D41" s="16"/>
      <c r="E41" s="16"/>
      <c r="F41" s="16"/>
      <c r="G41" s="16"/>
      <c r="H41" s="38">
        <v>2</v>
      </c>
      <c r="I41" s="36" t="s">
        <v>65</v>
      </c>
      <c r="J41" s="16"/>
      <c r="K41" s="16"/>
      <c r="L41" s="36" t="s">
        <v>245</v>
      </c>
      <c r="M41" s="36"/>
      <c r="N41" s="36"/>
      <c r="O41" s="1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3</v>
      </c>
      <c r="AA41" s="28">
        <v>0</v>
      </c>
      <c r="AB41" s="28">
        <v>1</v>
      </c>
      <c r="AC41" s="60">
        <f t="shared" ref="AC41:AC52" si="14">+AA41+AB41</f>
        <v>1</v>
      </c>
      <c r="AD41" s="28">
        <v>0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4</v>
      </c>
      <c r="AN41" s="28">
        <v>2</v>
      </c>
      <c r="AO41" s="28">
        <v>1</v>
      </c>
      <c r="AP41" s="60">
        <f t="shared" ref="AP41:AP52" si="15">+AN41+AO41</f>
        <v>3</v>
      </c>
      <c r="AQ41" s="28">
        <v>0</v>
      </c>
      <c r="AR41" s="41"/>
    </row>
    <row r="42" spans="1:44" ht="15.95" customHeight="1" x14ac:dyDescent="0.25">
      <c r="A42" s="47"/>
      <c r="C42" s="16"/>
      <c r="D42" s="16"/>
      <c r="E42" s="16"/>
      <c r="F42" s="16"/>
      <c r="G42" s="16"/>
      <c r="H42" s="38">
        <v>2</v>
      </c>
      <c r="I42" s="36" t="s">
        <v>65</v>
      </c>
      <c r="J42" s="16"/>
      <c r="K42" s="16"/>
      <c r="L42" s="36" t="s">
        <v>246</v>
      </c>
      <c r="M42" s="36"/>
      <c r="N42" s="36"/>
      <c r="O42" s="36"/>
      <c r="P42" s="3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2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2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</v>
      </c>
      <c r="AA43" s="74">
        <v>1</v>
      </c>
      <c r="AB43" s="74">
        <v>1</v>
      </c>
      <c r="AC43" s="50">
        <f t="shared" si="14"/>
        <v>2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2</v>
      </c>
      <c r="AN43" s="74">
        <v>3</v>
      </c>
      <c r="AO43" s="74">
        <v>2</v>
      </c>
      <c r="AP43" s="50">
        <f t="shared" si="15"/>
        <v>5</v>
      </c>
      <c r="AQ43" s="74">
        <v>0</v>
      </c>
      <c r="AR43" s="41"/>
    </row>
    <row r="44" spans="1:44" ht="15.95" customHeight="1" x14ac:dyDescent="0.25">
      <c r="A44" s="47"/>
      <c r="B44" s="16"/>
      <c r="C44" s="18" t="s">
        <v>199</v>
      </c>
      <c r="D44" s="76"/>
      <c r="E44" s="36"/>
      <c r="F44" s="36"/>
      <c r="G44" s="90">
        <v>1</v>
      </c>
      <c r="H44" s="38">
        <v>2</v>
      </c>
      <c r="I44" s="36" t="s">
        <v>123</v>
      </c>
      <c r="J44" s="16"/>
      <c r="K44" s="16"/>
      <c r="L44" s="36"/>
      <c r="M44" s="36" t="s">
        <v>229</v>
      </c>
      <c r="N44" s="36"/>
      <c r="O44" s="36"/>
      <c r="P44" s="36"/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2</v>
      </c>
      <c r="AA44" s="74">
        <v>2</v>
      </c>
      <c r="AB44" s="74">
        <v>1</v>
      </c>
      <c r="AC44" s="50">
        <f t="shared" si="14"/>
        <v>3</v>
      </c>
      <c r="AD44" s="74">
        <v>0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</v>
      </c>
      <c r="AN44" s="74">
        <v>1</v>
      </c>
      <c r="AO44" s="74">
        <v>1</v>
      </c>
      <c r="AP44" s="50">
        <f t="shared" si="15"/>
        <v>2</v>
      </c>
      <c r="AQ44" s="74">
        <v>0</v>
      </c>
      <c r="AR44" s="41"/>
    </row>
    <row r="45" spans="1:44" ht="15.95" customHeight="1" x14ac:dyDescent="0.25">
      <c r="A45" s="47"/>
      <c r="B45" s="38" t="s">
        <v>35</v>
      </c>
      <c r="C45" s="57"/>
      <c r="D45" s="57" t="s">
        <v>149</v>
      </c>
      <c r="E45" s="16"/>
      <c r="F45" s="16"/>
      <c r="G45" s="16"/>
      <c r="H45" s="38"/>
      <c r="I45" s="36"/>
      <c r="J45" s="16"/>
      <c r="K45" s="16"/>
      <c r="L45" s="36"/>
      <c r="M45" s="36"/>
      <c r="N45" s="36"/>
      <c r="O45" s="36"/>
      <c r="P45" s="3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2</v>
      </c>
      <c r="AA45" s="74">
        <v>0</v>
      </c>
      <c r="AB45" s="74">
        <v>1</v>
      </c>
      <c r="AC45" s="50">
        <f t="shared" si="14"/>
        <v>1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5"/>
        <v>0</v>
      </c>
      <c r="AQ45" s="74">
        <v>0</v>
      </c>
      <c r="AR45" s="41"/>
    </row>
    <row r="46" spans="1:44" ht="15.95" customHeight="1" x14ac:dyDescent="0.25">
      <c r="A46" s="47"/>
      <c r="B46" s="7"/>
      <c r="C46" s="4"/>
      <c r="D46" s="4"/>
      <c r="E46" s="4"/>
      <c r="F46" s="4"/>
      <c r="G46" s="4"/>
      <c r="H46" s="4"/>
      <c r="I46" s="4"/>
      <c r="J46" s="6"/>
      <c r="K46" s="6"/>
      <c r="L46" s="6"/>
      <c r="M46" s="6"/>
      <c r="N46" s="6"/>
      <c r="O46" s="6"/>
      <c r="P46" s="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2</v>
      </c>
      <c r="AA46" s="74">
        <v>0</v>
      </c>
      <c r="AB46" s="74">
        <v>0</v>
      </c>
      <c r="AC46" s="50">
        <f t="shared" si="14"/>
        <v>0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2</v>
      </c>
      <c r="AN46" s="74">
        <v>0</v>
      </c>
      <c r="AO46" s="74">
        <v>2</v>
      </c>
      <c r="AP46" s="50">
        <f t="shared" si="15"/>
        <v>2</v>
      </c>
      <c r="AQ46" s="74">
        <v>0</v>
      </c>
      <c r="AR46" s="41"/>
    </row>
    <row r="47" spans="1:44" ht="15.95" customHeight="1" x14ac:dyDescent="0.25">
      <c r="A47" s="47"/>
      <c r="B47" s="45" t="s">
        <v>84</v>
      </c>
      <c r="C47" s="18" t="s">
        <v>202</v>
      </c>
      <c r="D47" s="16"/>
      <c r="E47" s="37"/>
      <c r="F47" s="37"/>
      <c r="G47" s="90">
        <v>1</v>
      </c>
      <c r="H47" s="38">
        <v>2</v>
      </c>
      <c r="I47" s="36" t="s">
        <v>66</v>
      </c>
      <c r="J47" s="36"/>
      <c r="K47" s="36"/>
      <c r="L47" s="36" t="s">
        <v>239</v>
      </c>
      <c r="M47" s="36"/>
      <c r="N47" s="36"/>
      <c r="O47" s="36"/>
      <c r="P47" s="3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2</v>
      </c>
      <c r="AA47" s="74">
        <v>0</v>
      </c>
      <c r="AB47" s="74">
        <v>1</v>
      </c>
      <c r="AC47" s="50">
        <f t="shared" si="14"/>
        <v>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2</v>
      </c>
      <c r="AN47" s="74">
        <v>0</v>
      </c>
      <c r="AO47" s="74">
        <v>0</v>
      </c>
      <c r="AP47" s="50">
        <f t="shared" si="15"/>
        <v>0</v>
      </c>
      <c r="AQ47" s="74">
        <v>0</v>
      </c>
      <c r="AR47" s="41"/>
    </row>
    <row r="48" spans="1:44" ht="15.95" customHeight="1" x14ac:dyDescent="0.25">
      <c r="A48" s="47"/>
      <c r="B48" s="43" t="s">
        <v>35</v>
      </c>
      <c r="C48" s="57"/>
      <c r="D48" s="57" t="s">
        <v>149</v>
      </c>
      <c r="E48" s="57"/>
      <c r="F48" s="16"/>
      <c r="G48" s="16"/>
      <c r="H48" s="38"/>
      <c r="I48" s="36"/>
      <c r="J48" s="36"/>
      <c r="K48" s="36"/>
      <c r="L48" s="36"/>
      <c r="M48" s="36"/>
      <c r="N48" s="36"/>
      <c r="O48" s="36"/>
      <c r="P48" s="3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2</v>
      </c>
      <c r="AA48" s="74">
        <v>0</v>
      </c>
      <c r="AB48" s="74">
        <v>0</v>
      </c>
      <c r="AC48" s="50">
        <f t="shared" si="14"/>
        <v>0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2</v>
      </c>
      <c r="AN48" s="74">
        <v>0</v>
      </c>
      <c r="AO48" s="74">
        <v>1</v>
      </c>
      <c r="AP48" s="50">
        <f t="shared" si="15"/>
        <v>1</v>
      </c>
      <c r="AQ48" s="74">
        <v>0</v>
      </c>
      <c r="AR48" s="41"/>
    </row>
    <row r="49" spans="1:44" ht="15.95" customHeight="1" x14ac:dyDescent="0.25">
      <c r="A49" s="47"/>
      <c r="C49" s="16"/>
      <c r="D49" s="16"/>
      <c r="E49" s="16"/>
      <c r="F49" s="16"/>
      <c r="G49" s="16"/>
      <c r="H49" s="38"/>
      <c r="I49" s="36"/>
      <c r="J49" s="16"/>
      <c r="K49" s="16"/>
      <c r="L49" s="36"/>
      <c r="M49" s="36"/>
      <c r="N49" s="36"/>
      <c r="O49" s="36"/>
      <c r="P49" s="3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2</v>
      </c>
      <c r="AA49" s="74">
        <v>0</v>
      </c>
      <c r="AB49" s="74">
        <v>1</v>
      </c>
      <c r="AC49" s="50">
        <f t="shared" si="14"/>
        <v>1</v>
      </c>
      <c r="AD49" s="74">
        <v>2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23"/>
      <c r="C50" s="18" t="s">
        <v>198</v>
      </c>
      <c r="D50" s="57"/>
      <c r="E50" s="16"/>
      <c r="F50" s="37"/>
      <c r="G50" s="90">
        <v>3</v>
      </c>
      <c r="H50" s="38">
        <v>1</v>
      </c>
      <c r="I50" s="36" t="s">
        <v>126</v>
      </c>
      <c r="J50" s="16"/>
      <c r="K50" s="16"/>
      <c r="L50" s="36" t="s">
        <v>233</v>
      </c>
      <c r="M50" s="36"/>
      <c r="N50" s="36"/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2</v>
      </c>
      <c r="AA50" s="74">
        <v>0</v>
      </c>
      <c r="AB50" s="74">
        <v>0</v>
      </c>
      <c r="AC50" s="50">
        <f t="shared" si="14"/>
        <v>0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2</v>
      </c>
      <c r="AN50" s="74">
        <v>1</v>
      </c>
      <c r="AO50" s="74">
        <v>0</v>
      </c>
      <c r="AP50" s="50">
        <f t="shared" si="15"/>
        <v>1</v>
      </c>
      <c r="AQ50" s="74">
        <v>0</v>
      </c>
      <c r="AR50" s="41"/>
    </row>
    <row r="51" spans="1:44" ht="15.95" customHeight="1" x14ac:dyDescent="0.25">
      <c r="A51" s="47"/>
      <c r="B51" s="43" t="s">
        <v>35</v>
      </c>
      <c r="C51" s="36"/>
      <c r="D51" s="57" t="s">
        <v>149</v>
      </c>
      <c r="E51" s="36"/>
      <c r="F51" s="36"/>
      <c r="G51" s="90"/>
      <c r="H51" s="38">
        <v>1</v>
      </c>
      <c r="I51" s="36" t="s">
        <v>126</v>
      </c>
      <c r="J51" s="16"/>
      <c r="K51" s="16"/>
      <c r="L51" s="36" t="s">
        <v>113</v>
      </c>
      <c r="M51" s="36"/>
      <c r="N51" s="36"/>
      <c r="O51" s="36"/>
      <c r="P51" s="36"/>
      <c r="Q51" s="47"/>
      <c r="R51" s="47"/>
      <c r="S51" s="75">
        <v>6.5</v>
      </c>
      <c r="T51" s="42" t="s">
        <v>181</v>
      </c>
      <c r="U51" s="42"/>
      <c r="V51" s="42"/>
      <c r="W51" s="42"/>
      <c r="X51" s="43"/>
      <c r="Y51" s="36" t="s">
        <v>21</v>
      </c>
      <c r="Z51" s="50">
        <v>0</v>
      </c>
      <c r="AA51" s="74">
        <v>0</v>
      </c>
      <c r="AB51" s="74">
        <v>0</v>
      </c>
      <c r="AC51" s="50">
        <f t="shared" si="14"/>
        <v>0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</v>
      </c>
      <c r="AN51" s="74">
        <v>0</v>
      </c>
      <c r="AO51" s="74">
        <v>0</v>
      </c>
      <c r="AP51" s="50">
        <f t="shared" si="15"/>
        <v>0</v>
      </c>
      <c r="AQ51" s="74">
        <v>0</v>
      </c>
      <c r="AR51" s="41"/>
    </row>
    <row r="52" spans="1:44" ht="15.95" customHeight="1" x14ac:dyDescent="0.25">
      <c r="A52" s="47"/>
      <c r="C52" s="16"/>
      <c r="D52" s="16"/>
      <c r="E52" s="16"/>
      <c r="F52" s="16"/>
      <c r="G52" s="16"/>
      <c r="H52" s="38">
        <v>2</v>
      </c>
      <c r="I52" s="36" t="s">
        <v>111</v>
      </c>
      <c r="J52" s="16"/>
      <c r="K52" s="16"/>
      <c r="L52" s="36" t="s">
        <v>234</v>
      </c>
      <c r="M52" s="36"/>
      <c r="N52" s="36"/>
      <c r="O52" s="36"/>
      <c r="P52" s="36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</v>
      </c>
      <c r="AA52" s="74">
        <v>0</v>
      </c>
      <c r="AB52" s="74">
        <v>0</v>
      </c>
      <c r="AC52" s="50">
        <f t="shared" si="14"/>
        <v>0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2</v>
      </c>
      <c r="AN52" s="74">
        <v>0</v>
      </c>
      <c r="AO52" s="74">
        <v>0</v>
      </c>
      <c r="AP52" s="50">
        <f t="shared" si="15"/>
        <v>0</v>
      </c>
      <c r="AQ52" s="74">
        <v>0</v>
      </c>
      <c r="AR52" s="41"/>
    </row>
    <row r="53" spans="1:44" ht="15.95" customHeight="1" thickBot="1" x14ac:dyDescent="0.3">
      <c r="A53" s="47"/>
      <c r="B53" s="8"/>
      <c r="C53" s="9"/>
      <c r="D53" s="9"/>
      <c r="E53" s="9"/>
      <c r="F53" s="9"/>
      <c r="G53" s="10"/>
      <c r="H53" s="11"/>
      <c r="I53" s="9"/>
      <c r="J53" s="9"/>
      <c r="K53" s="11"/>
      <c r="L53" s="11"/>
      <c r="M53" s="11"/>
      <c r="N53" s="11"/>
      <c r="O53" s="11"/>
      <c r="P53" s="11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21</v>
      </c>
      <c r="AA53" s="48">
        <f t="shared" ref="AA53" si="16">SUM(AA41:AA52)</f>
        <v>3</v>
      </c>
      <c r="AB53" s="48">
        <f>SUM(AB41:AB52)</f>
        <v>6</v>
      </c>
      <c r="AC53" s="48">
        <f>+AB53+AA53</f>
        <v>9</v>
      </c>
      <c r="AD53" s="48">
        <f>SUM(AD41:AD52)</f>
        <v>4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22</v>
      </c>
      <c r="AN53" s="48">
        <f t="shared" ref="AN53" si="17">SUM(AN41:AN52)</f>
        <v>7</v>
      </c>
      <c r="AO53" s="48">
        <f>SUM(AO41:AO52)</f>
        <v>7</v>
      </c>
      <c r="AP53" s="48">
        <f>+AO53+AN53</f>
        <v>14</v>
      </c>
      <c r="AQ53" s="48">
        <f>SUM(AQ41:AQ52)</f>
        <v>0</v>
      </c>
      <c r="AR53" s="41"/>
    </row>
    <row r="54" spans="1:44" ht="15.95" customHeight="1" x14ac:dyDescent="0.25">
      <c r="A54" s="47"/>
      <c r="B54" s="23"/>
      <c r="C54" s="23"/>
      <c r="D54" s="23"/>
      <c r="E54" s="42" t="s">
        <v>151</v>
      </c>
      <c r="F54" s="42"/>
      <c r="G54" s="44">
        <f>SUM(G14:G53)</f>
        <v>29</v>
      </c>
      <c r="H54" s="44"/>
      <c r="I54" s="33"/>
      <c r="J54" s="42" t="s">
        <v>90</v>
      </c>
      <c r="K54" s="33"/>
      <c r="L54" s="44">
        <f>COUNTA(C14:C53)-8</f>
        <v>4</v>
      </c>
      <c r="N54" s="42" t="s">
        <v>109</v>
      </c>
      <c r="O54" s="44">
        <v>8</v>
      </c>
      <c r="P54" s="23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0</v>
      </c>
      <c r="AA54" s="28">
        <v>0</v>
      </c>
      <c r="AB54" s="28">
        <v>0</v>
      </c>
      <c r="AC54" s="60">
        <f t="shared" ref="AC54:AC65" si="18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2</v>
      </c>
      <c r="AN54" s="28">
        <v>0</v>
      </c>
      <c r="AO54" s="28">
        <v>2</v>
      </c>
      <c r="AP54" s="60">
        <f t="shared" ref="AP54:AP65" si="19">+AN54+AO54</f>
        <v>2</v>
      </c>
      <c r="AQ54" s="28">
        <v>0</v>
      </c>
      <c r="AR54" s="41"/>
    </row>
    <row r="55" spans="1:44" ht="15.95" customHeight="1" x14ac:dyDescent="0.25">
      <c r="A55" s="47"/>
      <c r="E55" s="42" t="s">
        <v>150</v>
      </c>
      <c r="F55" s="42"/>
      <c r="G55" s="44">
        <f>COUNTA(L15:L53)+COUNTIF(L15:L53,"*&amp;*")</f>
        <v>43</v>
      </c>
      <c r="Q55" s="47"/>
      <c r="R55" s="47"/>
      <c r="S55" s="75">
        <v>7.5</v>
      </c>
      <c r="T55" s="42" t="s">
        <v>16</v>
      </c>
      <c r="Y55" s="42" t="s">
        <v>17</v>
      </c>
      <c r="Z55" s="50">
        <v>2</v>
      </c>
      <c r="AA55" s="74">
        <v>0</v>
      </c>
      <c r="AB55" s="74">
        <v>0</v>
      </c>
      <c r="AC55" s="50">
        <f t="shared" si="18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2</v>
      </c>
      <c r="AN55" s="74">
        <v>0</v>
      </c>
      <c r="AO55" s="74">
        <v>0</v>
      </c>
      <c r="AP55" s="50">
        <f t="shared" si="19"/>
        <v>0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2</v>
      </c>
      <c r="AA56" s="74">
        <v>4</v>
      </c>
      <c r="AB56" s="74">
        <v>0</v>
      </c>
      <c r="AC56" s="50">
        <f t="shared" si="18"/>
        <v>4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2</v>
      </c>
      <c r="AN56" s="74">
        <v>4</v>
      </c>
      <c r="AO56" s="74">
        <v>0</v>
      </c>
      <c r="AP56" s="50">
        <f t="shared" si="19"/>
        <v>4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2</v>
      </c>
      <c r="AA57" s="74">
        <v>0</v>
      </c>
      <c r="AB57" s="74">
        <v>3</v>
      </c>
      <c r="AC57" s="50">
        <f t="shared" si="18"/>
        <v>3</v>
      </c>
      <c r="AD57" s="74">
        <v>2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2</v>
      </c>
      <c r="AN57" s="74">
        <v>1</v>
      </c>
      <c r="AO57" s="74">
        <v>1</v>
      </c>
      <c r="AP57" s="50">
        <f t="shared" si="19"/>
        <v>2</v>
      </c>
      <c r="AQ57" s="74">
        <v>0</v>
      </c>
      <c r="AR57" s="41"/>
    </row>
    <row r="58" spans="1:44" ht="15.95" customHeight="1" x14ac:dyDescent="0.25">
      <c r="A58" s="47"/>
      <c r="B58" s="18" t="s">
        <v>124</v>
      </c>
      <c r="C58" s="18"/>
      <c r="N58" s="18"/>
      <c r="O58" s="18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2</v>
      </c>
      <c r="AA58" s="74">
        <v>1</v>
      </c>
      <c r="AB58" s="74">
        <v>0</v>
      </c>
      <c r="AC58" s="50">
        <f t="shared" si="18"/>
        <v>1</v>
      </c>
      <c r="AD58" s="74">
        <v>0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2</v>
      </c>
      <c r="AN58" s="74">
        <v>0</v>
      </c>
      <c r="AO58" s="74">
        <v>2</v>
      </c>
      <c r="AP58" s="50">
        <f t="shared" si="19"/>
        <v>2</v>
      </c>
      <c r="AQ58" s="74">
        <v>0</v>
      </c>
      <c r="AR58" s="41"/>
    </row>
    <row r="59" spans="1:44" ht="15.95" customHeight="1" x14ac:dyDescent="0.25">
      <c r="A59" s="47"/>
      <c r="B59" s="1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2</v>
      </c>
      <c r="AA59" s="74">
        <v>0</v>
      </c>
      <c r="AB59" s="74">
        <v>1</v>
      </c>
      <c r="AC59" s="50">
        <f t="shared" si="18"/>
        <v>1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2</v>
      </c>
      <c r="AN59" s="74">
        <v>0</v>
      </c>
      <c r="AO59" s="74">
        <v>1</v>
      </c>
      <c r="AP59" s="50">
        <f t="shared" si="19"/>
        <v>1</v>
      </c>
      <c r="AQ59" s="74">
        <v>0</v>
      </c>
      <c r="AR59" s="41"/>
    </row>
    <row r="60" spans="1:44" ht="15.95" customHeight="1" x14ac:dyDescent="0.25">
      <c r="A60" s="47"/>
      <c r="B60" s="16"/>
      <c r="C60" s="18" t="s">
        <v>92</v>
      </c>
      <c r="H60" s="18" t="s">
        <v>100</v>
      </c>
      <c r="M60" s="18" t="s">
        <v>101</v>
      </c>
      <c r="O60" s="1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2</v>
      </c>
      <c r="AA60" s="74">
        <v>0</v>
      </c>
      <c r="AB60" s="74">
        <v>2</v>
      </c>
      <c r="AC60" s="50">
        <f t="shared" si="18"/>
        <v>2</v>
      </c>
      <c r="AD60" s="74">
        <v>2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2</v>
      </c>
      <c r="AN60" s="74">
        <v>0</v>
      </c>
      <c r="AO60" s="74">
        <v>0</v>
      </c>
      <c r="AP60" s="50">
        <f t="shared" si="19"/>
        <v>0</v>
      </c>
      <c r="AQ60" s="74">
        <v>0</v>
      </c>
      <c r="AR60" s="41"/>
    </row>
    <row r="61" spans="1:44" ht="15.95" customHeight="1" x14ac:dyDescent="0.25">
      <c r="A61" s="47"/>
      <c r="C61" s="36" t="s">
        <v>149</v>
      </c>
      <c r="F61" s="36"/>
      <c r="H61" s="36" t="s">
        <v>241</v>
      </c>
      <c r="I61" s="36"/>
      <c r="J61" s="36"/>
      <c r="K61" s="36"/>
      <c r="L61" s="36"/>
      <c r="M61" s="36" t="s">
        <v>242</v>
      </c>
      <c r="O61" s="36"/>
      <c r="P61" s="36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2</v>
      </c>
      <c r="AA61" s="74">
        <v>0</v>
      </c>
      <c r="AB61" s="74">
        <v>0</v>
      </c>
      <c r="AC61" s="50">
        <f t="shared" si="18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2</v>
      </c>
      <c r="AN61" s="74">
        <v>0</v>
      </c>
      <c r="AO61" s="74">
        <v>1</v>
      </c>
      <c r="AP61" s="50">
        <f t="shared" si="19"/>
        <v>1</v>
      </c>
      <c r="AQ61" s="74">
        <v>0</v>
      </c>
      <c r="AR61" s="41"/>
    </row>
    <row r="62" spans="1:44" ht="15.95" customHeight="1" x14ac:dyDescent="0.25">
      <c r="A62" s="47"/>
      <c r="C62" s="36"/>
      <c r="F62" s="36"/>
      <c r="G62" s="16"/>
      <c r="H62" s="36" t="s">
        <v>243</v>
      </c>
      <c r="I62" s="36"/>
      <c r="J62" s="36"/>
      <c r="K62" s="36"/>
      <c r="L62" s="36"/>
      <c r="M62" s="36" t="s">
        <v>39</v>
      </c>
      <c r="O62" s="36"/>
      <c r="P62" s="36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2</v>
      </c>
      <c r="AA62" s="74">
        <v>0</v>
      </c>
      <c r="AB62" s="74">
        <v>0</v>
      </c>
      <c r="AC62" s="50">
        <f t="shared" si="18"/>
        <v>0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2</v>
      </c>
      <c r="AN62" s="74">
        <v>0</v>
      </c>
      <c r="AO62" s="74">
        <v>1</v>
      </c>
      <c r="AP62" s="50">
        <f t="shared" si="19"/>
        <v>1</v>
      </c>
      <c r="AQ62" s="74">
        <v>0</v>
      </c>
      <c r="AR62" s="41"/>
    </row>
    <row r="63" spans="1:44" ht="15.95" customHeight="1" x14ac:dyDescent="0.25">
      <c r="A63" s="41"/>
      <c r="G63" s="16"/>
      <c r="H63" s="16"/>
      <c r="I63" s="16"/>
      <c r="J63" s="16"/>
      <c r="K63" s="16"/>
      <c r="L63" s="16"/>
      <c r="M63" s="16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2</v>
      </c>
      <c r="AA63" s="74">
        <v>0</v>
      </c>
      <c r="AB63" s="74">
        <v>2</v>
      </c>
      <c r="AC63" s="50">
        <f t="shared" si="18"/>
        <v>2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2</v>
      </c>
      <c r="AN63" s="74">
        <v>0</v>
      </c>
      <c r="AO63" s="74">
        <v>0</v>
      </c>
      <c r="AP63" s="50">
        <f t="shared" si="19"/>
        <v>0</v>
      </c>
      <c r="AQ63" s="74">
        <v>2</v>
      </c>
      <c r="AR63" s="41"/>
    </row>
    <row r="64" spans="1:44" ht="15.95" customHeight="1" x14ac:dyDescent="0.25">
      <c r="A64" s="47"/>
      <c r="G64" s="16"/>
      <c r="H64" s="16"/>
      <c r="I64" s="16"/>
      <c r="J64" s="16"/>
      <c r="K64" s="16"/>
      <c r="L64" s="16"/>
      <c r="M64" s="16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2</v>
      </c>
      <c r="AA64" s="74">
        <v>0</v>
      </c>
      <c r="AB64" s="74">
        <v>0</v>
      </c>
      <c r="AC64" s="50">
        <f t="shared" si="18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2</v>
      </c>
      <c r="AN64" s="74">
        <v>0</v>
      </c>
      <c r="AO64" s="74">
        <v>2</v>
      </c>
      <c r="AP64" s="50">
        <f t="shared" si="19"/>
        <v>2</v>
      </c>
      <c r="AQ64" s="74">
        <v>0</v>
      </c>
      <c r="AR64" s="41"/>
    </row>
    <row r="65" spans="1:44" ht="15.95" customHeight="1" x14ac:dyDescent="0.25">
      <c r="A65" s="41"/>
      <c r="G65" s="16"/>
      <c r="H65" s="16"/>
      <c r="I65" s="16"/>
      <c r="J65" s="16"/>
      <c r="K65" s="16"/>
      <c r="L65" s="16"/>
      <c r="M65" s="16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2</v>
      </c>
      <c r="AA65" s="74">
        <v>0</v>
      </c>
      <c r="AB65" s="74">
        <v>1</v>
      </c>
      <c r="AC65" s="50">
        <f t="shared" si="18"/>
        <v>1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G66" s="16"/>
      <c r="H66" s="16"/>
      <c r="I66" s="16"/>
      <c r="J66" s="16"/>
      <c r="K66" s="16"/>
      <c r="L66" s="16"/>
      <c r="M66" s="1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22</v>
      </c>
      <c r="AA66" s="48">
        <f t="shared" ref="AA66" si="20">SUM(AA54:AA65)</f>
        <v>5</v>
      </c>
      <c r="AB66" s="48">
        <f>SUM(AB54:AB65)</f>
        <v>9</v>
      </c>
      <c r="AC66" s="48">
        <f>+AB66+AA66</f>
        <v>14</v>
      </c>
      <c r="AD66" s="48">
        <f>SUM(AD54:AD65)</f>
        <v>4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22</v>
      </c>
      <c r="AN66" s="48">
        <f t="shared" ref="AN66" si="21">SUM(AN54:AN65)</f>
        <v>5</v>
      </c>
      <c r="AO66" s="48">
        <f>SUM(AO54:AO65)</f>
        <v>10</v>
      </c>
      <c r="AP66" s="48">
        <f>+AO66+AN66</f>
        <v>15</v>
      </c>
      <c r="AQ66" s="48">
        <f>SUM(AQ54:AQ65)</f>
        <v>2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87</v>
      </c>
      <c r="AA67" s="82">
        <f t="shared" ref="AA67:AD67" si="22">+AA66+AA53+AA40+AA27</f>
        <v>16</v>
      </c>
      <c r="AB67" s="82">
        <f t="shared" si="22"/>
        <v>28</v>
      </c>
      <c r="AC67" s="82">
        <f t="shared" si="22"/>
        <v>44</v>
      </c>
      <c r="AD67" s="82">
        <f t="shared" si="22"/>
        <v>8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88</v>
      </c>
      <c r="AN67" s="82">
        <f t="shared" ref="AN67:AQ67" si="23">+AN66+AN53+AN40+AN27</f>
        <v>29</v>
      </c>
      <c r="AO67" s="82">
        <f t="shared" si="23"/>
        <v>45</v>
      </c>
      <c r="AP67" s="82">
        <f t="shared" si="23"/>
        <v>74</v>
      </c>
      <c r="AQ67" s="82">
        <f t="shared" si="23"/>
        <v>8</v>
      </c>
      <c r="AR67" s="41"/>
    </row>
    <row r="68" spans="1:44" ht="15.95" customHeight="1" thickTop="1" x14ac:dyDescent="0.25">
      <c r="A68" s="47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175</v>
      </c>
      <c r="AN68" s="43">
        <f>AA67+AN67</f>
        <v>45</v>
      </c>
      <c r="AO68" s="43">
        <f>AB67+AO67</f>
        <v>73</v>
      </c>
      <c r="AP68" s="72">
        <f>AC67+AP67</f>
        <v>118</v>
      </c>
      <c r="AQ68" s="43">
        <f>AD67+AQ67</f>
        <v>16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35"/>
      <c r="AG69" s="34"/>
      <c r="AH69" s="34"/>
      <c r="AI69" s="34"/>
      <c r="AJ69" s="35"/>
      <c r="AK69" s="35"/>
      <c r="AL69" s="23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35"/>
      <c r="AG70" s="34"/>
      <c r="AH70" s="34"/>
      <c r="AI70" s="34"/>
      <c r="AJ70" s="35"/>
      <c r="AK70" s="35"/>
      <c r="AL70" s="23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1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36"/>
      <c r="AG71" s="37"/>
      <c r="AH71" s="37"/>
      <c r="AI71" s="37"/>
      <c r="AJ71" s="36"/>
      <c r="AK71" s="36"/>
      <c r="AL71" s="37"/>
      <c r="AM71" s="43"/>
      <c r="AN71" s="43"/>
      <c r="AO71" s="43"/>
      <c r="AP71" s="72"/>
      <c r="AQ71" s="43"/>
      <c r="AR71" s="41"/>
    </row>
    <row r="72" spans="1:44" ht="15.95" customHeight="1" x14ac:dyDescent="0.25">
      <c r="A72" s="47"/>
      <c r="Q72" s="41"/>
      <c r="R72" s="40"/>
      <c r="AF72" s="16"/>
      <c r="AG72" s="16"/>
      <c r="AH72" s="16"/>
      <c r="AI72" s="16"/>
      <c r="AJ72" s="16"/>
      <c r="AK72" s="16"/>
      <c r="AL72" s="16"/>
      <c r="AR72" s="12"/>
    </row>
    <row r="73" spans="1:44" ht="15" customHeight="1" x14ac:dyDescent="0.2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12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12"/>
    </row>
    <row r="74" spans="1:44" ht="24" customHeight="1" x14ac:dyDescent="0.3">
      <c r="A74" s="40"/>
      <c r="B74" s="275" t="s">
        <v>0</v>
      </c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40"/>
      <c r="R74" s="40"/>
      <c r="S74" s="275" t="s">
        <v>0</v>
      </c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  <c r="AG74" s="275"/>
      <c r="AH74" s="275"/>
      <c r="AI74" s="275"/>
      <c r="AJ74" s="275"/>
      <c r="AK74" s="275"/>
      <c r="AL74" s="275"/>
      <c r="AM74" s="275"/>
      <c r="AN74" s="275"/>
      <c r="AO74" s="275"/>
      <c r="AP74" s="275"/>
      <c r="AQ74" s="275"/>
      <c r="AR74" s="12"/>
    </row>
    <row r="75" spans="1:44" ht="20.25" x14ac:dyDescent="0.3">
      <c r="A75" s="40"/>
      <c r="B75" s="52" t="s">
        <v>115</v>
      </c>
      <c r="C75" s="52">
        <f>+C2</f>
        <v>2</v>
      </c>
      <c r="D75" s="51"/>
      <c r="E75" s="51"/>
      <c r="F75" s="51"/>
      <c r="G75" s="273" t="s">
        <v>179</v>
      </c>
      <c r="H75" s="273"/>
      <c r="I75" s="273"/>
      <c r="J75" s="273"/>
      <c r="K75" s="273"/>
      <c r="L75" s="273"/>
      <c r="M75" s="273"/>
      <c r="N75" s="51"/>
      <c r="O75" s="51"/>
      <c r="P75" s="51"/>
      <c r="Q75" s="40"/>
      <c r="R75" s="40"/>
      <c r="S75" s="273" t="s">
        <v>135</v>
      </c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40"/>
    </row>
    <row r="76" spans="1:44" ht="18.600000000000001" customHeight="1" x14ac:dyDescent="0.3">
      <c r="A76" s="41"/>
      <c r="N76" s="51"/>
      <c r="O76" s="51"/>
      <c r="P76" s="51"/>
      <c r="Q76" s="41"/>
      <c r="R76" s="41"/>
      <c r="S76" s="61"/>
      <c r="T76" s="62"/>
      <c r="U76" s="62"/>
      <c r="V76" s="62"/>
      <c r="W76" s="62"/>
      <c r="X76" s="62"/>
      <c r="Y76" s="62"/>
      <c r="Z76" s="62"/>
      <c r="AA76" s="63"/>
      <c r="AB76" s="63"/>
      <c r="AC76" s="63"/>
      <c r="AD76" s="63"/>
      <c r="AE76" s="64"/>
      <c r="AF76" s="63"/>
      <c r="AG76" s="63"/>
      <c r="AH76" s="63"/>
      <c r="AI76" s="63"/>
      <c r="AJ76" s="63"/>
      <c r="AK76" s="63"/>
      <c r="AL76" s="63"/>
      <c r="AM76" s="65"/>
      <c r="AN76" s="37"/>
      <c r="AO76" s="37"/>
      <c r="AP76" s="38"/>
      <c r="AQ76" s="38"/>
      <c r="AR76" s="41"/>
    </row>
    <row r="77" spans="1:44" ht="16.5" thickBot="1" x14ac:dyDescent="0.3">
      <c r="A77" s="41"/>
      <c r="B77" s="16"/>
      <c r="C77" s="16"/>
      <c r="N77" s="16"/>
      <c r="O77" s="16"/>
      <c r="P77" s="16"/>
      <c r="Q77" s="40"/>
      <c r="R77" s="40"/>
      <c r="S77" s="59" t="s">
        <v>161</v>
      </c>
      <c r="T77" s="59" t="s">
        <v>163</v>
      </c>
      <c r="U77" s="59"/>
      <c r="V77" s="88"/>
      <c r="W77" s="88"/>
      <c r="X77" s="88"/>
      <c r="Y77" s="88"/>
      <c r="Z77" s="88" t="s">
        <v>4</v>
      </c>
      <c r="AA77" s="88" t="s">
        <v>29</v>
      </c>
      <c r="AB77" s="88" t="s">
        <v>30</v>
      </c>
      <c r="AC77" s="88" t="s">
        <v>31</v>
      </c>
      <c r="AD77" s="88" t="s">
        <v>3</v>
      </c>
      <c r="AE77" s="38"/>
      <c r="AF77" s="59" t="s">
        <v>161</v>
      </c>
      <c r="AG77" s="59" t="s">
        <v>163</v>
      </c>
      <c r="AH77" s="59"/>
      <c r="AI77" s="88"/>
      <c r="AJ77" s="88"/>
      <c r="AK77" s="88"/>
      <c r="AL77" s="88"/>
      <c r="AM77" s="88" t="s">
        <v>4</v>
      </c>
      <c r="AN77" s="88" t="s">
        <v>29</v>
      </c>
      <c r="AO77" s="88" t="s">
        <v>30</v>
      </c>
      <c r="AP77" s="88" t="s">
        <v>31</v>
      </c>
      <c r="AQ77" s="88" t="s">
        <v>3</v>
      </c>
      <c r="AR77" s="40"/>
    </row>
    <row r="78" spans="1:44" ht="15.75" customHeight="1" x14ac:dyDescent="0.25">
      <c r="A78" s="41"/>
      <c r="B78" s="16"/>
      <c r="C78" s="16"/>
      <c r="N78" s="16"/>
      <c r="O78" s="16"/>
      <c r="P78" s="16"/>
      <c r="Q78" s="40"/>
      <c r="R78" s="40"/>
      <c r="S78" s="58">
        <v>6</v>
      </c>
      <c r="T78" s="36" t="s">
        <v>172</v>
      </c>
      <c r="Z78" s="38">
        <v>3</v>
      </c>
      <c r="AA78" s="38">
        <v>0</v>
      </c>
      <c r="AB78" s="38">
        <v>2</v>
      </c>
      <c r="AC78" s="38">
        <f t="shared" ref="AC78" si="24">+AA78+AB78</f>
        <v>2</v>
      </c>
      <c r="AD78" s="38">
        <v>0</v>
      </c>
      <c r="AF78" s="58">
        <v>7.5</v>
      </c>
      <c r="AG78" s="36" t="s">
        <v>155</v>
      </c>
      <c r="AM78" s="38">
        <v>1</v>
      </c>
      <c r="AN78" s="38">
        <v>0</v>
      </c>
      <c r="AO78" s="38">
        <v>0</v>
      </c>
      <c r="AP78" s="38">
        <f t="shared" ref="AP78" si="25">+AN78+AO78</f>
        <v>0</v>
      </c>
      <c r="AQ78" s="38">
        <v>0</v>
      </c>
      <c r="AR78" s="40"/>
    </row>
    <row r="79" spans="1:44" ht="15.75" customHeight="1" thickBot="1" x14ac:dyDescent="0.3">
      <c r="A79" s="41"/>
      <c r="B79" s="16"/>
      <c r="C79" s="16"/>
      <c r="D79" s="13" t="s">
        <v>103</v>
      </c>
      <c r="E79" s="13"/>
      <c r="F79" s="13"/>
      <c r="G79" s="15" t="s">
        <v>2</v>
      </c>
      <c r="H79" s="15"/>
      <c r="I79" s="15" t="s">
        <v>4</v>
      </c>
      <c r="J79" s="15" t="s">
        <v>29</v>
      </c>
      <c r="K79" s="15" t="s">
        <v>30</v>
      </c>
      <c r="L79" s="84" t="s">
        <v>31</v>
      </c>
      <c r="M79" s="15" t="s">
        <v>3</v>
      </c>
      <c r="N79" s="16"/>
      <c r="O79" s="16"/>
      <c r="P79" s="16"/>
      <c r="Q79" s="41"/>
      <c r="R79" s="41"/>
      <c r="S79" s="58">
        <v>7</v>
      </c>
      <c r="T79" s="36" t="s">
        <v>237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9</v>
      </c>
      <c r="AG79" s="36" t="s">
        <v>238</v>
      </c>
      <c r="AM79" s="38">
        <v>1</v>
      </c>
      <c r="AN79" s="38">
        <v>0</v>
      </c>
      <c r="AO79" s="38">
        <v>1</v>
      </c>
      <c r="AP79" s="38">
        <f>+AN79+AO79</f>
        <v>1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82</v>
      </c>
      <c r="E80" s="42"/>
      <c r="F80" s="42"/>
      <c r="G80" s="42" t="s">
        <v>160</v>
      </c>
      <c r="H80" s="43"/>
      <c r="I80" s="50">
        <v>2</v>
      </c>
      <c r="J80" s="74">
        <v>7</v>
      </c>
      <c r="K80" s="74">
        <v>1</v>
      </c>
      <c r="L80" s="83">
        <f t="shared" ref="L80:L92" si="26">+J80+K80</f>
        <v>8</v>
      </c>
      <c r="M80" s="74">
        <v>0</v>
      </c>
      <c r="O80" s="16"/>
      <c r="P80" s="16"/>
      <c r="Q80" s="41"/>
      <c r="R80" s="41"/>
      <c r="S80" s="58">
        <v>8</v>
      </c>
      <c r="T80" s="36" t="s">
        <v>169</v>
      </c>
      <c r="Z80" s="38">
        <v>2</v>
      </c>
      <c r="AA80" s="38">
        <v>0</v>
      </c>
      <c r="AB80" s="38">
        <v>0</v>
      </c>
      <c r="AC80" s="38">
        <f>+AA80+AB80</f>
        <v>0</v>
      </c>
      <c r="AD80" s="38">
        <v>0</v>
      </c>
      <c r="AF80" s="58">
        <v>7</v>
      </c>
      <c r="AG80" s="36" t="s">
        <v>168</v>
      </c>
      <c r="AM80" s="38">
        <v>1</v>
      </c>
      <c r="AN80" s="38">
        <v>0</v>
      </c>
      <c r="AO80" s="38">
        <v>0</v>
      </c>
      <c r="AP80" s="38">
        <f>+AN80+AO80</f>
        <v>0</v>
      </c>
      <c r="AQ80" s="38">
        <v>0</v>
      </c>
      <c r="AR80" s="41"/>
    </row>
    <row r="81" spans="1:44" ht="15.75" customHeight="1" thickBot="1" x14ac:dyDescent="0.3">
      <c r="A81" s="41"/>
      <c r="B81" s="16"/>
      <c r="C81" s="16"/>
      <c r="D81" s="36" t="s">
        <v>119</v>
      </c>
      <c r="E81" s="36"/>
      <c r="F81" s="36"/>
      <c r="G81" s="36" t="s">
        <v>144</v>
      </c>
      <c r="H81" s="38"/>
      <c r="I81" s="50">
        <v>2</v>
      </c>
      <c r="J81" s="74">
        <v>2</v>
      </c>
      <c r="K81" s="74">
        <v>4</v>
      </c>
      <c r="L81" s="83">
        <f t="shared" si="26"/>
        <v>6</v>
      </c>
      <c r="M81" s="74">
        <v>0</v>
      </c>
      <c r="O81" s="16"/>
      <c r="P81" s="16"/>
      <c r="Q81" s="41"/>
      <c r="R81" s="41"/>
      <c r="S81" s="58">
        <v>8.5</v>
      </c>
      <c r="T81" s="36" t="s">
        <v>173</v>
      </c>
      <c r="Z81" s="38">
        <v>1</v>
      </c>
      <c r="AA81" s="38">
        <v>1</v>
      </c>
      <c r="AB81" s="38">
        <v>0</v>
      </c>
      <c r="AC81" s="38">
        <f>+AA81+AB81</f>
        <v>1</v>
      </c>
      <c r="AD81" s="38">
        <v>0</v>
      </c>
      <c r="AF81" s="58">
        <v>7</v>
      </c>
      <c r="AG81" s="36" t="s">
        <v>236</v>
      </c>
      <c r="AM81" s="38">
        <v>1</v>
      </c>
      <c r="AN81" s="38">
        <v>0</v>
      </c>
      <c r="AO81" s="38">
        <v>1</v>
      </c>
      <c r="AP81" s="38">
        <f>+AN81+AO81</f>
        <v>1</v>
      </c>
      <c r="AQ81" s="38">
        <v>0</v>
      </c>
      <c r="AR81" s="41"/>
    </row>
    <row r="82" spans="1:44" ht="15.75" customHeight="1" thickBot="1" x14ac:dyDescent="0.3">
      <c r="A82" s="41"/>
      <c r="B82" s="16"/>
      <c r="C82" s="16"/>
      <c r="D82" s="36" t="s">
        <v>126</v>
      </c>
      <c r="E82" s="36"/>
      <c r="F82" s="36"/>
      <c r="G82" s="42" t="s">
        <v>157</v>
      </c>
      <c r="H82" s="38"/>
      <c r="I82" s="50">
        <v>2</v>
      </c>
      <c r="J82" s="74">
        <v>5</v>
      </c>
      <c r="K82" s="74">
        <v>0</v>
      </c>
      <c r="L82" s="83">
        <f t="shared" si="26"/>
        <v>5</v>
      </c>
      <c r="M82" s="74">
        <v>0</v>
      </c>
      <c r="O82" s="16"/>
      <c r="P82" s="16"/>
      <c r="Q82" s="41"/>
      <c r="R82" s="41"/>
      <c r="S82" s="58">
        <v>8.5</v>
      </c>
      <c r="T82" s="36" t="s">
        <v>235</v>
      </c>
      <c r="Z82" s="38">
        <v>1</v>
      </c>
      <c r="AA82" s="38">
        <v>2</v>
      </c>
      <c r="AB82" s="38">
        <v>1</v>
      </c>
      <c r="AC82" s="38">
        <f>+AA82+AB82</f>
        <v>3</v>
      </c>
      <c r="AD82" s="38">
        <v>0</v>
      </c>
      <c r="AF82" s="67"/>
      <c r="AG82" s="68" t="s">
        <v>131</v>
      </c>
      <c r="AH82" s="20"/>
      <c r="AI82" s="20"/>
      <c r="AJ82" s="20"/>
      <c r="AK82" s="20"/>
      <c r="AL82" s="20"/>
      <c r="AM82" s="60">
        <f>SUM(AM78:AM81)</f>
        <v>4</v>
      </c>
      <c r="AN82" s="60">
        <f>SUM(AN78:AN81)</f>
        <v>0</v>
      </c>
      <c r="AO82" s="60">
        <f>SUM(AO78:AO81)</f>
        <v>2</v>
      </c>
      <c r="AP82" s="60">
        <f>SUM(AP78:AP81)</f>
        <v>2</v>
      </c>
      <c r="AQ82" s="60">
        <f>SUM(AQ78:AQ81)</f>
        <v>0</v>
      </c>
      <c r="AR82" s="41"/>
    </row>
    <row r="83" spans="1:44" ht="15.75" customHeight="1" x14ac:dyDescent="0.25">
      <c r="A83" s="41"/>
      <c r="B83" s="16"/>
      <c r="C83" s="16"/>
      <c r="D83" s="36" t="s">
        <v>154</v>
      </c>
      <c r="E83" s="36"/>
      <c r="F83" s="36"/>
      <c r="G83" s="36" t="s">
        <v>144</v>
      </c>
      <c r="H83" s="38"/>
      <c r="I83" s="50">
        <v>2</v>
      </c>
      <c r="J83" s="74">
        <v>3</v>
      </c>
      <c r="K83" s="74">
        <v>2</v>
      </c>
      <c r="L83" s="83">
        <f t="shared" si="26"/>
        <v>5</v>
      </c>
      <c r="M83" s="74">
        <v>0</v>
      </c>
      <c r="O83" s="16"/>
      <c r="P83" s="16"/>
      <c r="Q83" s="41"/>
      <c r="R83" s="41"/>
      <c r="S83" s="67"/>
      <c r="T83" s="68" t="s">
        <v>131</v>
      </c>
      <c r="U83" s="20"/>
      <c r="V83" s="20"/>
      <c r="W83" s="20"/>
      <c r="X83" s="20"/>
      <c r="Y83" s="20"/>
      <c r="Z83" s="60">
        <f>SUM(Z78:Z82)</f>
        <v>8</v>
      </c>
      <c r="AA83" s="60">
        <f>SUM(AA78:AA82)</f>
        <v>3</v>
      </c>
      <c r="AB83" s="60">
        <f>SUM(AB78:AB82)</f>
        <v>3</v>
      </c>
      <c r="AC83" s="60">
        <f>SUM(AC78:AC82)</f>
        <v>6</v>
      </c>
      <c r="AD83" s="60">
        <f>SUM(AD78:AD82)</f>
        <v>0</v>
      </c>
      <c r="AF83" s="58"/>
      <c r="AG83" s="36"/>
      <c r="AH83" s="16"/>
      <c r="AI83" s="16"/>
      <c r="AJ83" s="16"/>
      <c r="AK83" s="16"/>
      <c r="AL83" s="16"/>
      <c r="AM83" s="38"/>
      <c r="AN83" s="38"/>
      <c r="AO83" s="38"/>
      <c r="AP83" s="38"/>
      <c r="AQ83" s="38"/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2</v>
      </c>
      <c r="J84" s="74">
        <v>3</v>
      </c>
      <c r="K84" s="74">
        <v>2</v>
      </c>
      <c r="L84" s="83">
        <f t="shared" si="26"/>
        <v>5</v>
      </c>
      <c r="M84" s="74">
        <v>0</v>
      </c>
      <c r="Q84" s="41"/>
      <c r="R84" s="41"/>
      <c r="T84" s="65" t="s">
        <v>127</v>
      </c>
      <c r="Z84" s="50">
        <f>+Z83+AM82</f>
        <v>12</v>
      </c>
      <c r="AA84" s="50">
        <f>+AA83+AN82</f>
        <v>3</v>
      </c>
      <c r="AB84" s="50">
        <f>+AB83+AO82</f>
        <v>5</v>
      </c>
      <c r="AC84" s="50">
        <f>+AC83+AP82</f>
        <v>8</v>
      </c>
      <c r="AD84" s="50">
        <f>+AD83+AQ82</f>
        <v>0</v>
      </c>
      <c r="AF84" s="58"/>
      <c r="AG84" s="36"/>
      <c r="AM84" s="38"/>
      <c r="AN84" s="38"/>
      <c r="AO84" s="38"/>
      <c r="AP84" s="38"/>
      <c r="AQ84" s="38"/>
      <c r="AR84" s="41"/>
    </row>
    <row r="85" spans="1:44" ht="15.75" customHeight="1" x14ac:dyDescent="0.25">
      <c r="A85" s="41"/>
      <c r="C85" s="16"/>
      <c r="D85" s="36" t="s">
        <v>113</v>
      </c>
      <c r="E85" s="36"/>
      <c r="F85" s="36"/>
      <c r="G85" s="42" t="s">
        <v>157</v>
      </c>
      <c r="H85" s="38"/>
      <c r="I85" s="50">
        <v>2</v>
      </c>
      <c r="J85" s="74">
        <v>0</v>
      </c>
      <c r="K85" s="74">
        <v>5</v>
      </c>
      <c r="L85" s="83">
        <f t="shared" si="26"/>
        <v>5</v>
      </c>
      <c r="M85" s="74">
        <v>0</v>
      </c>
      <c r="Q85" s="41"/>
      <c r="R85" s="41"/>
      <c r="AR85" s="41"/>
    </row>
    <row r="86" spans="1:44" ht="15.75" customHeight="1" thickBot="1" x14ac:dyDescent="0.3">
      <c r="A86" s="41"/>
      <c r="C86" s="16"/>
      <c r="D86" s="42" t="s">
        <v>133</v>
      </c>
      <c r="E86" s="42"/>
      <c r="F86" s="42"/>
      <c r="G86" s="42" t="s">
        <v>158</v>
      </c>
      <c r="H86" s="43"/>
      <c r="I86" s="50">
        <v>2</v>
      </c>
      <c r="J86" s="74">
        <v>4</v>
      </c>
      <c r="K86" s="74">
        <v>0</v>
      </c>
      <c r="L86" s="83">
        <f t="shared" si="26"/>
        <v>4</v>
      </c>
      <c r="M86" s="74">
        <v>0</v>
      </c>
      <c r="Q86" s="41"/>
      <c r="R86" s="41"/>
      <c r="S86" s="59" t="s">
        <v>161</v>
      </c>
      <c r="T86" s="59" t="s">
        <v>164</v>
      </c>
      <c r="U86" s="59"/>
      <c r="V86" s="88"/>
      <c r="W86" s="88"/>
      <c r="X86" s="88"/>
      <c r="Y86" s="88"/>
      <c r="Z86" s="88" t="s">
        <v>4</v>
      </c>
      <c r="AA86" s="88" t="s">
        <v>29</v>
      </c>
      <c r="AB86" s="88" t="s">
        <v>30</v>
      </c>
      <c r="AC86" s="88" t="s">
        <v>31</v>
      </c>
      <c r="AD86" s="88" t="s">
        <v>3</v>
      </c>
      <c r="AF86" s="59" t="s">
        <v>161</v>
      </c>
      <c r="AG86" s="59" t="s">
        <v>164</v>
      </c>
      <c r="AH86" s="59"/>
      <c r="AI86" s="88"/>
      <c r="AJ86" s="88"/>
      <c r="AK86" s="88"/>
      <c r="AL86" s="88"/>
      <c r="AM86" s="88" t="s">
        <v>4</v>
      </c>
      <c r="AN86" s="88" t="s">
        <v>29</v>
      </c>
      <c r="AO86" s="88" t="s">
        <v>30</v>
      </c>
      <c r="AP86" s="88" t="s">
        <v>31</v>
      </c>
      <c r="AQ86" s="88" t="s">
        <v>3</v>
      </c>
      <c r="AR86" s="41"/>
    </row>
    <row r="87" spans="1:44" ht="15.75" customHeight="1" thickBot="1" x14ac:dyDescent="0.3">
      <c r="A87" s="41"/>
      <c r="C87" s="16"/>
      <c r="D87" s="42" t="s">
        <v>65</v>
      </c>
      <c r="E87" s="42"/>
      <c r="F87" s="42"/>
      <c r="G87" s="42" t="s">
        <v>17</v>
      </c>
      <c r="H87" s="43"/>
      <c r="I87" s="50">
        <v>2</v>
      </c>
      <c r="J87" s="74">
        <v>4</v>
      </c>
      <c r="K87" s="74">
        <v>0</v>
      </c>
      <c r="L87" s="83">
        <f t="shared" si="26"/>
        <v>4</v>
      </c>
      <c r="M87" s="74">
        <v>0</v>
      </c>
      <c r="Q87" s="46"/>
      <c r="R87" s="46"/>
      <c r="S87" s="58">
        <v>6.5</v>
      </c>
      <c r="T87" s="65" t="s">
        <v>88</v>
      </c>
      <c r="Z87" s="38">
        <v>1</v>
      </c>
      <c r="AA87" s="38">
        <v>0</v>
      </c>
      <c r="AB87" s="38">
        <v>0</v>
      </c>
      <c r="AC87" s="38">
        <f>+AA87+AB87</f>
        <v>0</v>
      </c>
      <c r="AD87" s="38">
        <v>0</v>
      </c>
      <c r="AF87" s="58">
        <v>6.5</v>
      </c>
      <c r="AG87" s="36" t="s">
        <v>76</v>
      </c>
      <c r="AM87" s="38">
        <v>2</v>
      </c>
      <c r="AN87" s="38">
        <v>0</v>
      </c>
      <c r="AO87" s="38">
        <v>1</v>
      </c>
      <c r="AP87" s="38">
        <f>+AN87+AO87</f>
        <v>1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130</v>
      </c>
      <c r="E88" s="42"/>
      <c r="F88" s="42"/>
      <c r="G88" s="42" t="s">
        <v>160</v>
      </c>
      <c r="H88" s="43"/>
      <c r="I88" s="50">
        <v>2</v>
      </c>
      <c r="J88" s="74">
        <v>1</v>
      </c>
      <c r="K88" s="74">
        <v>3</v>
      </c>
      <c r="L88" s="83">
        <f t="shared" si="26"/>
        <v>4</v>
      </c>
      <c r="M88" s="74">
        <v>0</v>
      </c>
      <c r="Q88" s="46"/>
      <c r="R88" s="46"/>
      <c r="S88" s="67"/>
      <c r="T88" s="68" t="s">
        <v>131</v>
      </c>
      <c r="U88" s="20"/>
      <c r="V88" s="20"/>
      <c r="W88" s="20"/>
      <c r="X88" s="20"/>
      <c r="Y88" s="20"/>
      <c r="Z88" s="60">
        <f>SUM(Z87:Z87)</f>
        <v>1</v>
      </c>
      <c r="AA88" s="60">
        <f t="shared" ref="AA88:AD88" si="27">SUM(AA87:AA87)</f>
        <v>0</v>
      </c>
      <c r="AB88" s="60">
        <f t="shared" si="27"/>
        <v>0</v>
      </c>
      <c r="AC88" s="60">
        <f t="shared" si="27"/>
        <v>0</v>
      </c>
      <c r="AD88" s="60">
        <f t="shared" si="27"/>
        <v>0</v>
      </c>
      <c r="AF88" s="67"/>
      <c r="AG88" s="68" t="s">
        <v>131</v>
      </c>
      <c r="AH88" s="20"/>
      <c r="AI88" s="20"/>
      <c r="AJ88" s="20"/>
      <c r="AK88" s="20"/>
      <c r="AL88" s="20"/>
      <c r="AM88" s="60">
        <f>SUM(AM87)</f>
        <v>2</v>
      </c>
      <c r="AN88" s="60">
        <f t="shared" ref="AN88:AQ88" si="28">SUM(AN87)</f>
        <v>0</v>
      </c>
      <c r="AO88" s="60">
        <f t="shared" si="28"/>
        <v>1</v>
      </c>
      <c r="AP88" s="60">
        <f t="shared" si="28"/>
        <v>1</v>
      </c>
      <c r="AQ88" s="60">
        <f t="shared" si="28"/>
        <v>0</v>
      </c>
      <c r="AR88" s="46"/>
    </row>
    <row r="89" spans="1:44" ht="15.75" customHeight="1" x14ac:dyDescent="0.25">
      <c r="A89" s="41"/>
      <c r="C89" s="16"/>
      <c r="D89" s="42" t="s">
        <v>73</v>
      </c>
      <c r="E89" s="42"/>
      <c r="F89" s="42"/>
      <c r="G89" s="42" t="s">
        <v>160</v>
      </c>
      <c r="H89" s="43"/>
      <c r="I89" s="50">
        <v>2</v>
      </c>
      <c r="J89" s="74">
        <v>0</v>
      </c>
      <c r="K89" s="74">
        <v>4</v>
      </c>
      <c r="L89" s="83">
        <f t="shared" si="26"/>
        <v>4</v>
      </c>
      <c r="M89" s="74">
        <v>0</v>
      </c>
      <c r="Q89" s="46"/>
      <c r="R89" s="46"/>
      <c r="T89" s="65" t="s">
        <v>128</v>
      </c>
      <c r="U89" s="71"/>
      <c r="V89" s="71"/>
      <c r="W89" s="71"/>
      <c r="X89" s="71"/>
      <c r="Y89" s="71"/>
      <c r="Z89" s="50">
        <f>+Z88+AM88</f>
        <v>3</v>
      </c>
      <c r="AA89" s="50">
        <f>+AA88+AN88</f>
        <v>0</v>
      </c>
      <c r="AB89" s="50">
        <f>+AB88+AO88</f>
        <v>1</v>
      </c>
      <c r="AC89" s="50">
        <f>+AC88+AP88</f>
        <v>1</v>
      </c>
      <c r="AD89" s="50">
        <f>+AD88+AQ88</f>
        <v>0</v>
      </c>
      <c r="AF89" s="58"/>
      <c r="AG89" s="36"/>
      <c r="AM89" s="38"/>
      <c r="AN89" s="38"/>
      <c r="AO89" s="38"/>
      <c r="AP89" s="38"/>
      <c r="AQ89" s="38"/>
      <c r="AR89" s="46"/>
    </row>
    <row r="90" spans="1:44" ht="15.75" customHeight="1" x14ac:dyDescent="0.25">
      <c r="A90" s="41"/>
      <c r="C90" s="16"/>
      <c r="D90" s="42" t="s">
        <v>66</v>
      </c>
      <c r="E90" s="42"/>
      <c r="F90" s="42"/>
      <c r="G90" s="36" t="s">
        <v>21</v>
      </c>
      <c r="H90" s="43"/>
      <c r="I90" s="50">
        <v>2</v>
      </c>
      <c r="J90" s="74">
        <v>2</v>
      </c>
      <c r="K90" s="74">
        <v>1</v>
      </c>
      <c r="L90" s="83">
        <f t="shared" si="26"/>
        <v>3</v>
      </c>
      <c r="M90" s="74">
        <v>0</v>
      </c>
      <c r="Q90" s="47"/>
      <c r="R90" s="47"/>
      <c r="S90" s="58"/>
      <c r="T90" s="36"/>
      <c r="Z90" s="38"/>
      <c r="AA90" s="38"/>
      <c r="AB90" s="38"/>
      <c r="AC90" s="38"/>
      <c r="AD90" s="38"/>
      <c r="AR90" s="47"/>
    </row>
    <row r="91" spans="1:44" ht="15.75" customHeight="1" x14ac:dyDescent="0.25">
      <c r="A91" s="41"/>
      <c r="C91" s="16"/>
      <c r="D91" s="36" t="s">
        <v>76</v>
      </c>
      <c r="E91" s="36"/>
      <c r="F91" s="36"/>
      <c r="G91" s="42" t="s">
        <v>157</v>
      </c>
      <c r="H91" s="38"/>
      <c r="I91" s="50">
        <v>2</v>
      </c>
      <c r="J91" s="74">
        <v>0</v>
      </c>
      <c r="K91" s="74">
        <v>3</v>
      </c>
      <c r="L91" s="83">
        <f t="shared" si="26"/>
        <v>3</v>
      </c>
      <c r="M91" s="74">
        <v>0</v>
      </c>
      <c r="O91" s="16"/>
      <c r="Q91" s="47"/>
      <c r="R91" s="47"/>
      <c r="S91" s="58"/>
      <c r="T91" s="36" t="s">
        <v>127</v>
      </c>
      <c r="U91" s="16"/>
      <c r="V91" s="16"/>
      <c r="W91" s="16"/>
      <c r="X91" s="16"/>
      <c r="Y91" s="16"/>
      <c r="Z91" s="38">
        <f>+Z84+Z89+AC97</f>
        <v>17</v>
      </c>
      <c r="AA91" s="38">
        <f>+AA84+AA89</f>
        <v>3</v>
      </c>
      <c r="AB91" s="38">
        <f>+AB84+AB89</f>
        <v>6</v>
      </c>
      <c r="AC91" s="38">
        <f>AB91+AA91</f>
        <v>9</v>
      </c>
      <c r="AD91" s="38">
        <f>+AD84+AD89</f>
        <v>0</v>
      </c>
      <c r="AR91" s="47"/>
    </row>
    <row r="92" spans="1:44" ht="15.75" customHeight="1" x14ac:dyDescent="0.25">
      <c r="A92" s="41"/>
      <c r="C92" s="16"/>
      <c r="D92" s="42" t="s">
        <v>39</v>
      </c>
      <c r="E92" s="42"/>
      <c r="F92" s="42"/>
      <c r="G92" s="42" t="s">
        <v>17</v>
      </c>
      <c r="H92" s="43"/>
      <c r="I92" s="50">
        <v>2</v>
      </c>
      <c r="J92" s="74">
        <v>0</v>
      </c>
      <c r="K92" s="74">
        <v>3</v>
      </c>
      <c r="L92" s="83">
        <f t="shared" si="26"/>
        <v>3</v>
      </c>
      <c r="M92" s="74">
        <v>2</v>
      </c>
      <c r="O92" s="16"/>
      <c r="Q92" s="47"/>
      <c r="R92" s="47"/>
      <c r="S92" s="58"/>
      <c r="T92" s="36" t="s">
        <v>114</v>
      </c>
      <c r="U92" s="16"/>
      <c r="V92" s="16"/>
      <c r="W92" s="16"/>
      <c r="X92" s="16"/>
      <c r="Y92" s="16"/>
      <c r="Z92" s="38">
        <f>+Z15+Z28+Z41+Z54+AM15+AM28+AM41+AM54</f>
        <v>17</v>
      </c>
      <c r="AA92" s="38">
        <f>+AA15+AA28+AA41+AA54+AN15+AN28+AN41+AN54</f>
        <v>3</v>
      </c>
      <c r="AB92" s="38">
        <f>+AB15+AB28+AB41+AB54+AO15+AO28+AO41+AO54</f>
        <v>6</v>
      </c>
      <c r="AC92" s="38">
        <f>+AC15+AC28+AC41+AC54+AP15+AP28+AP41+AP54</f>
        <v>9</v>
      </c>
      <c r="AD92" s="38">
        <f>+AD15+AD28+AD41+AD54+AQ15+AQ28+AQ41+AQ54</f>
        <v>0</v>
      </c>
      <c r="AR92" s="47"/>
    </row>
    <row r="93" spans="1:44" ht="15.75" customHeight="1" x14ac:dyDescent="0.25">
      <c r="A93" s="41"/>
      <c r="C93" s="16"/>
      <c r="N93" s="16"/>
      <c r="O93" s="16"/>
      <c r="Q93" s="47"/>
      <c r="R93" s="47"/>
      <c r="AR93" s="47"/>
    </row>
    <row r="94" spans="1:44" ht="15.75" customHeight="1" x14ac:dyDescent="0.25">
      <c r="A94" s="41"/>
      <c r="C94" s="16"/>
      <c r="N94" s="16"/>
      <c r="O94" s="16"/>
      <c r="Q94" s="47"/>
      <c r="R94" s="47"/>
      <c r="AR94" s="47"/>
    </row>
    <row r="95" spans="1:44" ht="15.75" customHeight="1" thickBot="1" x14ac:dyDescent="0.3">
      <c r="A95" s="41"/>
      <c r="C95" s="16"/>
      <c r="D95" s="13" t="s">
        <v>116</v>
      </c>
      <c r="E95" s="13"/>
      <c r="F95" s="13"/>
      <c r="G95" s="15" t="s">
        <v>2</v>
      </c>
      <c r="H95" s="15"/>
      <c r="I95" s="15" t="s">
        <v>4</v>
      </c>
      <c r="J95" s="15" t="s">
        <v>29</v>
      </c>
      <c r="K95" s="15" t="s">
        <v>30</v>
      </c>
      <c r="L95" s="15" t="s">
        <v>31</v>
      </c>
      <c r="M95" s="84" t="s">
        <v>3</v>
      </c>
      <c r="N95" s="16"/>
      <c r="O95" s="16"/>
      <c r="Q95" s="47"/>
      <c r="R95" s="47"/>
      <c r="U95" s="91" t="s">
        <v>161</v>
      </c>
      <c r="V95" s="22" t="s">
        <v>194</v>
      </c>
      <c r="W95" s="22"/>
      <c r="X95" s="22"/>
      <c r="Y95" s="22"/>
      <c r="Z95" s="22"/>
      <c r="AA95" s="22"/>
      <c r="AB95" s="22"/>
      <c r="AC95" s="91" t="s">
        <v>4</v>
      </c>
      <c r="AD95" s="91" t="s">
        <v>8</v>
      </c>
      <c r="AE95" s="91" t="s">
        <v>9</v>
      </c>
      <c r="AF95" s="91" t="s">
        <v>10</v>
      </c>
      <c r="AG95" s="91" t="s">
        <v>107</v>
      </c>
      <c r="AH95" s="91"/>
      <c r="AI95" s="91" t="s">
        <v>5</v>
      </c>
      <c r="AJ95" s="91" t="s">
        <v>7</v>
      </c>
      <c r="AK95" s="91" t="s">
        <v>6</v>
      </c>
      <c r="AL95" s="91" t="s">
        <v>108</v>
      </c>
      <c r="AR95" s="47"/>
    </row>
    <row r="96" spans="1:44" ht="15.75" customHeight="1" thickBot="1" x14ac:dyDescent="0.3">
      <c r="A96" s="41"/>
      <c r="C96" s="16"/>
      <c r="D96" s="36" t="s">
        <v>112</v>
      </c>
      <c r="E96" s="36"/>
      <c r="F96" s="36"/>
      <c r="G96" s="36" t="s">
        <v>144</v>
      </c>
      <c r="H96" s="38"/>
      <c r="I96" s="50">
        <v>2</v>
      </c>
      <c r="J96" s="74">
        <v>0</v>
      </c>
      <c r="K96" s="74">
        <v>2</v>
      </c>
      <c r="L96" s="50">
        <f t="shared" ref="L96:L102" si="29">+J96+K96</f>
        <v>2</v>
      </c>
      <c r="M96" s="83">
        <v>4</v>
      </c>
      <c r="O96" s="16"/>
      <c r="Q96" s="47"/>
      <c r="R96" s="47"/>
      <c r="U96" s="79">
        <v>8</v>
      </c>
      <c r="V96" s="65" t="s">
        <v>104</v>
      </c>
      <c r="W96" s="65"/>
      <c r="X96" s="65"/>
      <c r="Y96" s="65"/>
      <c r="Z96" s="50"/>
      <c r="AC96" s="50">
        <v>2</v>
      </c>
      <c r="AD96" s="50">
        <v>0</v>
      </c>
      <c r="AE96" s="50">
        <v>2</v>
      </c>
      <c r="AF96" s="50">
        <v>0</v>
      </c>
      <c r="AG96" s="287">
        <f>(2*AD96+AF96)/(2*AC96)</f>
        <v>0</v>
      </c>
      <c r="AH96" s="287"/>
      <c r="AI96" s="50">
        <v>7</v>
      </c>
      <c r="AJ96" s="50">
        <v>0</v>
      </c>
      <c r="AK96" s="50">
        <v>0</v>
      </c>
      <c r="AL96" s="81">
        <f>+AI96/AC96</f>
        <v>3.5</v>
      </c>
      <c r="AR96" s="47"/>
    </row>
    <row r="97" spans="1:44" ht="15.75" customHeight="1" x14ac:dyDescent="0.25">
      <c r="A97" s="41"/>
      <c r="C97" s="16"/>
      <c r="D97" s="42" t="s">
        <v>39</v>
      </c>
      <c r="E97" s="42"/>
      <c r="F97" s="42"/>
      <c r="G97" s="42" t="s">
        <v>17</v>
      </c>
      <c r="H97" s="43"/>
      <c r="I97" s="50">
        <v>2</v>
      </c>
      <c r="J97" s="74">
        <v>0</v>
      </c>
      <c r="K97" s="74">
        <v>3</v>
      </c>
      <c r="L97" s="50">
        <f t="shared" si="29"/>
        <v>3</v>
      </c>
      <c r="M97" s="83">
        <v>2</v>
      </c>
      <c r="O97" s="16"/>
      <c r="Q97" s="47"/>
      <c r="R97" s="47"/>
      <c r="U97" s="67"/>
      <c r="V97" s="69"/>
      <c r="W97" s="68" t="s">
        <v>27</v>
      </c>
      <c r="X97" s="69"/>
      <c r="Y97" s="69"/>
      <c r="Z97" s="60"/>
      <c r="AA97" s="67"/>
      <c r="AB97" s="67"/>
      <c r="AC97" s="60">
        <f>SUM(AC96)</f>
        <v>2</v>
      </c>
      <c r="AD97" s="60">
        <f t="shared" ref="AD97:AF97" si="30">SUM(AD96)</f>
        <v>0</v>
      </c>
      <c r="AE97" s="60">
        <f t="shared" si="30"/>
        <v>2</v>
      </c>
      <c r="AF97" s="60">
        <f t="shared" si="30"/>
        <v>0</v>
      </c>
      <c r="AG97" s="265">
        <f>(2*AD97+AF97)/(2*AC97)</f>
        <v>0</v>
      </c>
      <c r="AH97" s="265"/>
      <c r="AI97" s="60">
        <f t="shared" ref="AI97:AK97" si="31">SUM(AI96)</f>
        <v>7</v>
      </c>
      <c r="AJ97" s="60">
        <f t="shared" si="31"/>
        <v>0</v>
      </c>
      <c r="AK97" s="60">
        <f t="shared" si="31"/>
        <v>0</v>
      </c>
      <c r="AL97" s="70">
        <f>+AI97/AC97</f>
        <v>3.5</v>
      </c>
      <c r="AR97" s="47"/>
    </row>
    <row r="98" spans="1:44" ht="15.75" customHeight="1" x14ac:dyDescent="0.25">
      <c r="A98" s="41"/>
      <c r="C98" s="16"/>
      <c r="D98" s="42" t="s">
        <v>37</v>
      </c>
      <c r="G98" s="42" t="s">
        <v>17</v>
      </c>
      <c r="H98" s="43"/>
      <c r="I98" s="50">
        <v>2</v>
      </c>
      <c r="J98" s="74">
        <v>0</v>
      </c>
      <c r="K98" s="74">
        <v>2</v>
      </c>
      <c r="L98" s="50">
        <f t="shared" si="29"/>
        <v>2</v>
      </c>
      <c r="M98" s="83">
        <v>2</v>
      </c>
      <c r="O98" s="16"/>
      <c r="Q98" s="47"/>
      <c r="R98" s="47"/>
      <c r="S98" s="79"/>
      <c r="T98" s="65"/>
      <c r="U98" s="65"/>
      <c r="V98" s="65"/>
      <c r="W98" s="65"/>
      <c r="X98" s="80"/>
      <c r="Y98" s="65"/>
      <c r="Z98" s="50"/>
      <c r="AA98" s="50"/>
      <c r="AB98" s="50"/>
      <c r="AC98" s="50"/>
      <c r="AD98" s="50"/>
      <c r="AE98" s="92"/>
      <c r="AF98" s="92"/>
      <c r="AG98" s="50"/>
      <c r="AH98" s="50"/>
      <c r="AI98" s="50"/>
      <c r="AJ98" s="50"/>
      <c r="AK98" s="50"/>
      <c r="AL98" s="81"/>
      <c r="AR98" s="47"/>
    </row>
    <row r="99" spans="1:44" ht="15.75" customHeight="1" x14ac:dyDescent="0.25">
      <c r="A99" s="41"/>
      <c r="C99" s="16"/>
      <c r="D99" s="42" t="s">
        <v>96</v>
      </c>
      <c r="E99" s="42"/>
      <c r="F99" s="42"/>
      <c r="G99" s="36" t="s">
        <v>21</v>
      </c>
      <c r="H99" s="43"/>
      <c r="I99" s="50">
        <v>2</v>
      </c>
      <c r="J99" s="74">
        <v>0</v>
      </c>
      <c r="K99" s="74">
        <v>1</v>
      </c>
      <c r="L99" s="50">
        <f t="shared" si="29"/>
        <v>1</v>
      </c>
      <c r="M99" s="83">
        <v>2</v>
      </c>
      <c r="O99" s="16"/>
      <c r="Q99" s="47"/>
      <c r="R99" s="47"/>
      <c r="AF99" s="58"/>
      <c r="AG99" s="36"/>
      <c r="AM99" s="38"/>
      <c r="AN99" s="38"/>
      <c r="AO99" s="38"/>
      <c r="AP99" s="38"/>
      <c r="AQ99" s="38"/>
      <c r="AR99" s="47"/>
    </row>
    <row r="100" spans="1:44" ht="15.75" customHeight="1" x14ac:dyDescent="0.25">
      <c r="A100" s="41"/>
      <c r="C100" s="16"/>
      <c r="D100" s="42" t="s">
        <v>40</v>
      </c>
      <c r="E100" s="42"/>
      <c r="F100" s="42"/>
      <c r="G100" s="36" t="s">
        <v>21</v>
      </c>
      <c r="H100" s="43"/>
      <c r="I100" s="50">
        <v>2</v>
      </c>
      <c r="J100" s="74">
        <v>0</v>
      </c>
      <c r="K100" s="74">
        <v>1</v>
      </c>
      <c r="L100" s="50">
        <f t="shared" si="29"/>
        <v>1</v>
      </c>
      <c r="M100" s="83">
        <v>2</v>
      </c>
      <c r="O100" s="16"/>
      <c r="Q100" s="47"/>
      <c r="R100" s="47"/>
      <c r="AF100" s="58"/>
      <c r="AG100" s="36"/>
      <c r="AM100" s="38"/>
      <c r="AN100" s="38"/>
      <c r="AO100" s="38"/>
      <c r="AP100" s="38"/>
      <c r="AQ100" s="38"/>
      <c r="AR100" s="47"/>
    </row>
    <row r="101" spans="1:44" ht="15.75" customHeight="1" x14ac:dyDescent="0.25">
      <c r="A101" s="41"/>
      <c r="C101" s="16"/>
      <c r="D101" s="36" t="s">
        <v>148</v>
      </c>
      <c r="E101" s="36"/>
      <c r="F101" s="36"/>
      <c r="G101" s="36" t="s">
        <v>144</v>
      </c>
      <c r="H101" s="38"/>
      <c r="I101" s="50">
        <v>2</v>
      </c>
      <c r="J101" s="74">
        <v>0</v>
      </c>
      <c r="K101" s="74">
        <v>0</v>
      </c>
      <c r="L101" s="50">
        <f t="shared" si="29"/>
        <v>0</v>
      </c>
      <c r="M101" s="83">
        <v>2</v>
      </c>
      <c r="Q101" s="47"/>
      <c r="R101" s="47"/>
      <c r="AE101" s="1"/>
      <c r="AR101" s="47"/>
    </row>
    <row r="102" spans="1:44" ht="15.75" customHeight="1" x14ac:dyDescent="0.25">
      <c r="A102" s="41"/>
      <c r="C102" s="16"/>
      <c r="D102" s="42" t="s">
        <v>134</v>
      </c>
      <c r="E102" s="42"/>
      <c r="F102" s="42"/>
      <c r="G102" s="42" t="s">
        <v>158</v>
      </c>
      <c r="H102" s="43"/>
      <c r="I102" s="50">
        <v>2</v>
      </c>
      <c r="J102" s="74">
        <v>0</v>
      </c>
      <c r="K102" s="74">
        <v>0</v>
      </c>
      <c r="L102" s="50">
        <f t="shared" si="29"/>
        <v>0</v>
      </c>
      <c r="M102" s="83">
        <v>2</v>
      </c>
      <c r="Q102" s="47"/>
      <c r="R102" s="47"/>
      <c r="AR102" s="47"/>
    </row>
    <row r="103" spans="1:44" ht="15.75" customHeight="1" x14ac:dyDescent="0.25">
      <c r="A103" s="41"/>
      <c r="C103" s="16"/>
      <c r="Q103" s="47"/>
      <c r="R103" s="47"/>
      <c r="AR103" s="47"/>
    </row>
    <row r="104" spans="1:44" ht="15.75" customHeight="1" x14ac:dyDescent="0.25">
      <c r="A104" s="41"/>
      <c r="C104" s="16"/>
      <c r="Q104" s="47"/>
      <c r="R104" s="47"/>
      <c r="AR104" s="47"/>
    </row>
    <row r="105" spans="1:44" ht="15.75" customHeight="1" x14ac:dyDescent="0.25">
      <c r="A105" s="41"/>
      <c r="C105" s="16"/>
      <c r="Q105" s="47"/>
      <c r="R105" s="47"/>
      <c r="AR105" s="47"/>
    </row>
    <row r="106" spans="1:44" ht="15.75" customHeight="1" x14ac:dyDescent="0.25">
      <c r="A106" s="41"/>
      <c r="C106" s="16"/>
      <c r="Q106" s="47"/>
      <c r="R106" s="47"/>
      <c r="AR106" s="47"/>
    </row>
    <row r="107" spans="1:44" ht="15.75" customHeight="1" x14ac:dyDescent="0.25">
      <c r="A107" s="41"/>
      <c r="C107" s="16"/>
      <c r="D107" s="42"/>
      <c r="E107" s="42"/>
      <c r="F107" s="42"/>
      <c r="G107" s="42"/>
      <c r="H107" s="43"/>
      <c r="I107" s="50"/>
      <c r="J107" s="74"/>
      <c r="K107" s="74"/>
      <c r="L107" s="50"/>
      <c r="M107" s="50"/>
      <c r="N107" s="16"/>
      <c r="Q107" s="47"/>
      <c r="R107" s="47"/>
      <c r="AR107" s="47"/>
    </row>
    <row r="108" spans="1:44" ht="15.75" customHeight="1" x14ac:dyDescent="0.25">
      <c r="A108" s="41"/>
      <c r="C108" s="16"/>
      <c r="D108" s="42"/>
      <c r="E108" s="42"/>
      <c r="F108" s="42"/>
      <c r="G108" s="29"/>
      <c r="H108" s="43"/>
      <c r="I108" s="50"/>
      <c r="J108" s="50"/>
      <c r="K108" s="74"/>
      <c r="L108" s="50"/>
      <c r="M108" s="50"/>
      <c r="N108" s="16"/>
      <c r="Q108" s="47"/>
      <c r="R108" s="47"/>
      <c r="S108" s="58"/>
      <c r="T108" s="36"/>
      <c r="Z108" s="38"/>
      <c r="AA108" s="38"/>
      <c r="AB108" s="38"/>
      <c r="AC108" s="38"/>
      <c r="AD108" s="38"/>
      <c r="AF108" s="58"/>
      <c r="AG108" s="36"/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36"/>
      <c r="E109" s="36"/>
      <c r="F109" s="36"/>
      <c r="G109" s="36"/>
      <c r="H109" s="38"/>
      <c r="I109" s="50"/>
      <c r="J109" s="74"/>
      <c r="K109" s="74"/>
      <c r="L109" s="50"/>
      <c r="M109" s="50"/>
      <c r="N109" s="16"/>
      <c r="Q109" s="47"/>
      <c r="R109" s="47"/>
      <c r="S109" s="58"/>
      <c r="T109" s="36"/>
      <c r="Z109" s="38"/>
      <c r="AA109" s="38"/>
      <c r="AB109" s="38"/>
      <c r="AC109" s="38"/>
      <c r="AD109" s="38"/>
      <c r="AF109" s="58"/>
      <c r="AG109" s="36"/>
      <c r="AM109" s="38"/>
      <c r="AN109" s="38"/>
      <c r="AO109" s="38"/>
      <c r="AP109" s="38"/>
      <c r="AQ109" s="38"/>
      <c r="AR109" s="47"/>
    </row>
    <row r="110" spans="1:44" ht="15.75" customHeight="1" x14ac:dyDescent="0.25">
      <c r="A110" s="41"/>
      <c r="C110" s="16"/>
      <c r="N110" s="16"/>
      <c r="Q110" s="47"/>
      <c r="R110" s="47"/>
      <c r="S110" s="58"/>
      <c r="T110" s="36"/>
      <c r="Z110" s="38"/>
      <c r="AA110" s="38"/>
      <c r="AB110" s="38"/>
      <c r="AC110" s="38"/>
      <c r="AD110" s="38"/>
      <c r="AR110" s="47"/>
    </row>
    <row r="111" spans="1:44" ht="15.75" customHeight="1" x14ac:dyDescent="0.25">
      <c r="A111" s="41"/>
      <c r="C111" s="16"/>
      <c r="N111" s="16"/>
      <c r="Q111" s="47"/>
      <c r="R111" s="47"/>
      <c r="AR111" s="47"/>
    </row>
    <row r="112" spans="1:44" ht="15.75" customHeight="1" x14ac:dyDescent="0.25">
      <c r="A112" s="41"/>
      <c r="C112" s="16"/>
      <c r="N112" s="16"/>
      <c r="Q112" s="47"/>
      <c r="R112" s="47"/>
      <c r="AR112" s="47"/>
    </row>
    <row r="113" spans="1:44" ht="15.75" customHeight="1" x14ac:dyDescent="0.25">
      <c r="A113" s="41"/>
      <c r="N113" s="16"/>
      <c r="Q113" s="47"/>
      <c r="R113" s="47"/>
      <c r="S113" s="58"/>
      <c r="T113" s="36"/>
      <c r="Z113" s="38"/>
      <c r="AA113" s="38"/>
      <c r="AB113" s="38"/>
      <c r="AC113" s="38"/>
      <c r="AD113" s="38"/>
      <c r="AP113" s="38"/>
      <c r="AQ113" s="38"/>
      <c r="AR113" s="47"/>
    </row>
    <row r="114" spans="1:44" ht="15.75" customHeight="1" x14ac:dyDescent="0.25">
      <c r="A114" s="41"/>
      <c r="N114" s="16"/>
      <c r="Q114" s="47"/>
      <c r="R114" s="47"/>
      <c r="AR114" s="47"/>
    </row>
    <row r="115" spans="1:44" ht="15.75" customHeight="1" x14ac:dyDescent="0.25">
      <c r="A115" s="41"/>
      <c r="L115" s="16"/>
      <c r="M115" s="16"/>
      <c r="N115" s="16"/>
      <c r="Q115" s="47"/>
      <c r="R115" s="47"/>
      <c r="AR115" s="47"/>
    </row>
    <row r="116" spans="1:44" ht="15.75" customHeight="1" x14ac:dyDescent="0.25">
      <c r="A116" s="41"/>
      <c r="L116" s="16"/>
      <c r="M116" s="16"/>
      <c r="N116" s="16"/>
      <c r="Q116" s="47"/>
      <c r="R116" s="47"/>
      <c r="AR116" s="47"/>
    </row>
    <row r="117" spans="1:44" ht="15.75" customHeight="1" x14ac:dyDescent="0.25">
      <c r="A117" s="41"/>
      <c r="L117" s="16"/>
      <c r="M117" s="16"/>
      <c r="N117" s="16"/>
      <c r="Q117" s="47"/>
      <c r="R117" s="47"/>
      <c r="AR117" s="47"/>
    </row>
    <row r="118" spans="1:44" ht="15.75" customHeight="1" x14ac:dyDescent="0.25">
      <c r="A118" s="41"/>
      <c r="L118" s="16"/>
      <c r="M118" s="16"/>
      <c r="N118" s="16"/>
      <c r="Q118" s="47"/>
      <c r="R118" s="47"/>
      <c r="AR118" s="47"/>
    </row>
    <row r="119" spans="1:44" ht="15.75" customHeight="1" x14ac:dyDescent="0.25">
      <c r="A119" s="41"/>
      <c r="Q119" s="47"/>
      <c r="R119" s="47"/>
      <c r="AR119" s="47"/>
    </row>
    <row r="120" spans="1:44" ht="15.75" customHeight="1" x14ac:dyDescent="0.25">
      <c r="A120" s="41"/>
      <c r="Q120" s="47"/>
      <c r="R120" s="47"/>
      <c r="AR120" s="47"/>
    </row>
    <row r="121" spans="1:44" ht="15.75" customHeight="1" x14ac:dyDescent="0.25">
      <c r="A121" s="41"/>
      <c r="Q121" s="47"/>
      <c r="R121" s="47"/>
      <c r="AR121" s="47"/>
    </row>
    <row r="122" spans="1:44" ht="15.75" customHeight="1" x14ac:dyDescent="0.25">
      <c r="A122" s="41"/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264"/>
      <c r="AF124" s="264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92"/>
      <c r="AF125" s="92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92"/>
      <c r="AF126" s="92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Q127" s="47"/>
      <c r="R127" s="47"/>
      <c r="S127" s="79"/>
      <c r="T127" s="65"/>
      <c r="U127" s="65"/>
      <c r="V127" s="65"/>
      <c r="W127" s="65"/>
      <c r="X127" s="80"/>
      <c r="Y127" s="65"/>
      <c r="Z127" s="50"/>
      <c r="AA127" s="50"/>
      <c r="AB127" s="50"/>
      <c r="AC127" s="50"/>
      <c r="AD127" s="50"/>
      <c r="AE127" s="92"/>
      <c r="AF127" s="92"/>
      <c r="AG127" s="50"/>
      <c r="AH127" s="50"/>
      <c r="AI127" s="50"/>
      <c r="AJ127" s="50"/>
      <c r="AK127" s="50"/>
      <c r="AL127" s="81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7"/>
      <c r="R135" s="47"/>
      <c r="AR135" s="47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1"/>
      <c r="R141" s="41"/>
      <c r="S141" s="56"/>
      <c r="T141" s="36"/>
      <c r="AA141" s="38"/>
      <c r="AB141" s="38"/>
      <c r="AC141" s="38"/>
      <c r="AD141" s="38"/>
      <c r="AE141" s="55"/>
      <c r="AF141" s="38"/>
      <c r="AG141" s="38"/>
      <c r="AH141" s="38"/>
      <c r="AI141" s="38"/>
      <c r="AJ141" s="38"/>
      <c r="AK141" s="38"/>
      <c r="AL141" s="49"/>
      <c r="AR141" s="41"/>
    </row>
    <row r="142" spans="1:44" ht="15.75" customHeight="1" x14ac:dyDescent="0.25">
      <c r="A142" s="41"/>
      <c r="Q142" s="41"/>
      <c r="R142" s="41"/>
      <c r="S142" s="56"/>
      <c r="T142" s="36"/>
      <c r="U142" s="36"/>
      <c r="V142" s="36"/>
      <c r="W142" s="36"/>
      <c r="X142" s="37"/>
      <c r="Y142" s="36"/>
      <c r="Z142" s="38"/>
      <c r="AA142" s="38"/>
      <c r="AB142" s="38"/>
      <c r="AC142" s="38"/>
      <c r="AD142" s="38"/>
      <c r="AE142" s="55"/>
      <c r="AF142" s="38"/>
      <c r="AG142" s="38"/>
      <c r="AH142" s="38"/>
      <c r="AI142" s="38"/>
      <c r="AJ142" s="38"/>
      <c r="AK142" s="38"/>
      <c r="AL142" s="49"/>
      <c r="AR142" s="41"/>
    </row>
    <row r="143" spans="1:44" ht="15.75" customHeight="1" x14ac:dyDescent="0.25">
      <c r="A143" s="41"/>
      <c r="Q143" s="40"/>
      <c r="R143" s="40"/>
      <c r="AR143" s="40"/>
    </row>
    <row r="144" spans="1:44" ht="15.75" customHeight="1" x14ac:dyDescent="0.25">
      <c r="A144" s="41"/>
      <c r="Q144" s="40"/>
      <c r="R144" s="40"/>
      <c r="AR144" s="40"/>
    </row>
    <row r="145" spans="1:44" ht="15.75" customHeight="1" x14ac:dyDescent="0.25">
      <c r="A145" s="41"/>
      <c r="D145" s="42"/>
      <c r="E145" s="42"/>
      <c r="F145" s="42"/>
      <c r="G145" s="42"/>
      <c r="I145" s="43"/>
      <c r="J145" s="43"/>
      <c r="K145" s="43"/>
      <c r="L145" s="38"/>
      <c r="M145" s="43"/>
      <c r="Q145" s="40"/>
      <c r="R145" s="40"/>
      <c r="AR145" s="40"/>
    </row>
    <row r="146" spans="1:44" ht="15.75" x14ac:dyDescent="0.25">
      <c r="A146" s="41"/>
      <c r="Q146" s="40"/>
      <c r="R146" s="40"/>
      <c r="AR146" s="40"/>
    </row>
    <row r="147" spans="1:44" ht="15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12"/>
    </row>
  </sheetData>
  <mergeCells count="23">
    <mergeCell ref="AE124:AF124"/>
    <mergeCell ref="AG97:AH97"/>
    <mergeCell ref="AG96:AH96"/>
    <mergeCell ref="AE122:AF122"/>
    <mergeCell ref="AE123:AF123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E652A-D22B-473F-8E09-466F54A8D11A}">
  <dimension ref="A1:CN219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5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213"/>
      <c r="B1" s="261" t="s">
        <v>702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13"/>
      <c r="R1" s="213"/>
      <c r="S1" s="261" t="s">
        <v>702</v>
      </c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13"/>
      <c r="AS1" s="213"/>
      <c r="AT1" s="261" t="s">
        <v>702</v>
      </c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13"/>
      <c r="BQ1" s="213"/>
      <c r="BR1" s="261" t="s">
        <v>702</v>
      </c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13"/>
    </row>
    <row r="2" spans="1:92" ht="18.600000000000001" customHeight="1" x14ac:dyDescent="0.3">
      <c r="A2" s="116"/>
      <c r="B2" s="52" t="s">
        <v>115</v>
      </c>
      <c r="C2" s="52">
        <v>28</v>
      </c>
      <c r="D2" s="51"/>
      <c r="E2" s="51"/>
      <c r="F2" s="51"/>
      <c r="G2" s="273" t="s">
        <v>783</v>
      </c>
      <c r="H2" s="273"/>
      <c r="I2" s="273"/>
      <c r="J2" s="273"/>
      <c r="K2" s="273"/>
      <c r="L2" s="273"/>
      <c r="M2" s="273"/>
      <c r="N2" s="51"/>
      <c r="O2" s="51"/>
      <c r="P2" s="51"/>
      <c r="Q2" s="116"/>
      <c r="R2" s="116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13"/>
      <c r="AS2" s="116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13"/>
      <c r="BQ2" s="116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13"/>
    </row>
    <row r="3" spans="1:92" ht="18.75" thickBot="1" x14ac:dyDescent="0.3">
      <c r="A3" s="116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27</v>
      </c>
      <c r="Q3" s="116"/>
      <c r="R3" s="116"/>
      <c r="AM3" s="16"/>
      <c r="AN3" s="16"/>
      <c r="AQ3" s="38"/>
      <c r="AR3" s="213"/>
      <c r="AS3" s="116"/>
      <c r="BP3" s="213"/>
      <c r="BQ3" s="116"/>
      <c r="CN3" s="213"/>
    </row>
    <row r="4" spans="1:92" ht="15.95" customHeight="1" x14ac:dyDescent="0.25">
      <c r="A4" s="116"/>
      <c r="B4" s="90" t="s">
        <v>655</v>
      </c>
      <c r="C4" s="18" t="s">
        <v>23</v>
      </c>
      <c r="D4" s="37"/>
      <c r="E4" s="18"/>
      <c r="F4" s="37"/>
      <c r="G4" s="90">
        <v>4</v>
      </c>
      <c r="H4" s="90">
        <v>1</v>
      </c>
      <c r="I4" s="90">
        <v>1</v>
      </c>
      <c r="J4" s="90">
        <f t="shared" ref="J4:J11" si="0">2*G4+I4</f>
        <v>9</v>
      </c>
      <c r="K4" s="133">
        <f t="shared" ref="K4:K11" si="1">+J4/((G4+H4+I4)*2)</f>
        <v>0.75</v>
      </c>
      <c r="L4" s="90">
        <f t="shared" ref="L4:L11" si="2">SUMIF($AT$18:$AT$57,$C4&amp;" TOTALS",$BB$18:$BB$57)+SUMIF($AT$91:$AT$130,$C4&amp;" TOTALS",$BB$91:$BB$130)</f>
        <v>18</v>
      </c>
      <c r="M4" s="90">
        <v>11</v>
      </c>
      <c r="N4" s="90">
        <f t="shared" ref="N4:N11" si="3">SUMIF($AT$18:$AT$57,$C4&amp;" TOTALS",$BC$18:$BC$57)+SUMIF($AT$91:$AT$130,$C4&amp;" TOTALS",$BC$91:$BC$130)</f>
        <v>25</v>
      </c>
      <c r="O4" s="90">
        <f t="shared" ref="O4:O11" si="4">SUMIF($AT$18:$AT$57,$C4&amp;" TOTALS",$BE$18:$BE$57)+SUMIF($AT$91:$AT$130,$C4&amp;" TOTALS",$BE$91:$BE$130)</f>
        <v>12</v>
      </c>
      <c r="P4" s="90" t="s">
        <v>717</v>
      </c>
      <c r="Q4" s="214"/>
      <c r="R4" s="116"/>
      <c r="AM4" s="16"/>
      <c r="AN4" s="16"/>
      <c r="AQ4" s="38"/>
      <c r="AR4" s="213"/>
      <c r="AS4" s="116"/>
      <c r="AT4" s="61"/>
      <c r="AU4" s="61"/>
      <c r="AV4" s="75"/>
      <c r="AW4" s="77"/>
      <c r="AX4" s="78"/>
      <c r="AY4" s="77"/>
      <c r="AZ4" s="77"/>
      <c r="BA4" s="267" t="s">
        <v>665</v>
      </c>
      <c r="BB4" s="268"/>
      <c r="BC4" s="268"/>
      <c r="BD4" s="268"/>
      <c r="BE4" s="269"/>
      <c r="BF4" s="270" t="s">
        <v>671</v>
      </c>
      <c r="BG4" s="271"/>
      <c r="BH4" s="271"/>
      <c r="BI4" s="271"/>
      <c r="BJ4" s="272"/>
      <c r="BK4" s="267" t="s">
        <v>672</v>
      </c>
      <c r="BL4" s="268"/>
      <c r="BM4" s="268"/>
      <c r="BN4" s="268"/>
      <c r="BO4" s="269"/>
      <c r="BP4" s="213"/>
      <c r="BQ4" s="116"/>
      <c r="BR4" s="61"/>
      <c r="BS4" s="61"/>
      <c r="BT4" s="75"/>
      <c r="BU4" s="77"/>
      <c r="BV4" s="78"/>
      <c r="BW4" s="77"/>
      <c r="BX4" s="77"/>
      <c r="BY4" s="267" t="s">
        <v>665</v>
      </c>
      <c r="BZ4" s="268"/>
      <c r="CA4" s="268"/>
      <c r="CB4" s="268"/>
      <c r="CC4" s="269"/>
      <c r="CD4" s="270" t="s">
        <v>671</v>
      </c>
      <c r="CE4" s="271"/>
      <c r="CF4" s="271"/>
      <c r="CG4" s="271"/>
      <c r="CH4" s="272"/>
      <c r="CI4" s="267" t="s">
        <v>672</v>
      </c>
      <c r="CJ4" s="268"/>
      <c r="CK4" s="268"/>
      <c r="CL4" s="268"/>
      <c r="CM4" s="269"/>
      <c r="CN4" s="213"/>
    </row>
    <row r="5" spans="1:92" ht="15.95" customHeight="1" thickBot="1" x14ac:dyDescent="0.3">
      <c r="A5" s="116"/>
      <c r="B5" s="90" t="s">
        <v>654</v>
      </c>
      <c r="C5" s="18" t="s">
        <v>176</v>
      </c>
      <c r="D5" s="37"/>
      <c r="E5" s="37"/>
      <c r="F5" s="37"/>
      <c r="G5" s="90">
        <v>4</v>
      </c>
      <c r="H5" s="90">
        <v>2</v>
      </c>
      <c r="I5" s="90">
        <v>0</v>
      </c>
      <c r="J5" s="90">
        <f t="shared" si="0"/>
        <v>8</v>
      </c>
      <c r="K5" s="133">
        <f t="shared" si="1"/>
        <v>0.66666666666666663</v>
      </c>
      <c r="L5" s="90">
        <f t="shared" si="2"/>
        <v>26</v>
      </c>
      <c r="M5" s="90">
        <v>19</v>
      </c>
      <c r="N5" s="90">
        <f t="shared" si="3"/>
        <v>37</v>
      </c>
      <c r="O5" s="90">
        <f t="shared" si="4"/>
        <v>6</v>
      </c>
      <c r="P5" s="90" t="s">
        <v>716</v>
      </c>
      <c r="Q5" s="214"/>
      <c r="R5" s="116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213"/>
      <c r="AS5" s="116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229" t="s">
        <v>4</v>
      </c>
      <c r="BB5" s="230" t="s">
        <v>29</v>
      </c>
      <c r="BC5" s="230" t="s">
        <v>30</v>
      </c>
      <c r="BD5" s="230" t="s">
        <v>31</v>
      </c>
      <c r="BE5" s="231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230" t="s">
        <v>4</v>
      </c>
      <c r="BL5" s="230" t="s">
        <v>29</v>
      </c>
      <c r="BM5" s="230" t="s">
        <v>30</v>
      </c>
      <c r="BN5" s="230" t="s">
        <v>31</v>
      </c>
      <c r="BO5" s="231" t="s">
        <v>3</v>
      </c>
      <c r="BP5" s="213"/>
      <c r="BQ5" s="116"/>
      <c r="BR5" s="88" t="s">
        <v>161</v>
      </c>
      <c r="BS5" s="59" t="s">
        <v>121</v>
      </c>
      <c r="BT5" s="59"/>
      <c r="BU5" s="59"/>
      <c r="BV5" s="59"/>
      <c r="BW5" s="59"/>
      <c r="BX5" s="22"/>
      <c r="BY5" s="229" t="s">
        <v>4</v>
      </c>
      <c r="BZ5" s="230" t="s">
        <v>29</v>
      </c>
      <c r="CA5" s="230" t="s">
        <v>30</v>
      </c>
      <c r="CB5" s="230" t="s">
        <v>31</v>
      </c>
      <c r="CC5" s="231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230" t="s">
        <v>4</v>
      </c>
      <c r="CJ5" s="230" t="s">
        <v>29</v>
      </c>
      <c r="CK5" s="230" t="s">
        <v>30</v>
      </c>
      <c r="CL5" s="230" t="s">
        <v>31</v>
      </c>
      <c r="CM5" s="231" t="s">
        <v>3</v>
      </c>
      <c r="CN5" s="213"/>
    </row>
    <row r="6" spans="1:92" ht="15.95" customHeight="1" x14ac:dyDescent="0.25">
      <c r="A6" s="116"/>
      <c r="B6" s="90" t="s">
        <v>660</v>
      </c>
      <c r="C6" s="18" t="s">
        <v>140</v>
      </c>
      <c r="D6" s="37"/>
      <c r="E6" s="37"/>
      <c r="F6" s="37"/>
      <c r="G6" s="90">
        <v>2</v>
      </c>
      <c r="H6" s="90">
        <v>3</v>
      </c>
      <c r="I6" s="90">
        <v>1</v>
      </c>
      <c r="J6" s="90">
        <f t="shared" si="0"/>
        <v>5</v>
      </c>
      <c r="K6" s="133">
        <f t="shared" si="1"/>
        <v>0.41666666666666669</v>
      </c>
      <c r="L6" s="90">
        <f t="shared" si="2"/>
        <v>11</v>
      </c>
      <c r="M6" s="90">
        <v>13</v>
      </c>
      <c r="N6" s="90">
        <f t="shared" si="3"/>
        <v>17</v>
      </c>
      <c r="O6" s="90">
        <f t="shared" si="4"/>
        <v>4</v>
      </c>
      <c r="P6" s="90" t="s">
        <v>723</v>
      </c>
      <c r="Q6" s="214"/>
      <c r="R6" s="116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213"/>
      <c r="AS6" s="116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15</v>
      </c>
      <c r="BB6" s="74">
        <v>11</v>
      </c>
      <c r="BC6" s="74">
        <v>8</v>
      </c>
      <c r="BD6" s="50">
        <f>+BC6+BB6</f>
        <v>19</v>
      </c>
      <c r="BE6" s="194">
        <v>4</v>
      </c>
      <c r="BF6" s="189">
        <f>+BK6+BA6</f>
        <v>49</v>
      </c>
      <c r="BG6" s="28">
        <f>+BL6+BB6</f>
        <v>27</v>
      </c>
      <c r="BH6" s="28">
        <f>+BM6+BC6</f>
        <v>19</v>
      </c>
      <c r="BI6" s="28">
        <f>+BN6+BD6</f>
        <v>46</v>
      </c>
      <c r="BJ6" s="193">
        <f>+BO6+BE6</f>
        <v>8</v>
      </c>
      <c r="BK6" s="50">
        <v>34</v>
      </c>
      <c r="BL6" s="74">
        <v>16</v>
      </c>
      <c r="BM6" s="74">
        <v>11</v>
      </c>
      <c r="BN6" s="50">
        <f t="shared" ref="BN6:BN17" si="5">+BL6+BM6</f>
        <v>27</v>
      </c>
      <c r="BO6" s="194">
        <v>4</v>
      </c>
      <c r="BP6" s="213"/>
      <c r="BQ6" s="116"/>
      <c r="BR6" s="75">
        <v>6</v>
      </c>
      <c r="BS6" s="65" t="s">
        <v>172</v>
      </c>
      <c r="BT6" s="65"/>
      <c r="BU6" s="65"/>
      <c r="BV6" s="65"/>
      <c r="BW6" s="50"/>
      <c r="BX6" s="97"/>
      <c r="BY6" s="191">
        <v>1</v>
      </c>
      <c r="BZ6" s="74">
        <v>1</v>
      </c>
      <c r="CA6" s="74">
        <v>1</v>
      </c>
      <c r="CB6" s="50">
        <f t="shared" ref="CB6:CB7" si="6">+CA6+BZ6</f>
        <v>2</v>
      </c>
      <c r="CC6" s="194">
        <v>0</v>
      </c>
      <c r="CD6" s="191">
        <f t="shared" ref="CD6:CH21" si="7">+CI6+BY6</f>
        <v>4</v>
      </c>
      <c r="CE6" s="74">
        <f t="shared" si="7"/>
        <v>1</v>
      </c>
      <c r="CF6" s="74">
        <f>+CK6+CA6</f>
        <v>3</v>
      </c>
      <c r="CG6" s="74">
        <f>+CL6+CB6</f>
        <v>4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8">+CJ6+CK6</f>
        <v>2</v>
      </c>
      <c r="CM6" s="194">
        <v>0</v>
      </c>
      <c r="CN6" s="213"/>
    </row>
    <row r="7" spans="1:92" ht="15.95" customHeight="1" thickBot="1" x14ac:dyDescent="0.3">
      <c r="A7" s="116"/>
      <c r="B7" s="15" t="s">
        <v>662</v>
      </c>
      <c r="C7" s="13" t="s">
        <v>15</v>
      </c>
      <c r="D7" s="178"/>
      <c r="E7" s="13"/>
      <c r="F7" s="178"/>
      <c r="G7" s="15">
        <v>1</v>
      </c>
      <c r="H7" s="15">
        <v>5</v>
      </c>
      <c r="I7" s="15">
        <v>0</v>
      </c>
      <c r="J7" s="15">
        <f t="shared" si="0"/>
        <v>2</v>
      </c>
      <c r="K7" s="179">
        <f t="shared" si="1"/>
        <v>0.16666666666666666</v>
      </c>
      <c r="L7" s="15">
        <f t="shared" si="2"/>
        <v>15</v>
      </c>
      <c r="M7" s="15">
        <v>27</v>
      </c>
      <c r="N7" s="15">
        <f t="shared" si="3"/>
        <v>27</v>
      </c>
      <c r="O7" s="15">
        <f t="shared" si="4"/>
        <v>4</v>
      </c>
      <c r="P7" s="15" t="s">
        <v>718</v>
      </c>
      <c r="Q7" s="214"/>
      <c r="R7" s="116"/>
      <c r="U7" s="247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247" t="s">
        <v>4</v>
      </c>
      <c r="AD7" s="247" t="s">
        <v>8</v>
      </c>
      <c r="AE7" s="247" t="s">
        <v>9</v>
      </c>
      <c r="AF7" s="247" t="s">
        <v>10</v>
      </c>
      <c r="AG7" s="247" t="s">
        <v>107</v>
      </c>
      <c r="AH7" s="247"/>
      <c r="AI7" s="247" t="s">
        <v>5</v>
      </c>
      <c r="AJ7" s="247" t="s">
        <v>7</v>
      </c>
      <c r="AK7" s="247" t="s">
        <v>6</v>
      </c>
      <c r="AL7" s="247" t="s">
        <v>108</v>
      </c>
      <c r="AM7" s="16"/>
      <c r="AN7" s="16"/>
      <c r="AQ7" s="38"/>
      <c r="AR7" s="213"/>
      <c r="AS7" s="116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6</v>
      </c>
      <c r="BB7" s="74">
        <v>0</v>
      </c>
      <c r="BC7" s="74">
        <v>1</v>
      </c>
      <c r="BD7" s="50">
        <f t="shared" ref="BD7:BD17" si="9">+BC7+BB7</f>
        <v>1</v>
      </c>
      <c r="BE7" s="194">
        <v>0</v>
      </c>
      <c r="BF7" s="191">
        <f t="shared" ref="BF7:BJ17" si="10">+BK7+BA7</f>
        <v>24</v>
      </c>
      <c r="BG7" s="74">
        <f t="shared" si="10"/>
        <v>0</v>
      </c>
      <c r="BH7" s="74">
        <f t="shared" si="10"/>
        <v>2</v>
      </c>
      <c r="BI7" s="74">
        <f t="shared" si="10"/>
        <v>2</v>
      </c>
      <c r="BJ7" s="194">
        <f t="shared" si="10"/>
        <v>0</v>
      </c>
      <c r="BK7" s="50">
        <v>18</v>
      </c>
      <c r="BL7" s="74">
        <v>0</v>
      </c>
      <c r="BM7" s="74">
        <v>1</v>
      </c>
      <c r="BN7" s="50">
        <f t="shared" si="5"/>
        <v>1</v>
      </c>
      <c r="BO7" s="194">
        <v>0</v>
      </c>
      <c r="BP7" s="213"/>
      <c r="BQ7" s="116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6</v>
      </c>
      <c r="BZ7" s="74">
        <v>0</v>
      </c>
      <c r="CA7" s="74">
        <v>0</v>
      </c>
      <c r="CB7" s="50">
        <f t="shared" si="6"/>
        <v>0</v>
      </c>
      <c r="CC7" s="194">
        <v>0</v>
      </c>
      <c r="CD7" s="191">
        <f t="shared" si="7"/>
        <v>17</v>
      </c>
      <c r="CE7" s="74">
        <f t="shared" si="7"/>
        <v>1</v>
      </c>
      <c r="CF7" s="74">
        <f t="shared" si="7"/>
        <v>0</v>
      </c>
      <c r="CG7" s="74">
        <f t="shared" si="7"/>
        <v>1</v>
      </c>
      <c r="CH7" s="194">
        <f t="shared" si="7"/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213"/>
    </row>
    <row r="8" spans="1:92" ht="15.95" customHeight="1" x14ac:dyDescent="0.25">
      <c r="A8" s="116"/>
      <c r="B8" s="21" t="s">
        <v>656</v>
      </c>
      <c r="C8" s="180" t="s">
        <v>177</v>
      </c>
      <c r="D8" s="69"/>
      <c r="E8" s="180"/>
      <c r="F8" s="69"/>
      <c r="G8" s="21">
        <v>3</v>
      </c>
      <c r="H8" s="21">
        <v>1</v>
      </c>
      <c r="I8" s="21">
        <v>2</v>
      </c>
      <c r="J8" s="21">
        <f t="shared" si="0"/>
        <v>8</v>
      </c>
      <c r="K8" s="181">
        <f t="shared" si="1"/>
        <v>0.66666666666666663</v>
      </c>
      <c r="L8" s="21">
        <f t="shared" si="2"/>
        <v>12</v>
      </c>
      <c r="M8" s="21">
        <v>12</v>
      </c>
      <c r="N8" s="21">
        <f t="shared" si="3"/>
        <v>21</v>
      </c>
      <c r="O8" s="21">
        <f t="shared" si="4"/>
        <v>8</v>
      </c>
      <c r="P8" s="21" t="s">
        <v>719</v>
      </c>
      <c r="Q8" s="214"/>
      <c r="R8" s="116"/>
      <c r="U8" s="75">
        <v>8</v>
      </c>
      <c r="V8" s="77" t="s">
        <v>18</v>
      </c>
      <c r="W8" s="78"/>
      <c r="X8" s="77"/>
      <c r="Y8" s="77"/>
      <c r="Z8" s="77" t="s">
        <v>21</v>
      </c>
      <c r="AA8" s="16"/>
      <c r="AB8" s="50"/>
      <c r="AC8" s="50">
        <f t="shared" ref="AC8:AF15" si="11">SUMIF($V$23:$V$30,$V8,AC$23:AC$30)+SUMIF($V$38:$V$45,$V8,AC$38:AC$45)</f>
        <v>20</v>
      </c>
      <c r="AD8" s="50">
        <f t="shared" si="11"/>
        <v>5</v>
      </c>
      <c r="AE8" s="50">
        <f t="shared" si="11"/>
        <v>10</v>
      </c>
      <c r="AF8" s="50">
        <f t="shared" si="11"/>
        <v>5</v>
      </c>
      <c r="AG8" s="265">
        <f t="shared" ref="AG8:AG16" si="12">+(AD8*2+AF8)/(2*AC8)</f>
        <v>0.375</v>
      </c>
      <c r="AH8" s="265"/>
      <c r="AI8" s="50">
        <f t="shared" ref="AI8:AK15" si="13">SUMIF($V$23:$V$30,$V8,AI$23:AI$30)+SUMIF($V$38:$V$45,$V8,AI$38:AI$45)</f>
        <v>44</v>
      </c>
      <c r="AJ8" s="50">
        <f t="shared" si="13"/>
        <v>3</v>
      </c>
      <c r="AK8" s="50">
        <f t="shared" si="13"/>
        <v>1</v>
      </c>
      <c r="AL8" s="66">
        <f t="shared" ref="AL8:AL17" si="14">+AI8/AC8</f>
        <v>2.2000000000000002</v>
      </c>
      <c r="AM8" s="16"/>
      <c r="AN8" s="16"/>
      <c r="AQ8" s="38"/>
      <c r="AR8" s="213"/>
      <c r="AS8" s="116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5</v>
      </c>
      <c r="BB8" s="74">
        <v>8</v>
      </c>
      <c r="BC8" s="74">
        <v>5</v>
      </c>
      <c r="BD8" s="50">
        <f t="shared" si="9"/>
        <v>13</v>
      </c>
      <c r="BE8" s="194">
        <v>2</v>
      </c>
      <c r="BF8" s="191">
        <f t="shared" si="10"/>
        <v>25</v>
      </c>
      <c r="BG8" s="74">
        <f t="shared" si="10"/>
        <v>35</v>
      </c>
      <c r="BH8" s="74">
        <f t="shared" si="10"/>
        <v>21</v>
      </c>
      <c r="BI8" s="74">
        <f t="shared" si="10"/>
        <v>56</v>
      </c>
      <c r="BJ8" s="194">
        <f t="shared" si="10"/>
        <v>6</v>
      </c>
      <c r="BK8" s="50">
        <v>20</v>
      </c>
      <c r="BL8" s="74">
        <v>27</v>
      </c>
      <c r="BM8" s="74">
        <v>16</v>
      </c>
      <c r="BN8" s="50">
        <f t="shared" si="5"/>
        <v>43</v>
      </c>
      <c r="BO8" s="194">
        <v>4</v>
      </c>
      <c r="BP8" s="213"/>
      <c r="BQ8" s="116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7"/>
        <v>2</v>
      </c>
      <c r="CE8" s="74">
        <f t="shared" si="7"/>
        <v>1</v>
      </c>
      <c r="CF8" s="74">
        <f t="shared" si="7"/>
        <v>0</v>
      </c>
      <c r="CG8" s="74">
        <f t="shared" si="7"/>
        <v>1</v>
      </c>
      <c r="CH8" s="194">
        <f t="shared" si="7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213"/>
    </row>
    <row r="9" spans="1:92" ht="15.95" customHeight="1" x14ac:dyDescent="0.25">
      <c r="A9" s="116"/>
      <c r="B9" s="90" t="s">
        <v>659</v>
      </c>
      <c r="C9" s="18" t="s">
        <v>50</v>
      </c>
      <c r="D9" s="37"/>
      <c r="E9" s="37"/>
      <c r="F9" s="37"/>
      <c r="G9" s="90">
        <v>2</v>
      </c>
      <c r="H9" s="90">
        <v>2</v>
      </c>
      <c r="I9" s="90">
        <v>2</v>
      </c>
      <c r="J9" s="90">
        <f t="shared" si="0"/>
        <v>6</v>
      </c>
      <c r="K9" s="133">
        <f t="shared" si="1"/>
        <v>0.5</v>
      </c>
      <c r="L9" s="90">
        <f t="shared" si="2"/>
        <v>14</v>
      </c>
      <c r="M9" s="90">
        <v>12</v>
      </c>
      <c r="N9" s="90">
        <f t="shared" si="3"/>
        <v>17</v>
      </c>
      <c r="O9" s="90">
        <f t="shared" si="4"/>
        <v>8</v>
      </c>
      <c r="P9" s="90" t="s">
        <v>724</v>
      </c>
      <c r="Q9" s="214"/>
      <c r="R9" s="116"/>
      <c r="U9" s="75">
        <v>8</v>
      </c>
      <c r="V9" s="77" t="s">
        <v>147</v>
      </c>
      <c r="W9" s="78"/>
      <c r="X9" s="77"/>
      <c r="Y9" s="77"/>
      <c r="Z9" s="77" t="s">
        <v>140</v>
      </c>
      <c r="AA9" s="16"/>
      <c r="AB9" s="50"/>
      <c r="AC9" s="50">
        <f t="shared" si="11"/>
        <v>24</v>
      </c>
      <c r="AD9" s="50">
        <f t="shared" si="11"/>
        <v>8</v>
      </c>
      <c r="AE9" s="50">
        <f t="shared" si="11"/>
        <v>10</v>
      </c>
      <c r="AF9" s="50">
        <f t="shared" si="11"/>
        <v>6</v>
      </c>
      <c r="AG9" s="264">
        <f t="shared" si="12"/>
        <v>0.45833333333333331</v>
      </c>
      <c r="AH9" s="264"/>
      <c r="AI9" s="50">
        <f t="shared" si="13"/>
        <v>57</v>
      </c>
      <c r="AJ9" s="50">
        <f t="shared" si="13"/>
        <v>3</v>
      </c>
      <c r="AK9" s="50">
        <f t="shared" si="13"/>
        <v>2</v>
      </c>
      <c r="AL9" s="66">
        <f t="shared" si="14"/>
        <v>2.375</v>
      </c>
      <c r="AM9" s="16"/>
      <c r="AN9" s="16"/>
      <c r="AQ9" s="38"/>
      <c r="AR9" s="213"/>
      <c r="AS9" s="116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10"/>
        <v>13</v>
      </c>
      <c r="BG9" s="74">
        <f t="shared" si="10"/>
        <v>3</v>
      </c>
      <c r="BH9" s="74">
        <f t="shared" si="10"/>
        <v>9</v>
      </c>
      <c r="BI9" s="74">
        <f t="shared" si="10"/>
        <v>12</v>
      </c>
      <c r="BJ9" s="194">
        <f t="shared" si="10"/>
        <v>0</v>
      </c>
      <c r="BK9" s="50">
        <v>13</v>
      </c>
      <c r="BL9" s="74">
        <v>3</v>
      </c>
      <c r="BM9" s="74">
        <v>9</v>
      </c>
      <c r="BN9" s="50">
        <f t="shared" si="5"/>
        <v>12</v>
      </c>
      <c r="BO9" s="194">
        <v>0</v>
      </c>
      <c r="BP9" s="213"/>
      <c r="BQ9" s="116"/>
      <c r="BR9" s="75">
        <v>8</v>
      </c>
      <c r="BS9" s="65" t="s">
        <v>402</v>
      </c>
      <c r="BT9" s="65"/>
      <c r="BU9" s="65"/>
      <c r="BV9" s="65"/>
      <c r="BW9" s="50"/>
      <c r="BX9" s="97"/>
      <c r="BY9" s="191">
        <v>2</v>
      </c>
      <c r="BZ9" s="74">
        <v>0</v>
      </c>
      <c r="CA9" s="74">
        <v>0</v>
      </c>
      <c r="CB9" s="50">
        <f t="shared" ref="CB9" si="15">+CA9+BZ9</f>
        <v>0</v>
      </c>
      <c r="CC9" s="194">
        <v>0</v>
      </c>
      <c r="CD9" s="191">
        <f t="shared" si="7"/>
        <v>8</v>
      </c>
      <c r="CE9" s="74">
        <f t="shared" si="7"/>
        <v>1</v>
      </c>
      <c r="CF9" s="74">
        <f t="shared" si="7"/>
        <v>2</v>
      </c>
      <c r="CG9" s="74">
        <f t="shared" si="7"/>
        <v>3</v>
      </c>
      <c r="CH9" s="194">
        <f t="shared" si="7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213"/>
    </row>
    <row r="10" spans="1:92" ht="15.95" customHeight="1" x14ac:dyDescent="0.25">
      <c r="A10" s="214"/>
      <c r="B10" s="90" t="s">
        <v>657</v>
      </c>
      <c r="C10" s="18" t="s">
        <v>139</v>
      </c>
      <c r="D10" s="37"/>
      <c r="E10" s="18"/>
      <c r="F10" s="37"/>
      <c r="G10" s="90">
        <v>1</v>
      </c>
      <c r="H10" s="90">
        <v>1</v>
      </c>
      <c r="I10" s="90">
        <v>4</v>
      </c>
      <c r="J10" s="90">
        <f t="shared" si="0"/>
        <v>6</v>
      </c>
      <c r="K10" s="133">
        <f t="shared" si="1"/>
        <v>0.5</v>
      </c>
      <c r="L10" s="90">
        <f t="shared" si="2"/>
        <v>16</v>
      </c>
      <c r="M10" s="90">
        <v>14</v>
      </c>
      <c r="N10" s="90">
        <f t="shared" si="3"/>
        <v>28</v>
      </c>
      <c r="O10" s="90">
        <f t="shared" si="4"/>
        <v>14</v>
      </c>
      <c r="P10" s="90" t="s">
        <v>720</v>
      </c>
      <c r="Q10" s="214"/>
      <c r="R10" s="214"/>
      <c r="U10" s="75">
        <v>7.5</v>
      </c>
      <c r="V10" s="77" t="s">
        <v>16</v>
      </c>
      <c r="W10" s="78"/>
      <c r="X10" s="77"/>
      <c r="Y10" s="77"/>
      <c r="Z10" s="77" t="s">
        <v>17</v>
      </c>
      <c r="AA10" s="16"/>
      <c r="AB10" s="50"/>
      <c r="AC10" s="50">
        <f t="shared" si="11"/>
        <v>27</v>
      </c>
      <c r="AD10" s="50">
        <f t="shared" si="11"/>
        <v>13</v>
      </c>
      <c r="AE10" s="50">
        <f t="shared" si="11"/>
        <v>10</v>
      </c>
      <c r="AF10" s="50">
        <f t="shared" si="11"/>
        <v>4</v>
      </c>
      <c r="AG10" s="264">
        <f>+(AD10*2+AF10)/(2*AC10)</f>
        <v>0.55555555555555558</v>
      </c>
      <c r="AH10" s="264"/>
      <c r="AI10" s="50">
        <f t="shared" si="13"/>
        <v>65</v>
      </c>
      <c r="AJ10" s="50">
        <f t="shared" si="13"/>
        <v>0</v>
      </c>
      <c r="AK10" s="50">
        <f t="shared" si="13"/>
        <v>3</v>
      </c>
      <c r="AL10" s="66">
        <f>+AI10/AC10</f>
        <v>2.4074074074074074</v>
      </c>
      <c r="AM10" s="16"/>
      <c r="AN10" s="16"/>
      <c r="AQ10" s="38"/>
      <c r="AR10" s="213"/>
      <c r="AS10" s="214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>
        <v>5</v>
      </c>
      <c r="BB10" s="74">
        <v>1</v>
      </c>
      <c r="BC10" s="74">
        <v>3</v>
      </c>
      <c r="BD10" s="50">
        <f t="shared" ref="BD10" si="16">+BC10+BB10</f>
        <v>4</v>
      </c>
      <c r="BE10" s="194">
        <v>0</v>
      </c>
      <c r="BF10" s="191">
        <f t="shared" si="10"/>
        <v>25</v>
      </c>
      <c r="BG10" s="74">
        <f t="shared" si="10"/>
        <v>9</v>
      </c>
      <c r="BH10" s="74">
        <f t="shared" si="10"/>
        <v>19</v>
      </c>
      <c r="BI10" s="74">
        <f t="shared" si="10"/>
        <v>28</v>
      </c>
      <c r="BJ10" s="194">
        <f t="shared" si="10"/>
        <v>2</v>
      </c>
      <c r="BK10" s="50">
        <v>20</v>
      </c>
      <c r="BL10" s="74">
        <v>8</v>
      </c>
      <c r="BM10" s="74">
        <v>16</v>
      </c>
      <c r="BN10" s="50">
        <f t="shared" si="5"/>
        <v>24</v>
      </c>
      <c r="BO10" s="194">
        <v>2</v>
      </c>
      <c r="BP10" s="213"/>
      <c r="BQ10" s="214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7"/>
        <v>1</v>
      </c>
      <c r="CE10" s="74">
        <f t="shared" si="7"/>
        <v>0</v>
      </c>
      <c r="CF10" s="74">
        <f t="shared" si="7"/>
        <v>0</v>
      </c>
      <c r="CG10" s="74">
        <f t="shared" si="7"/>
        <v>0</v>
      </c>
      <c r="CH10" s="194">
        <f t="shared" si="7"/>
        <v>0</v>
      </c>
      <c r="CI10" s="191">
        <v>1</v>
      </c>
      <c r="CJ10" s="74">
        <v>0</v>
      </c>
      <c r="CK10" s="74">
        <v>0</v>
      </c>
      <c r="CL10" s="50">
        <f t="shared" ref="CL10:CL11" si="17">+CJ10+CK10</f>
        <v>0</v>
      </c>
      <c r="CM10" s="194">
        <v>0</v>
      </c>
      <c r="CN10" s="213"/>
    </row>
    <row r="11" spans="1:92" ht="15.95" customHeight="1" thickBot="1" x14ac:dyDescent="0.3">
      <c r="A11" s="214"/>
      <c r="B11" s="90" t="s">
        <v>658</v>
      </c>
      <c r="C11" s="18" t="s">
        <v>21</v>
      </c>
      <c r="D11" s="37"/>
      <c r="E11" s="18"/>
      <c r="F11" s="37"/>
      <c r="G11" s="90">
        <v>0</v>
      </c>
      <c r="H11" s="90">
        <v>2</v>
      </c>
      <c r="I11" s="90">
        <v>4</v>
      </c>
      <c r="J11" s="90">
        <f t="shared" si="0"/>
        <v>4</v>
      </c>
      <c r="K11" s="133">
        <f t="shared" si="1"/>
        <v>0.33333333333333331</v>
      </c>
      <c r="L11" s="90">
        <f t="shared" si="2"/>
        <v>9</v>
      </c>
      <c r="M11" s="90">
        <v>13</v>
      </c>
      <c r="N11" s="90">
        <f t="shared" si="3"/>
        <v>12</v>
      </c>
      <c r="O11" s="90">
        <f t="shared" si="4"/>
        <v>8</v>
      </c>
      <c r="P11" s="90" t="s">
        <v>721</v>
      </c>
      <c r="Q11" s="214"/>
      <c r="R11" s="214"/>
      <c r="U11" s="75">
        <v>7.5</v>
      </c>
      <c r="V11" s="77" t="s">
        <v>105</v>
      </c>
      <c r="W11" s="78"/>
      <c r="X11" s="77"/>
      <c r="Y11" s="77"/>
      <c r="Z11" s="77" t="s">
        <v>19</v>
      </c>
      <c r="AB11" s="50"/>
      <c r="AC11" s="50">
        <f t="shared" si="11"/>
        <v>24</v>
      </c>
      <c r="AD11" s="50">
        <f t="shared" si="11"/>
        <v>16</v>
      </c>
      <c r="AE11" s="50">
        <f t="shared" si="11"/>
        <v>7</v>
      </c>
      <c r="AF11" s="50">
        <f t="shared" si="11"/>
        <v>1</v>
      </c>
      <c r="AG11" s="264">
        <f>+(AD11*2+AF11)/(2*AC11)</f>
        <v>0.6875</v>
      </c>
      <c r="AH11" s="264"/>
      <c r="AI11" s="50">
        <f t="shared" si="13"/>
        <v>58</v>
      </c>
      <c r="AJ11" s="50">
        <f t="shared" si="13"/>
        <v>0</v>
      </c>
      <c r="AK11" s="50">
        <f t="shared" si="13"/>
        <v>2</v>
      </c>
      <c r="AL11" s="66">
        <f>+AI11/AC11</f>
        <v>2.4166666666666665</v>
      </c>
      <c r="AM11" s="36"/>
      <c r="AN11" s="37"/>
      <c r="AQ11" s="37"/>
      <c r="AR11" s="213"/>
      <c r="AS11" s="214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6</v>
      </c>
      <c r="BB11" s="74">
        <v>0</v>
      </c>
      <c r="BC11" s="74">
        <v>1</v>
      </c>
      <c r="BD11" s="50">
        <f t="shared" si="9"/>
        <v>1</v>
      </c>
      <c r="BE11" s="194">
        <v>0</v>
      </c>
      <c r="BF11" s="191">
        <f t="shared" si="10"/>
        <v>26</v>
      </c>
      <c r="BG11" s="74">
        <f t="shared" si="10"/>
        <v>1</v>
      </c>
      <c r="BH11" s="74">
        <f t="shared" si="10"/>
        <v>6</v>
      </c>
      <c r="BI11" s="74">
        <f t="shared" si="10"/>
        <v>7</v>
      </c>
      <c r="BJ11" s="194">
        <f t="shared" si="10"/>
        <v>2</v>
      </c>
      <c r="BK11" s="50">
        <v>20</v>
      </c>
      <c r="BL11" s="74">
        <v>1</v>
      </c>
      <c r="BM11" s="74">
        <v>5</v>
      </c>
      <c r="BN11" s="50">
        <f t="shared" si="5"/>
        <v>6</v>
      </c>
      <c r="BO11" s="194">
        <v>2</v>
      </c>
      <c r="BP11" s="213"/>
      <c r="BQ11" s="214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1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7"/>
        <v>4</v>
      </c>
      <c r="CE11" s="74">
        <f t="shared" si="7"/>
        <v>1</v>
      </c>
      <c r="CF11" s="74">
        <f t="shared" si="7"/>
        <v>4</v>
      </c>
      <c r="CG11" s="74">
        <f t="shared" si="7"/>
        <v>5</v>
      </c>
      <c r="CH11" s="194">
        <f t="shared" si="7"/>
        <v>0</v>
      </c>
      <c r="CI11" s="191">
        <v>3</v>
      </c>
      <c r="CJ11" s="74">
        <v>1</v>
      </c>
      <c r="CK11" s="74">
        <v>2</v>
      </c>
      <c r="CL11" s="50">
        <f t="shared" si="17"/>
        <v>3</v>
      </c>
      <c r="CM11" s="194">
        <v>0</v>
      </c>
      <c r="CN11" s="213"/>
    </row>
    <row r="12" spans="1:92" ht="15.95" customHeight="1" x14ac:dyDescent="0.25">
      <c r="A12" s="214"/>
      <c r="B12" s="19"/>
      <c r="C12" s="19"/>
      <c r="D12" s="19"/>
      <c r="E12" s="20"/>
      <c r="F12" s="19"/>
      <c r="G12" s="21">
        <f>SUM(G4:G11)</f>
        <v>17</v>
      </c>
      <c r="H12" s="21">
        <f>SUM(H4:H11)</f>
        <v>17</v>
      </c>
      <c r="I12" s="21">
        <f>SUM(I4:I11)</f>
        <v>14</v>
      </c>
      <c r="J12" s="21"/>
      <c r="K12" s="21"/>
      <c r="L12" s="21">
        <f>SUM(L4:L11)</f>
        <v>121</v>
      </c>
      <c r="M12" s="21">
        <f>SUM(M4:M11)</f>
        <v>121</v>
      </c>
      <c r="N12" s="21">
        <f>SUM(N4:N11)</f>
        <v>184</v>
      </c>
      <c r="O12" s="21">
        <f>SUM(O4:O11)</f>
        <v>64</v>
      </c>
      <c r="P12" s="21"/>
      <c r="Q12" s="214"/>
      <c r="R12" s="214"/>
      <c r="U12" s="75">
        <v>7.5</v>
      </c>
      <c r="V12" s="77" t="s">
        <v>118</v>
      </c>
      <c r="W12" s="78"/>
      <c r="X12" s="77"/>
      <c r="Y12" s="77"/>
      <c r="Z12" s="77" t="s">
        <v>23</v>
      </c>
      <c r="AA12" s="16"/>
      <c r="AB12" s="50"/>
      <c r="AC12" s="50">
        <f t="shared" si="11"/>
        <v>24</v>
      </c>
      <c r="AD12" s="50">
        <f t="shared" si="11"/>
        <v>13</v>
      </c>
      <c r="AE12" s="50">
        <f t="shared" si="11"/>
        <v>10</v>
      </c>
      <c r="AF12" s="50">
        <f t="shared" si="11"/>
        <v>1</v>
      </c>
      <c r="AG12" s="264">
        <f t="shared" si="12"/>
        <v>0.5625</v>
      </c>
      <c r="AH12" s="264"/>
      <c r="AI12" s="50">
        <f t="shared" si="13"/>
        <v>58</v>
      </c>
      <c r="AJ12" s="50">
        <f t="shared" si="13"/>
        <v>4</v>
      </c>
      <c r="AK12" s="50">
        <f t="shared" si="13"/>
        <v>1</v>
      </c>
      <c r="AL12" s="66">
        <f t="shared" si="14"/>
        <v>2.4166666666666665</v>
      </c>
      <c r="AM12" s="16"/>
      <c r="AN12" s="16"/>
      <c r="AQ12" s="16"/>
      <c r="AR12" s="213"/>
      <c r="AS12" s="214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10"/>
        <v>14</v>
      </c>
      <c r="BG12" s="74">
        <f t="shared" si="10"/>
        <v>1</v>
      </c>
      <c r="BH12" s="74">
        <f t="shared" si="10"/>
        <v>7</v>
      </c>
      <c r="BI12" s="74">
        <f t="shared" si="10"/>
        <v>8</v>
      </c>
      <c r="BJ12" s="194">
        <f t="shared" si="10"/>
        <v>2</v>
      </c>
      <c r="BK12" s="50">
        <v>14</v>
      </c>
      <c r="BL12" s="74">
        <v>1</v>
      </c>
      <c r="BM12" s="74">
        <v>7</v>
      </c>
      <c r="BN12" s="50">
        <f t="shared" si="5"/>
        <v>8</v>
      </c>
      <c r="BO12" s="194">
        <v>2</v>
      </c>
      <c r="BP12" s="213"/>
      <c r="BQ12" s="214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7"/>
        <v>1</v>
      </c>
      <c r="CE12" s="74">
        <f t="shared" si="7"/>
        <v>0</v>
      </c>
      <c r="CF12" s="74">
        <f t="shared" si="7"/>
        <v>0</v>
      </c>
      <c r="CG12" s="74">
        <f t="shared" si="7"/>
        <v>0</v>
      </c>
      <c r="CH12" s="194">
        <f t="shared" si="7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213"/>
    </row>
    <row r="13" spans="1:92" ht="15.95" customHeight="1" x14ac:dyDescent="0.25">
      <c r="A13" s="215"/>
      <c r="B13" s="1"/>
      <c r="C13" s="1"/>
      <c r="D13" s="1"/>
      <c r="P13" s="1"/>
      <c r="Q13" s="215"/>
      <c r="R13" s="215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11"/>
        <v>25</v>
      </c>
      <c r="AD13" s="50">
        <f t="shared" si="11"/>
        <v>7</v>
      </c>
      <c r="AE13" s="50">
        <f t="shared" si="11"/>
        <v>9</v>
      </c>
      <c r="AF13" s="50">
        <f t="shared" si="11"/>
        <v>9</v>
      </c>
      <c r="AG13" s="264">
        <f t="shared" si="12"/>
        <v>0.46</v>
      </c>
      <c r="AH13" s="264"/>
      <c r="AI13" s="50">
        <f t="shared" si="13"/>
        <v>73</v>
      </c>
      <c r="AJ13" s="50">
        <f t="shared" si="13"/>
        <v>3</v>
      </c>
      <c r="AK13" s="50">
        <f t="shared" si="13"/>
        <v>1</v>
      </c>
      <c r="AL13" s="66">
        <f t="shared" si="14"/>
        <v>2.92</v>
      </c>
      <c r="AR13" s="213"/>
      <c r="AS13" s="215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5</v>
      </c>
      <c r="BB13" s="74">
        <v>2</v>
      </c>
      <c r="BC13" s="74">
        <v>2</v>
      </c>
      <c r="BD13" s="50">
        <f t="shared" si="9"/>
        <v>4</v>
      </c>
      <c r="BE13" s="194">
        <v>0</v>
      </c>
      <c r="BF13" s="191">
        <f t="shared" si="10"/>
        <v>24</v>
      </c>
      <c r="BG13" s="74">
        <f t="shared" si="10"/>
        <v>3</v>
      </c>
      <c r="BH13" s="74">
        <f t="shared" si="10"/>
        <v>9</v>
      </c>
      <c r="BI13" s="74">
        <f t="shared" si="10"/>
        <v>12</v>
      </c>
      <c r="BJ13" s="194">
        <f t="shared" si="10"/>
        <v>2</v>
      </c>
      <c r="BK13" s="50">
        <v>19</v>
      </c>
      <c r="BL13" s="74">
        <v>1</v>
      </c>
      <c r="BM13" s="74">
        <v>7</v>
      </c>
      <c r="BN13" s="50">
        <f t="shared" si="5"/>
        <v>8</v>
      </c>
      <c r="BO13" s="194">
        <v>2</v>
      </c>
      <c r="BP13" s="213"/>
      <c r="BQ13" s="215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7"/>
        <v>21</v>
      </c>
      <c r="CE13" s="74">
        <f t="shared" si="7"/>
        <v>1</v>
      </c>
      <c r="CF13" s="74">
        <f t="shared" si="7"/>
        <v>4</v>
      </c>
      <c r="CG13" s="74">
        <f t="shared" si="7"/>
        <v>5</v>
      </c>
      <c r="CH13" s="194">
        <f t="shared" si="7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213"/>
    </row>
    <row r="14" spans="1:92" ht="15.95" customHeight="1" x14ac:dyDescent="0.25">
      <c r="A14" s="215"/>
      <c r="B14" s="218" t="str">
        <f>"Week "&amp;TEXT(C2,"##")&amp;" Summary:"</f>
        <v>Week 28 Summary:</v>
      </c>
      <c r="C14" s="219"/>
      <c r="D14" s="219"/>
      <c r="E14" s="274">
        <v>44641</v>
      </c>
      <c r="F14" s="274"/>
      <c r="G14" s="220" t="s">
        <v>106</v>
      </c>
      <c r="H14" s="220" t="s">
        <v>32</v>
      </c>
      <c r="I14" s="220" t="s">
        <v>137</v>
      </c>
      <c r="J14" s="221"/>
      <c r="K14" s="221"/>
      <c r="L14" s="220" t="s">
        <v>136</v>
      </c>
      <c r="M14" s="221"/>
      <c r="N14" s="221"/>
      <c r="O14" s="221"/>
      <c r="P14" s="221"/>
      <c r="Q14" s="215"/>
      <c r="R14" s="215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si="11"/>
        <v>26</v>
      </c>
      <c r="AD14" s="50">
        <f t="shared" si="11"/>
        <v>8</v>
      </c>
      <c r="AE14" s="50">
        <f t="shared" si="11"/>
        <v>12</v>
      </c>
      <c r="AF14" s="50">
        <f t="shared" si="11"/>
        <v>6</v>
      </c>
      <c r="AG14" s="264">
        <f t="shared" si="12"/>
        <v>0.42307692307692307</v>
      </c>
      <c r="AH14" s="264"/>
      <c r="AI14" s="50">
        <f t="shared" si="13"/>
        <v>81</v>
      </c>
      <c r="AJ14" s="50">
        <f t="shared" si="13"/>
        <v>1</v>
      </c>
      <c r="AK14" s="50">
        <f t="shared" si="13"/>
        <v>1</v>
      </c>
      <c r="AL14" s="66">
        <f t="shared" si="14"/>
        <v>3.1153846153846154</v>
      </c>
      <c r="AM14" s="50"/>
      <c r="AN14" s="50"/>
      <c r="AO14" s="50"/>
      <c r="AP14" s="50"/>
      <c r="AQ14" s="50"/>
      <c r="AR14" s="213"/>
      <c r="AS14" s="215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6</v>
      </c>
      <c r="BB14" s="74">
        <v>1</v>
      </c>
      <c r="BC14" s="74">
        <v>2</v>
      </c>
      <c r="BD14" s="50">
        <f t="shared" si="9"/>
        <v>3</v>
      </c>
      <c r="BE14" s="194">
        <v>0</v>
      </c>
      <c r="BF14" s="191">
        <f t="shared" si="10"/>
        <v>28</v>
      </c>
      <c r="BG14" s="74">
        <f t="shared" si="10"/>
        <v>8</v>
      </c>
      <c r="BH14" s="74">
        <f t="shared" si="10"/>
        <v>13</v>
      </c>
      <c r="BI14" s="74">
        <f t="shared" si="10"/>
        <v>21</v>
      </c>
      <c r="BJ14" s="194">
        <f t="shared" si="10"/>
        <v>0</v>
      </c>
      <c r="BK14" s="50">
        <v>22</v>
      </c>
      <c r="BL14" s="74">
        <v>7</v>
      </c>
      <c r="BM14" s="74">
        <v>11</v>
      </c>
      <c r="BN14" s="50">
        <f t="shared" si="5"/>
        <v>18</v>
      </c>
      <c r="BO14" s="194">
        <v>0</v>
      </c>
      <c r="BP14" s="213"/>
      <c r="BQ14" s="215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>
        <v>5</v>
      </c>
      <c r="BZ14" s="74">
        <v>0</v>
      </c>
      <c r="CA14" s="74">
        <v>1</v>
      </c>
      <c r="CB14" s="50">
        <f t="shared" ref="CB14" si="18">+CA14+BZ14</f>
        <v>1</v>
      </c>
      <c r="CC14" s="194">
        <v>0</v>
      </c>
      <c r="CD14" s="191">
        <f t="shared" si="7"/>
        <v>16</v>
      </c>
      <c r="CE14" s="74">
        <f t="shared" si="7"/>
        <v>5</v>
      </c>
      <c r="CF14" s="74">
        <f t="shared" si="7"/>
        <v>6</v>
      </c>
      <c r="CG14" s="74">
        <f t="shared" si="7"/>
        <v>11</v>
      </c>
      <c r="CH14" s="194">
        <f t="shared" si="7"/>
        <v>2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213"/>
    </row>
    <row r="15" spans="1:92" ht="15.95" customHeight="1" x14ac:dyDescent="0.25">
      <c r="A15" s="215"/>
      <c r="B15" s="222" t="s">
        <v>53</v>
      </c>
      <c r="C15" s="18" t="s">
        <v>683</v>
      </c>
      <c r="D15" s="37"/>
      <c r="E15" s="36"/>
      <c r="F15" s="36"/>
      <c r="G15" s="90">
        <v>2</v>
      </c>
      <c r="H15" s="38">
        <v>1</v>
      </c>
      <c r="I15" s="36" t="s">
        <v>175</v>
      </c>
      <c r="J15" s="36"/>
      <c r="K15" s="36"/>
      <c r="L15" s="36" t="s">
        <v>119</v>
      </c>
      <c r="M15" s="38"/>
      <c r="N15" s="36"/>
      <c r="O15" s="36"/>
      <c r="P15" s="36"/>
      <c r="Q15" s="215"/>
      <c r="R15" s="215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11"/>
        <v>27</v>
      </c>
      <c r="AD15" s="50">
        <f t="shared" si="11"/>
        <v>7</v>
      </c>
      <c r="AE15" s="50">
        <f t="shared" si="11"/>
        <v>17</v>
      </c>
      <c r="AF15" s="50">
        <f t="shared" si="11"/>
        <v>3</v>
      </c>
      <c r="AG15" s="264">
        <f t="shared" si="12"/>
        <v>0.31481481481481483</v>
      </c>
      <c r="AH15" s="264"/>
      <c r="AI15" s="50">
        <f t="shared" si="13"/>
        <v>95</v>
      </c>
      <c r="AJ15" s="50">
        <f t="shared" si="13"/>
        <v>5</v>
      </c>
      <c r="AK15" s="50">
        <f t="shared" si="13"/>
        <v>0</v>
      </c>
      <c r="AL15" s="66">
        <f t="shared" si="14"/>
        <v>3.5185185185185186</v>
      </c>
      <c r="AM15" s="50"/>
      <c r="AN15" s="50"/>
      <c r="AO15" s="50"/>
      <c r="AP15" s="50"/>
      <c r="AQ15" s="50"/>
      <c r="AR15" s="213"/>
      <c r="AS15" s="215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6</v>
      </c>
      <c r="BB15" s="74">
        <v>1</v>
      </c>
      <c r="BC15" s="74">
        <v>10</v>
      </c>
      <c r="BD15" s="50">
        <f t="shared" si="9"/>
        <v>11</v>
      </c>
      <c r="BE15" s="194">
        <v>0</v>
      </c>
      <c r="BF15" s="191">
        <f t="shared" si="10"/>
        <v>28</v>
      </c>
      <c r="BG15" s="74">
        <f t="shared" si="10"/>
        <v>4</v>
      </c>
      <c r="BH15" s="74">
        <f t="shared" si="10"/>
        <v>24</v>
      </c>
      <c r="BI15" s="74">
        <f t="shared" si="10"/>
        <v>28</v>
      </c>
      <c r="BJ15" s="194">
        <f t="shared" si="10"/>
        <v>0</v>
      </c>
      <c r="BK15" s="50">
        <v>22</v>
      </c>
      <c r="BL15" s="74">
        <v>3</v>
      </c>
      <c r="BM15" s="74">
        <v>14</v>
      </c>
      <c r="BN15" s="50">
        <f t="shared" si="5"/>
        <v>17</v>
      </c>
      <c r="BO15" s="194">
        <v>0</v>
      </c>
      <c r="BP15" s="213"/>
      <c r="BQ15" s="215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7"/>
        <v>1</v>
      </c>
      <c r="CE15" s="74">
        <f t="shared" si="7"/>
        <v>0</v>
      </c>
      <c r="CF15" s="74">
        <f t="shared" si="7"/>
        <v>0</v>
      </c>
      <c r="CG15" s="74">
        <f t="shared" si="7"/>
        <v>0</v>
      </c>
      <c r="CH15" s="194">
        <f t="shared" si="7"/>
        <v>0</v>
      </c>
      <c r="CI15" s="191">
        <v>1</v>
      </c>
      <c r="CJ15" s="74">
        <v>0</v>
      </c>
      <c r="CK15" s="74">
        <v>0</v>
      </c>
      <c r="CL15" s="50">
        <f t="shared" ref="CL15" si="19">+CJ15+CK15</f>
        <v>0</v>
      </c>
      <c r="CM15" s="194">
        <v>0</v>
      </c>
      <c r="CN15" s="213"/>
    </row>
    <row r="16" spans="1:92" ht="15.95" customHeight="1" thickBot="1" x14ac:dyDescent="0.3">
      <c r="A16" s="215"/>
      <c r="B16" s="38" t="s">
        <v>35</v>
      </c>
      <c r="C16" s="36" t="s">
        <v>768</v>
      </c>
      <c r="D16" s="38"/>
      <c r="E16" s="36"/>
      <c r="F16" s="36"/>
      <c r="G16" s="90"/>
      <c r="H16" s="38">
        <v>1</v>
      </c>
      <c r="I16" s="36" t="s">
        <v>119</v>
      </c>
      <c r="J16" s="36"/>
      <c r="K16" s="36"/>
      <c r="L16" s="36"/>
      <c r="M16" s="38" t="s">
        <v>229</v>
      </c>
      <c r="N16" s="36"/>
      <c r="O16" s="36"/>
      <c r="P16" s="36"/>
      <c r="Q16" s="215"/>
      <c r="R16" s="215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27</v>
      </c>
      <c r="AD16" s="38">
        <f t="shared" ref="AD16:AF16" si="20">+AD31+AD46</f>
        <v>15</v>
      </c>
      <c r="AE16" s="38">
        <f t="shared" si="20"/>
        <v>7</v>
      </c>
      <c r="AF16" s="38">
        <f t="shared" si="20"/>
        <v>5</v>
      </c>
      <c r="AG16" s="264">
        <f t="shared" si="12"/>
        <v>0.64814814814814814</v>
      </c>
      <c r="AH16" s="264"/>
      <c r="AI16" s="38">
        <f t="shared" ref="AI16:AK16" si="21">+AI31+AI46</f>
        <v>52</v>
      </c>
      <c r="AJ16" s="38">
        <f t="shared" si="21"/>
        <v>1</v>
      </c>
      <c r="AK16" s="38">
        <f t="shared" si="21"/>
        <v>5</v>
      </c>
      <c r="AL16" s="66">
        <f t="shared" si="14"/>
        <v>1.9259259259259258</v>
      </c>
      <c r="AM16" s="50"/>
      <c r="AN16" s="50"/>
      <c r="AO16" s="50"/>
      <c r="AP16" s="50"/>
      <c r="AQ16" s="50"/>
      <c r="AR16" s="213"/>
      <c r="AS16" s="215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6</v>
      </c>
      <c r="BB16" s="74">
        <v>2</v>
      </c>
      <c r="BC16" s="74">
        <v>2</v>
      </c>
      <c r="BD16" s="50">
        <f t="shared" si="9"/>
        <v>4</v>
      </c>
      <c r="BE16" s="194">
        <v>0</v>
      </c>
      <c r="BF16" s="191">
        <f t="shared" si="10"/>
        <v>24</v>
      </c>
      <c r="BG16" s="74">
        <f t="shared" si="10"/>
        <v>2</v>
      </c>
      <c r="BH16" s="74">
        <f t="shared" si="10"/>
        <v>12</v>
      </c>
      <c r="BI16" s="74">
        <f t="shared" si="10"/>
        <v>14</v>
      </c>
      <c r="BJ16" s="194">
        <f t="shared" si="10"/>
        <v>6</v>
      </c>
      <c r="BK16" s="50">
        <v>18</v>
      </c>
      <c r="BL16" s="74">
        <v>0</v>
      </c>
      <c r="BM16" s="74">
        <v>10</v>
      </c>
      <c r="BN16" s="50">
        <f t="shared" si="5"/>
        <v>10</v>
      </c>
      <c r="BO16" s="194">
        <v>6</v>
      </c>
      <c r="BP16" s="213"/>
      <c r="BQ16" s="215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7"/>
        <v>10</v>
      </c>
      <c r="CE16" s="74">
        <f t="shared" si="7"/>
        <v>1</v>
      </c>
      <c r="CF16" s="74">
        <f t="shared" si="7"/>
        <v>2</v>
      </c>
      <c r="CG16" s="74">
        <f t="shared" si="7"/>
        <v>3</v>
      </c>
      <c r="CH16" s="194">
        <f t="shared" si="7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213"/>
    </row>
    <row r="17" spans="1:92" ht="15.95" customHeight="1" x14ac:dyDescent="0.25">
      <c r="A17" s="215"/>
      <c r="B17" s="38"/>
      <c r="C17" s="16"/>
      <c r="D17" s="38"/>
      <c r="E17" s="36"/>
      <c r="F17" s="36"/>
      <c r="G17" s="90"/>
      <c r="H17" s="38"/>
      <c r="I17" s="36"/>
      <c r="J17" s="36"/>
      <c r="K17" s="36"/>
      <c r="L17" s="36"/>
      <c r="M17" s="38"/>
      <c r="N17" s="36"/>
      <c r="O17" s="36"/>
      <c r="P17" s="36"/>
      <c r="Q17" s="215"/>
      <c r="R17" s="215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22">SUM(AC8:AC16)</f>
        <v>224</v>
      </c>
      <c r="AD17" s="60">
        <f t="shared" si="22"/>
        <v>92</v>
      </c>
      <c r="AE17" s="60">
        <f t="shared" si="22"/>
        <v>92</v>
      </c>
      <c r="AF17" s="60">
        <f t="shared" si="22"/>
        <v>40</v>
      </c>
      <c r="AG17" s="60"/>
      <c r="AH17" s="60"/>
      <c r="AI17" s="60">
        <f t="shared" ref="AI17:AK17" si="23">SUM(AI8:AI16)</f>
        <v>583</v>
      </c>
      <c r="AJ17" s="60">
        <f t="shared" si="23"/>
        <v>20</v>
      </c>
      <c r="AK17" s="60">
        <f t="shared" si="23"/>
        <v>16</v>
      </c>
      <c r="AL17" s="70">
        <f t="shared" si="14"/>
        <v>2.6026785714285716</v>
      </c>
      <c r="AM17" s="50"/>
      <c r="AN17" s="50"/>
      <c r="AO17" s="50"/>
      <c r="AP17" s="50"/>
      <c r="AQ17" s="50"/>
      <c r="AR17" s="213"/>
      <c r="AS17" s="215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6</v>
      </c>
      <c r="BB17" s="74">
        <v>0</v>
      </c>
      <c r="BC17" s="74">
        <v>3</v>
      </c>
      <c r="BD17" s="50">
        <f t="shared" si="9"/>
        <v>3</v>
      </c>
      <c r="BE17" s="194">
        <v>0</v>
      </c>
      <c r="BF17" s="191">
        <f t="shared" si="10"/>
        <v>28</v>
      </c>
      <c r="BG17" s="74">
        <f t="shared" si="10"/>
        <v>0</v>
      </c>
      <c r="BH17" s="74">
        <f t="shared" si="10"/>
        <v>8</v>
      </c>
      <c r="BI17" s="74">
        <f t="shared" si="10"/>
        <v>8</v>
      </c>
      <c r="BJ17" s="194">
        <f t="shared" si="10"/>
        <v>0</v>
      </c>
      <c r="BK17" s="50">
        <v>22</v>
      </c>
      <c r="BL17" s="74">
        <v>0</v>
      </c>
      <c r="BM17" s="74">
        <v>5</v>
      </c>
      <c r="BN17" s="50">
        <f t="shared" si="5"/>
        <v>5</v>
      </c>
      <c r="BO17" s="194">
        <v>0</v>
      </c>
      <c r="BP17" s="213"/>
      <c r="BQ17" s="215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>
        <v>2</v>
      </c>
      <c r="BZ17" s="74">
        <v>0</v>
      </c>
      <c r="CA17" s="74">
        <v>0</v>
      </c>
      <c r="CB17" s="50">
        <f t="shared" ref="CB17" si="24">+CA17+BZ17</f>
        <v>0</v>
      </c>
      <c r="CC17" s="194">
        <v>0</v>
      </c>
      <c r="CD17" s="191">
        <f t="shared" si="7"/>
        <v>8</v>
      </c>
      <c r="CE17" s="74">
        <f t="shared" si="7"/>
        <v>0</v>
      </c>
      <c r="CF17" s="74">
        <f t="shared" si="7"/>
        <v>2</v>
      </c>
      <c r="CG17" s="74">
        <f t="shared" si="7"/>
        <v>2</v>
      </c>
      <c r="CH17" s="194">
        <f t="shared" si="7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213"/>
    </row>
    <row r="18" spans="1:92" ht="15.95" customHeight="1" thickBot="1" x14ac:dyDescent="0.3">
      <c r="A18" s="215"/>
      <c r="B18" s="38" t="s">
        <v>57</v>
      </c>
      <c r="C18" s="18" t="s">
        <v>681</v>
      </c>
      <c r="D18" s="141"/>
      <c r="E18" s="36"/>
      <c r="F18" s="36"/>
      <c r="G18" s="90">
        <v>2</v>
      </c>
      <c r="H18" s="38">
        <v>1</v>
      </c>
      <c r="I18" s="36" t="s">
        <v>65</v>
      </c>
      <c r="L18" s="36" t="s">
        <v>39</v>
      </c>
      <c r="M18" s="38"/>
      <c r="Q18" s="215"/>
      <c r="R18" s="215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213"/>
      <c r="AS18" s="215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66</v>
      </c>
      <c r="BB18" s="48">
        <f t="shared" ref="BB18" si="25">SUM(BB6:BB17)</f>
        <v>26</v>
      </c>
      <c r="BC18" s="48">
        <f>SUM(BC6:BC17)</f>
        <v>37</v>
      </c>
      <c r="BD18" s="48">
        <f>+BC18+BB18</f>
        <v>63</v>
      </c>
      <c r="BE18" s="196">
        <f>SUM(BE6:BE17)</f>
        <v>6</v>
      </c>
      <c r="BF18" s="195">
        <f>SUM(BF6:BF17)</f>
        <v>308</v>
      </c>
      <c r="BG18" s="48">
        <f t="shared" ref="BG18" si="26">SUM(BG6:BG17)</f>
        <v>93</v>
      </c>
      <c r="BH18" s="48">
        <f>SUM(BH6:BH17)</f>
        <v>149</v>
      </c>
      <c r="BI18" s="48">
        <f>+BH18+BG18</f>
        <v>242</v>
      </c>
      <c r="BJ18" s="196">
        <f>SUM(BJ6:BJ17)</f>
        <v>28</v>
      </c>
      <c r="BK18" s="48">
        <f>SUM(BK6:BK17)</f>
        <v>242</v>
      </c>
      <c r="BL18" s="48">
        <f t="shared" ref="BL18" si="27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213"/>
      <c r="BQ18" s="215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7"/>
        <v>3</v>
      </c>
      <c r="CE18" s="74">
        <f t="shared" si="7"/>
        <v>0</v>
      </c>
      <c r="CF18" s="74">
        <f t="shared" si="7"/>
        <v>3</v>
      </c>
      <c r="CG18" s="74">
        <f t="shared" si="7"/>
        <v>3</v>
      </c>
      <c r="CH18" s="194">
        <f t="shared" si="7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213"/>
    </row>
    <row r="19" spans="1:92" ht="15.95" customHeight="1" x14ac:dyDescent="0.25">
      <c r="A19" s="215"/>
      <c r="B19" s="38" t="s">
        <v>35</v>
      </c>
      <c r="C19" s="36"/>
      <c r="D19" s="38" t="s">
        <v>149</v>
      </c>
      <c r="E19" s="36"/>
      <c r="F19" s="36"/>
      <c r="G19" s="90"/>
      <c r="H19" s="38">
        <v>1</v>
      </c>
      <c r="I19" s="36" t="s">
        <v>65</v>
      </c>
      <c r="L19" s="36" t="s">
        <v>769</v>
      </c>
      <c r="M19" s="38"/>
      <c r="Q19" s="215"/>
      <c r="R19" s="215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213"/>
      <c r="AS19" s="215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10</v>
      </c>
      <c r="BB19" s="28">
        <v>0</v>
      </c>
      <c r="BC19" s="28">
        <v>3</v>
      </c>
      <c r="BD19" s="60">
        <f>+BC19+BB19</f>
        <v>3</v>
      </c>
      <c r="BE19" s="193">
        <v>0</v>
      </c>
      <c r="BF19" s="189">
        <f>+BK19+BA19</f>
        <v>46</v>
      </c>
      <c r="BG19" s="28">
        <f>+BL19+BB19</f>
        <v>3</v>
      </c>
      <c r="BH19" s="28">
        <f>+BM19+BC19</f>
        <v>14</v>
      </c>
      <c r="BI19" s="28">
        <f>+BN19+BD19</f>
        <v>17</v>
      </c>
      <c r="BJ19" s="193">
        <f>+BO19+BE19</f>
        <v>6</v>
      </c>
      <c r="BK19" s="60">
        <v>36</v>
      </c>
      <c r="BL19" s="28">
        <v>3</v>
      </c>
      <c r="BM19" s="28">
        <v>11</v>
      </c>
      <c r="BN19" s="60">
        <f t="shared" ref="BN19:BN30" si="28">+BL19+BM19</f>
        <v>14</v>
      </c>
      <c r="BO19" s="193">
        <v>6</v>
      </c>
      <c r="BP19" s="213"/>
      <c r="BQ19" s="215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7"/>
        <v>1</v>
      </c>
      <c r="CE19" s="74">
        <f t="shared" si="7"/>
        <v>0</v>
      </c>
      <c r="CF19" s="74">
        <f t="shared" si="7"/>
        <v>1</v>
      </c>
      <c r="CG19" s="74">
        <f t="shared" si="7"/>
        <v>1</v>
      </c>
      <c r="CH19" s="194">
        <f t="shared" si="7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213"/>
    </row>
    <row r="20" spans="1:92" ht="15.95" customHeight="1" x14ac:dyDescent="0.25">
      <c r="A20" s="215"/>
      <c r="B20" s="218"/>
      <c r="C20" s="219"/>
      <c r="D20" s="219"/>
      <c r="E20" s="248"/>
      <c r="F20" s="248"/>
      <c r="G20" s="220"/>
      <c r="H20" s="220"/>
      <c r="I20" s="220"/>
      <c r="J20" s="221"/>
      <c r="K20" s="221"/>
      <c r="L20" s="220"/>
      <c r="M20" s="220"/>
      <c r="N20" s="221"/>
      <c r="O20" s="221"/>
      <c r="P20" s="221"/>
      <c r="Q20" s="215"/>
      <c r="R20" s="215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213"/>
      <c r="AS20" s="215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6</v>
      </c>
      <c r="BB20" s="74">
        <v>0</v>
      </c>
      <c r="BC20" s="74">
        <v>0</v>
      </c>
      <c r="BD20" s="50">
        <f t="shared" ref="BD20:BD30" si="29">+BC20+BB20</f>
        <v>0</v>
      </c>
      <c r="BE20" s="194">
        <v>0</v>
      </c>
      <c r="BF20" s="191">
        <f t="shared" ref="BF20:BJ30" si="30">+BK20+BA20</f>
        <v>24</v>
      </c>
      <c r="BG20" s="74">
        <f t="shared" si="30"/>
        <v>0</v>
      </c>
      <c r="BH20" s="74">
        <f t="shared" si="30"/>
        <v>0</v>
      </c>
      <c r="BI20" s="74">
        <f t="shared" si="30"/>
        <v>0</v>
      </c>
      <c r="BJ20" s="194">
        <f t="shared" si="30"/>
        <v>0</v>
      </c>
      <c r="BK20" s="50">
        <v>18</v>
      </c>
      <c r="BL20" s="74">
        <v>0</v>
      </c>
      <c r="BM20" s="74">
        <v>0</v>
      </c>
      <c r="BN20" s="50">
        <f t="shared" si="28"/>
        <v>0</v>
      </c>
      <c r="BO20" s="194">
        <v>0</v>
      </c>
      <c r="BP20" s="213"/>
      <c r="BQ20" s="215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4</v>
      </c>
      <c r="BZ20" s="74">
        <v>1</v>
      </c>
      <c r="CA20" s="74">
        <v>3</v>
      </c>
      <c r="CB20" s="74">
        <f>+CA20+BZ20</f>
        <v>4</v>
      </c>
      <c r="CC20" s="194">
        <v>0</v>
      </c>
      <c r="CD20" s="191">
        <f t="shared" si="7"/>
        <v>13</v>
      </c>
      <c r="CE20" s="74">
        <f t="shared" si="7"/>
        <v>3</v>
      </c>
      <c r="CF20" s="74">
        <f t="shared" si="7"/>
        <v>6</v>
      </c>
      <c r="CG20" s="74">
        <f t="shared" si="7"/>
        <v>9</v>
      </c>
      <c r="CH20" s="194">
        <f t="shared" si="7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213"/>
    </row>
    <row r="21" spans="1:92" ht="15.95" customHeight="1" x14ac:dyDescent="0.25">
      <c r="A21" s="215"/>
      <c r="B21" s="222" t="s">
        <v>62</v>
      </c>
      <c r="C21" s="18" t="s">
        <v>682</v>
      </c>
      <c r="D21" s="37"/>
      <c r="E21" s="36"/>
      <c r="F21" s="36"/>
      <c r="G21" s="90">
        <v>3</v>
      </c>
      <c r="H21" s="38">
        <v>1</v>
      </c>
      <c r="I21" s="36" t="s">
        <v>133</v>
      </c>
      <c r="J21" s="36"/>
      <c r="K21" s="36"/>
      <c r="L21" s="36" t="s">
        <v>771</v>
      </c>
      <c r="M21" s="38"/>
      <c r="N21" s="36"/>
      <c r="O21" s="36"/>
      <c r="P21" s="36"/>
      <c r="Q21" s="215"/>
      <c r="R21" s="215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213"/>
      <c r="AS21" s="215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6</v>
      </c>
      <c r="BB21" s="74">
        <v>3</v>
      </c>
      <c r="BC21" s="74">
        <v>5</v>
      </c>
      <c r="BD21" s="50">
        <f t="shared" si="29"/>
        <v>8</v>
      </c>
      <c r="BE21" s="194">
        <v>0</v>
      </c>
      <c r="BF21" s="191">
        <f t="shared" si="30"/>
        <v>27</v>
      </c>
      <c r="BG21" s="74">
        <f t="shared" si="30"/>
        <v>13</v>
      </c>
      <c r="BH21" s="74">
        <f t="shared" si="30"/>
        <v>20</v>
      </c>
      <c r="BI21" s="74">
        <f t="shared" si="30"/>
        <v>33</v>
      </c>
      <c r="BJ21" s="194">
        <f t="shared" si="30"/>
        <v>2</v>
      </c>
      <c r="BK21" s="50">
        <v>21</v>
      </c>
      <c r="BL21" s="74">
        <v>10</v>
      </c>
      <c r="BM21" s="74">
        <v>15</v>
      </c>
      <c r="BN21" s="50">
        <f t="shared" si="28"/>
        <v>25</v>
      </c>
      <c r="BO21" s="194">
        <v>2</v>
      </c>
      <c r="BP21" s="213"/>
      <c r="BQ21" s="215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>
        <v>1</v>
      </c>
      <c r="BZ21" s="74">
        <v>1</v>
      </c>
      <c r="CA21" s="74">
        <v>0</v>
      </c>
      <c r="CB21" s="50">
        <f t="shared" ref="CB21" si="31">+CA21+BZ21</f>
        <v>1</v>
      </c>
      <c r="CC21" s="194">
        <v>0</v>
      </c>
      <c r="CD21" s="191">
        <f t="shared" si="7"/>
        <v>6</v>
      </c>
      <c r="CE21" s="74">
        <f t="shared" si="7"/>
        <v>3</v>
      </c>
      <c r="CF21" s="74">
        <f t="shared" si="7"/>
        <v>4</v>
      </c>
      <c r="CG21" s="74">
        <f t="shared" si="7"/>
        <v>7</v>
      </c>
      <c r="CH21" s="194">
        <f t="shared" si="7"/>
        <v>0</v>
      </c>
      <c r="CI21" s="191">
        <v>5</v>
      </c>
      <c r="CJ21" s="74">
        <v>2</v>
      </c>
      <c r="CK21" s="74">
        <v>4</v>
      </c>
      <c r="CL21" s="50">
        <f t="shared" ref="CL21" si="32">+CJ21+CK21</f>
        <v>6</v>
      </c>
      <c r="CM21" s="194">
        <v>0</v>
      </c>
      <c r="CN21" s="213"/>
    </row>
    <row r="22" spans="1:92" ht="15.95" customHeight="1" thickBot="1" x14ac:dyDescent="0.3">
      <c r="A22" s="215"/>
      <c r="B22" s="43" t="s">
        <v>35</v>
      </c>
      <c r="C22" s="57" t="s">
        <v>770</v>
      </c>
      <c r="D22" s="38"/>
      <c r="E22" s="16"/>
      <c r="F22" s="16"/>
      <c r="G22" s="16"/>
      <c r="H22" s="38">
        <v>2</v>
      </c>
      <c r="I22" s="36" t="s">
        <v>133</v>
      </c>
      <c r="J22" s="36"/>
      <c r="K22" s="36"/>
      <c r="L22" s="36" t="s">
        <v>188</v>
      </c>
      <c r="M22" s="38"/>
      <c r="N22" s="36"/>
      <c r="O22" s="36"/>
      <c r="P22" s="36"/>
      <c r="Q22" s="215"/>
      <c r="R22" s="215"/>
      <c r="S22" s="75"/>
      <c r="T22" s="65"/>
      <c r="U22" s="247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247" t="s">
        <v>4</v>
      </c>
      <c r="AD22" s="247" t="s">
        <v>8</v>
      </c>
      <c r="AE22" s="247" t="s">
        <v>9</v>
      </c>
      <c r="AF22" s="247" t="s">
        <v>10</v>
      </c>
      <c r="AG22" s="247" t="s">
        <v>107</v>
      </c>
      <c r="AH22" s="247"/>
      <c r="AI22" s="247" t="s">
        <v>5</v>
      </c>
      <c r="AJ22" s="247" t="s">
        <v>7</v>
      </c>
      <c r="AK22" s="247" t="s">
        <v>6</v>
      </c>
      <c r="AL22" s="247" t="s">
        <v>108</v>
      </c>
      <c r="AM22" s="50"/>
      <c r="AN22" s="50"/>
      <c r="AO22" s="50"/>
      <c r="AP22" s="50"/>
      <c r="AQ22" s="50"/>
      <c r="AR22" s="213"/>
      <c r="AS22" s="215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5</v>
      </c>
      <c r="BB22" s="74">
        <v>6</v>
      </c>
      <c r="BC22" s="74">
        <v>3</v>
      </c>
      <c r="BD22" s="50">
        <f t="shared" si="29"/>
        <v>9</v>
      </c>
      <c r="BE22" s="194">
        <v>0</v>
      </c>
      <c r="BF22" s="191">
        <f t="shared" si="30"/>
        <v>24</v>
      </c>
      <c r="BG22" s="74">
        <f t="shared" si="30"/>
        <v>23</v>
      </c>
      <c r="BH22" s="74">
        <f t="shared" si="30"/>
        <v>8</v>
      </c>
      <c r="BI22" s="74">
        <f t="shared" si="30"/>
        <v>31</v>
      </c>
      <c r="BJ22" s="194">
        <f t="shared" si="30"/>
        <v>4</v>
      </c>
      <c r="BK22" s="50">
        <v>19</v>
      </c>
      <c r="BL22" s="74">
        <v>17</v>
      </c>
      <c r="BM22" s="74">
        <v>5</v>
      </c>
      <c r="BN22" s="50">
        <f t="shared" si="28"/>
        <v>22</v>
      </c>
      <c r="BO22" s="194">
        <v>4</v>
      </c>
      <c r="BP22" s="213"/>
      <c r="BQ22" s="215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6</v>
      </c>
      <c r="BZ22" s="74">
        <v>6</v>
      </c>
      <c r="CA22" s="74">
        <v>4</v>
      </c>
      <c r="CB22" s="74">
        <f>+CA22+BZ22</f>
        <v>10</v>
      </c>
      <c r="CC22" s="194">
        <v>0</v>
      </c>
      <c r="CD22" s="191">
        <f t="shared" ref="CD22:CH51" si="33">+CI22+BY22</f>
        <v>10</v>
      </c>
      <c r="CE22" s="74">
        <f t="shared" si="33"/>
        <v>10</v>
      </c>
      <c r="CF22" s="74">
        <f t="shared" si="33"/>
        <v>5</v>
      </c>
      <c r="CG22" s="74">
        <f t="shared" si="33"/>
        <v>15</v>
      </c>
      <c r="CH22" s="194">
        <f t="shared" si="33"/>
        <v>0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213"/>
    </row>
    <row r="23" spans="1:92" ht="15.95" customHeight="1" x14ac:dyDescent="0.25">
      <c r="A23" s="215"/>
      <c r="C23" s="16"/>
      <c r="D23" s="16"/>
      <c r="E23" s="16"/>
      <c r="F23" s="16"/>
      <c r="G23" s="16"/>
      <c r="H23" s="38">
        <v>2</v>
      </c>
      <c r="I23" s="36" t="s">
        <v>133</v>
      </c>
      <c r="J23" s="36"/>
      <c r="K23" s="36"/>
      <c r="L23" s="36" t="s">
        <v>323</v>
      </c>
      <c r="M23" s="38"/>
      <c r="N23" s="36"/>
      <c r="O23" s="36"/>
      <c r="P23" s="36"/>
      <c r="Q23" s="215"/>
      <c r="R23" s="215"/>
      <c r="S23" s="75"/>
      <c r="T23" s="65"/>
      <c r="U23" s="75">
        <v>7.5</v>
      </c>
      <c r="V23" s="77" t="s">
        <v>118</v>
      </c>
      <c r="W23" s="78"/>
      <c r="X23" s="77"/>
      <c r="Y23" s="77"/>
      <c r="Z23" s="77" t="s">
        <v>23</v>
      </c>
      <c r="AA23" s="16"/>
      <c r="AB23" s="50"/>
      <c r="AC23" s="60">
        <v>5</v>
      </c>
      <c r="AD23" s="60">
        <v>3</v>
      </c>
      <c r="AE23" s="60">
        <v>1</v>
      </c>
      <c r="AF23" s="60">
        <v>1</v>
      </c>
      <c r="AG23" s="265">
        <f t="shared" ref="AG23:AG30" si="34">+(AD23*2+AF23)/(2*AC23)</f>
        <v>0.7</v>
      </c>
      <c r="AH23" s="265"/>
      <c r="AI23" s="60">
        <v>9</v>
      </c>
      <c r="AJ23" s="60">
        <v>1</v>
      </c>
      <c r="AK23" s="60">
        <v>0</v>
      </c>
      <c r="AL23" s="184">
        <f t="shared" ref="AL23:AL30" si="35">+AI23/AC23</f>
        <v>1.8</v>
      </c>
      <c r="AM23" s="50"/>
      <c r="AN23" s="50"/>
      <c r="AO23" s="50"/>
      <c r="AP23" s="50"/>
      <c r="AQ23" s="50"/>
      <c r="AR23" s="228"/>
      <c r="AS23" s="215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6</v>
      </c>
      <c r="BB23" s="74">
        <v>1</v>
      </c>
      <c r="BC23" s="74">
        <v>0</v>
      </c>
      <c r="BD23" s="50">
        <f t="shared" si="29"/>
        <v>1</v>
      </c>
      <c r="BE23" s="194">
        <v>0</v>
      </c>
      <c r="BF23" s="191">
        <f t="shared" si="30"/>
        <v>26</v>
      </c>
      <c r="BG23" s="74">
        <f t="shared" si="30"/>
        <v>8</v>
      </c>
      <c r="BH23" s="74">
        <f t="shared" si="30"/>
        <v>7</v>
      </c>
      <c r="BI23" s="74">
        <f t="shared" si="30"/>
        <v>15</v>
      </c>
      <c r="BJ23" s="194">
        <f t="shared" si="30"/>
        <v>2</v>
      </c>
      <c r="BK23" s="50">
        <v>20</v>
      </c>
      <c r="BL23" s="74">
        <v>7</v>
      </c>
      <c r="BM23" s="74">
        <v>7</v>
      </c>
      <c r="BN23" s="50">
        <f t="shared" si="28"/>
        <v>14</v>
      </c>
      <c r="BO23" s="194">
        <v>2</v>
      </c>
      <c r="BP23" s="228"/>
      <c r="BQ23" s="215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>
        <v>1</v>
      </c>
      <c r="BZ23" s="74">
        <v>0</v>
      </c>
      <c r="CA23" s="74">
        <v>1</v>
      </c>
      <c r="CB23" s="50">
        <f t="shared" ref="CB23:CB25" si="36">+CA23+BZ23</f>
        <v>1</v>
      </c>
      <c r="CC23" s="194">
        <v>0</v>
      </c>
      <c r="CD23" s="191">
        <f t="shared" si="33"/>
        <v>9</v>
      </c>
      <c r="CE23" s="74">
        <f t="shared" si="33"/>
        <v>0</v>
      </c>
      <c r="CF23" s="74">
        <f t="shared" si="33"/>
        <v>1</v>
      </c>
      <c r="CG23" s="74">
        <f t="shared" si="33"/>
        <v>1</v>
      </c>
      <c r="CH23" s="194">
        <f t="shared" si="33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228"/>
    </row>
    <row r="24" spans="1:92" ht="15.95" customHeight="1" x14ac:dyDescent="0.25">
      <c r="A24" s="215"/>
      <c r="C24" s="16"/>
      <c r="D24" s="16"/>
      <c r="E24" s="16"/>
      <c r="F24" s="16"/>
      <c r="G24" s="16"/>
      <c r="Q24" s="215"/>
      <c r="R24" s="215"/>
      <c r="S24" s="75"/>
      <c r="T24" s="65"/>
      <c r="U24" s="75">
        <v>7</v>
      </c>
      <c r="V24" s="77" t="s">
        <v>24</v>
      </c>
      <c r="W24" s="78"/>
      <c r="X24" s="77"/>
      <c r="Y24" s="77"/>
      <c r="Z24" s="77" t="s">
        <v>25</v>
      </c>
      <c r="AA24" s="16"/>
      <c r="AB24" s="50"/>
      <c r="AC24" s="50">
        <v>6</v>
      </c>
      <c r="AD24" s="50">
        <v>2</v>
      </c>
      <c r="AE24" s="50">
        <v>2</v>
      </c>
      <c r="AF24" s="50">
        <v>2</v>
      </c>
      <c r="AG24" s="264">
        <f t="shared" si="34"/>
        <v>0.5</v>
      </c>
      <c r="AH24" s="264"/>
      <c r="AI24" s="50">
        <v>11</v>
      </c>
      <c r="AJ24" s="50">
        <v>1</v>
      </c>
      <c r="AK24" s="50">
        <v>0</v>
      </c>
      <c r="AL24" s="66">
        <f t="shared" si="35"/>
        <v>1.8333333333333333</v>
      </c>
      <c r="AM24" s="50"/>
      <c r="AN24" s="50"/>
      <c r="AO24" s="50"/>
      <c r="AP24" s="50"/>
      <c r="AQ24" s="50"/>
      <c r="AR24" s="116"/>
      <c r="AS24" s="215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6</v>
      </c>
      <c r="BB24" s="74">
        <v>1</v>
      </c>
      <c r="BC24" s="74">
        <v>1</v>
      </c>
      <c r="BD24" s="50">
        <f t="shared" si="29"/>
        <v>2</v>
      </c>
      <c r="BE24" s="194">
        <v>0</v>
      </c>
      <c r="BF24" s="191">
        <f t="shared" si="30"/>
        <v>27</v>
      </c>
      <c r="BG24" s="74">
        <f t="shared" si="30"/>
        <v>2</v>
      </c>
      <c r="BH24" s="74">
        <f t="shared" si="30"/>
        <v>12</v>
      </c>
      <c r="BI24" s="74">
        <f t="shared" si="30"/>
        <v>14</v>
      </c>
      <c r="BJ24" s="194">
        <f t="shared" si="30"/>
        <v>0</v>
      </c>
      <c r="BK24" s="50">
        <v>21</v>
      </c>
      <c r="BL24" s="74">
        <v>1</v>
      </c>
      <c r="BM24" s="74">
        <v>11</v>
      </c>
      <c r="BN24" s="50">
        <f t="shared" si="28"/>
        <v>12</v>
      </c>
      <c r="BO24" s="194">
        <v>0</v>
      </c>
      <c r="BP24" s="116"/>
      <c r="BQ24" s="215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3</v>
      </c>
      <c r="BZ24" s="74">
        <v>0</v>
      </c>
      <c r="CA24" s="74">
        <v>1</v>
      </c>
      <c r="CB24" s="50">
        <f t="shared" si="36"/>
        <v>1</v>
      </c>
      <c r="CC24" s="194">
        <v>0</v>
      </c>
      <c r="CD24" s="191">
        <f t="shared" si="33"/>
        <v>10</v>
      </c>
      <c r="CE24" s="74">
        <f t="shared" si="33"/>
        <v>1</v>
      </c>
      <c r="CF24" s="74">
        <f t="shared" si="33"/>
        <v>1</v>
      </c>
      <c r="CG24" s="74">
        <f t="shared" si="33"/>
        <v>2</v>
      </c>
      <c r="CH24" s="194">
        <f t="shared" si="33"/>
        <v>2</v>
      </c>
      <c r="CI24" s="191">
        <v>7</v>
      </c>
      <c r="CJ24" s="74">
        <v>1</v>
      </c>
      <c r="CK24" s="74">
        <v>0</v>
      </c>
      <c r="CL24" s="50">
        <f t="shared" ref="CL24" si="37">+CJ24+CK24</f>
        <v>1</v>
      </c>
      <c r="CM24" s="194">
        <v>2</v>
      </c>
      <c r="CN24" s="116"/>
    </row>
    <row r="25" spans="1:92" ht="15.95" customHeight="1" x14ac:dyDescent="0.25">
      <c r="A25" s="215"/>
      <c r="B25" s="16"/>
      <c r="C25" s="18" t="s">
        <v>684</v>
      </c>
      <c r="D25" s="142"/>
      <c r="E25" s="16"/>
      <c r="F25" s="16"/>
      <c r="G25" s="90">
        <v>1</v>
      </c>
      <c r="H25" s="38">
        <v>1</v>
      </c>
      <c r="I25" s="36" t="s">
        <v>66</v>
      </c>
      <c r="J25" s="36"/>
      <c r="K25" s="36"/>
      <c r="L25" s="36" t="s">
        <v>98</v>
      </c>
      <c r="M25" s="38"/>
      <c r="N25" s="36"/>
      <c r="O25" s="36"/>
      <c r="P25" s="36"/>
      <c r="Q25" s="215"/>
      <c r="R25" s="215"/>
      <c r="S25" s="75"/>
      <c r="T25" s="65"/>
      <c r="U25" s="75">
        <v>8</v>
      </c>
      <c r="V25" s="77" t="s">
        <v>147</v>
      </c>
      <c r="W25" s="78"/>
      <c r="X25" s="77"/>
      <c r="Y25" s="77"/>
      <c r="Z25" s="77" t="s">
        <v>140</v>
      </c>
      <c r="AA25" s="16"/>
      <c r="AB25" s="50"/>
      <c r="AC25" s="50">
        <v>6</v>
      </c>
      <c r="AD25" s="50">
        <v>2</v>
      </c>
      <c r="AE25" s="50">
        <v>3</v>
      </c>
      <c r="AF25" s="50">
        <v>1</v>
      </c>
      <c r="AG25" s="264">
        <f t="shared" si="34"/>
        <v>0.41666666666666669</v>
      </c>
      <c r="AH25" s="264"/>
      <c r="AI25" s="50">
        <v>12</v>
      </c>
      <c r="AJ25" s="50">
        <v>1</v>
      </c>
      <c r="AK25" s="50">
        <v>1</v>
      </c>
      <c r="AL25" s="66">
        <f t="shared" si="35"/>
        <v>2</v>
      </c>
      <c r="AM25" s="50"/>
      <c r="AN25" s="50"/>
      <c r="AO25" s="50"/>
      <c r="AP25" s="50"/>
      <c r="AQ25" s="50"/>
      <c r="AR25" s="116"/>
      <c r="AS25" s="215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30"/>
        <v>13</v>
      </c>
      <c r="BG25" s="74">
        <f t="shared" si="30"/>
        <v>3</v>
      </c>
      <c r="BH25" s="74">
        <f t="shared" si="30"/>
        <v>2</v>
      </c>
      <c r="BI25" s="74">
        <f t="shared" si="30"/>
        <v>5</v>
      </c>
      <c r="BJ25" s="194">
        <f t="shared" si="30"/>
        <v>0</v>
      </c>
      <c r="BK25" s="50">
        <v>13</v>
      </c>
      <c r="BL25" s="74">
        <v>3</v>
      </c>
      <c r="BM25" s="74">
        <v>2</v>
      </c>
      <c r="BN25" s="50">
        <f t="shared" si="28"/>
        <v>5</v>
      </c>
      <c r="BO25" s="194">
        <v>0</v>
      </c>
      <c r="BP25" s="116"/>
      <c r="BQ25" s="215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>
        <v>4</v>
      </c>
      <c r="BZ25" s="74">
        <v>2</v>
      </c>
      <c r="CA25" s="74">
        <v>2</v>
      </c>
      <c r="CB25" s="50">
        <f t="shared" si="36"/>
        <v>4</v>
      </c>
      <c r="CC25" s="194">
        <v>2</v>
      </c>
      <c r="CD25" s="191">
        <f t="shared" si="33"/>
        <v>16</v>
      </c>
      <c r="CE25" s="74">
        <f t="shared" si="33"/>
        <v>16</v>
      </c>
      <c r="CF25" s="74">
        <f t="shared" si="33"/>
        <v>8</v>
      </c>
      <c r="CG25" s="74">
        <f t="shared" si="33"/>
        <v>24</v>
      </c>
      <c r="CH25" s="194">
        <f t="shared" si="33"/>
        <v>6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116"/>
    </row>
    <row r="26" spans="1:92" ht="15.95" customHeight="1" x14ac:dyDescent="0.25">
      <c r="A26" s="215"/>
      <c r="B26" s="38" t="s">
        <v>35</v>
      </c>
      <c r="C26" s="57" t="s">
        <v>262</v>
      </c>
      <c r="D26" s="38"/>
      <c r="E26" s="16"/>
      <c r="F26" s="16"/>
      <c r="G26" s="16"/>
      <c r="H26" s="38"/>
      <c r="I26" s="36"/>
      <c r="J26" s="36"/>
      <c r="K26" s="36"/>
      <c r="L26" s="36"/>
      <c r="M26" s="38"/>
      <c r="N26" s="36"/>
      <c r="O26" s="36"/>
      <c r="P26" s="36"/>
      <c r="Q26" s="215"/>
      <c r="R26" s="215"/>
      <c r="S26" s="75"/>
      <c r="T26" s="65"/>
      <c r="U26" s="75">
        <v>8</v>
      </c>
      <c r="V26" s="77" t="s">
        <v>18</v>
      </c>
      <c r="W26" s="78"/>
      <c r="X26" s="77"/>
      <c r="Y26" s="77"/>
      <c r="Z26" s="77" t="s">
        <v>21</v>
      </c>
      <c r="AA26" s="16"/>
      <c r="AB26" s="50"/>
      <c r="AC26" s="50">
        <v>6</v>
      </c>
      <c r="AD26" s="50">
        <v>0</v>
      </c>
      <c r="AE26" s="50">
        <v>2</v>
      </c>
      <c r="AF26" s="50">
        <v>4</v>
      </c>
      <c r="AG26" s="264">
        <f t="shared" si="34"/>
        <v>0.33333333333333331</v>
      </c>
      <c r="AH26" s="264"/>
      <c r="AI26" s="50">
        <v>12</v>
      </c>
      <c r="AJ26" s="50">
        <v>1</v>
      </c>
      <c r="AK26" s="50">
        <v>0</v>
      </c>
      <c r="AL26" s="66">
        <f t="shared" si="35"/>
        <v>2</v>
      </c>
      <c r="AM26" s="50"/>
      <c r="AN26" s="50"/>
      <c r="AO26" s="50"/>
      <c r="AP26" s="50"/>
      <c r="AQ26" s="50"/>
      <c r="AR26" s="116"/>
      <c r="AS26" s="215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>
        <v>4</v>
      </c>
      <c r="BB26" s="74">
        <v>0</v>
      </c>
      <c r="BC26" s="74">
        <v>2</v>
      </c>
      <c r="BD26" s="50">
        <f t="shared" ref="BD26:BD27" si="38">+BC26+BB26</f>
        <v>2</v>
      </c>
      <c r="BE26" s="194">
        <v>0</v>
      </c>
      <c r="BF26" s="191">
        <f t="shared" si="30"/>
        <v>23</v>
      </c>
      <c r="BG26" s="74">
        <f t="shared" si="30"/>
        <v>0</v>
      </c>
      <c r="BH26" s="74">
        <f t="shared" si="30"/>
        <v>7</v>
      </c>
      <c r="BI26" s="74">
        <f t="shared" si="30"/>
        <v>7</v>
      </c>
      <c r="BJ26" s="194">
        <f t="shared" si="30"/>
        <v>0</v>
      </c>
      <c r="BK26" s="50">
        <v>19</v>
      </c>
      <c r="BL26" s="74">
        <v>0</v>
      </c>
      <c r="BM26" s="74">
        <v>5</v>
      </c>
      <c r="BN26" s="50">
        <f t="shared" si="28"/>
        <v>5</v>
      </c>
      <c r="BO26" s="194">
        <v>0</v>
      </c>
      <c r="BP26" s="116"/>
      <c r="BQ26" s="215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33"/>
        <v>1</v>
      </c>
      <c r="CE26" s="74">
        <f t="shared" si="33"/>
        <v>0</v>
      </c>
      <c r="CF26" s="74">
        <f t="shared" si="33"/>
        <v>1</v>
      </c>
      <c r="CG26" s="74">
        <f t="shared" si="33"/>
        <v>1</v>
      </c>
      <c r="CH26" s="194">
        <f t="shared" si="33"/>
        <v>0</v>
      </c>
      <c r="CI26" s="191">
        <v>1</v>
      </c>
      <c r="CJ26" s="74">
        <v>0</v>
      </c>
      <c r="CK26" s="74">
        <v>1</v>
      </c>
      <c r="CL26" s="50">
        <f t="shared" ref="CL26" si="39">+CJ26+CK26</f>
        <v>1</v>
      </c>
      <c r="CM26" s="194">
        <v>0</v>
      </c>
      <c r="CN26" s="116"/>
    </row>
    <row r="27" spans="1:92" ht="15.95" customHeight="1" x14ac:dyDescent="0.25">
      <c r="A27" s="215"/>
      <c r="B27" s="218"/>
      <c r="C27" s="219"/>
      <c r="D27" s="219"/>
      <c r="E27" s="248"/>
      <c r="F27" s="248"/>
      <c r="G27" s="220"/>
      <c r="H27" s="220"/>
      <c r="I27" s="220"/>
      <c r="J27" s="221"/>
      <c r="K27" s="221"/>
      <c r="L27" s="220"/>
      <c r="M27" s="220"/>
      <c r="N27" s="221"/>
      <c r="O27" s="221"/>
      <c r="P27" s="221"/>
      <c r="Q27" s="215"/>
      <c r="R27" s="215"/>
      <c r="S27" s="62"/>
      <c r="T27" s="62"/>
      <c r="U27" s="75">
        <v>7.5</v>
      </c>
      <c r="V27" s="77" t="s">
        <v>16</v>
      </c>
      <c r="W27" s="78"/>
      <c r="X27" s="77"/>
      <c r="Y27" s="77"/>
      <c r="Z27" s="77" t="s">
        <v>17</v>
      </c>
      <c r="AA27" s="16"/>
      <c r="AB27" s="50"/>
      <c r="AC27" s="50">
        <v>6</v>
      </c>
      <c r="AD27" s="50">
        <v>3</v>
      </c>
      <c r="AE27" s="50">
        <v>1</v>
      </c>
      <c r="AF27" s="50">
        <v>2</v>
      </c>
      <c r="AG27" s="264">
        <f t="shared" si="34"/>
        <v>0.66666666666666663</v>
      </c>
      <c r="AH27" s="264"/>
      <c r="AI27" s="50">
        <v>12</v>
      </c>
      <c r="AJ27" s="50">
        <v>0</v>
      </c>
      <c r="AK27" s="50">
        <v>1</v>
      </c>
      <c r="AL27" s="66">
        <f t="shared" si="35"/>
        <v>2</v>
      </c>
      <c r="AM27" s="50"/>
      <c r="AN27" s="50"/>
      <c r="AO27" s="50"/>
      <c r="AP27" s="50"/>
      <c r="AQ27" s="50"/>
      <c r="AR27" s="116"/>
      <c r="AS27" s="215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>
        <v>5</v>
      </c>
      <c r="BB27" s="74">
        <v>0</v>
      </c>
      <c r="BC27" s="74">
        <v>0</v>
      </c>
      <c r="BD27" s="50">
        <f t="shared" si="38"/>
        <v>0</v>
      </c>
      <c r="BE27" s="194">
        <v>0</v>
      </c>
      <c r="BF27" s="191">
        <f t="shared" si="30"/>
        <v>20</v>
      </c>
      <c r="BG27" s="74">
        <f t="shared" si="30"/>
        <v>2</v>
      </c>
      <c r="BH27" s="74">
        <f t="shared" si="30"/>
        <v>4</v>
      </c>
      <c r="BI27" s="74">
        <f t="shared" si="30"/>
        <v>6</v>
      </c>
      <c r="BJ27" s="194">
        <f t="shared" si="30"/>
        <v>0</v>
      </c>
      <c r="BK27" s="50">
        <v>15</v>
      </c>
      <c r="BL27" s="74">
        <v>2</v>
      </c>
      <c r="BM27" s="74">
        <v>4</v>
      </c>
      <c r="BN27" s="50">
        <f t="shared" si="28"/>
        <v>6</v>
      </c>
      <c r="BO27" s="194">
        <v>0</v>
      </c>
      <c r="BP27" s="116"/>
      <c r="BQ27" s="215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33"/>
        <v>1</v>
      </c>
      <c r="CE27" s="74">
        <f t="shared" si="33"/>
        <v>0</v>
      </c>
      <c r="CF27" s="74">
        <f t="shared" si="33"/>
        <v>1</v>
      </c>
      <c r="CG27" s="74">
        <f t="shared" si="33"/>
        <v>1</v>
      </c>
      <c r="CH27" s="194">
        <f t="shared" si="33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116"/>
    </row>
    <row r="28" spans="1:92" ht="15.95" customHeight="1" x14ac:dyDescent="0.25">
      <c r="A28" s="215"/>
      <c r="B28" s="222" t="s">
        <v>71</v>
      </c>
      <c r="C28" s="18" t="s">
        <v>678</v>
      </c>
      <c r="D28" s="37"/>
      <c r="E28" s="36"/>
      <c r="F28" s="36"/>
      <c r="G28" s="90">
        <v>5</v>
      </c>
      <c r="H28" s="38">
        <v>1</v>
      </c>
      <c r="I28" s="36" t="s">
        <v>67</v>
      </c>
      <c r="J28" s="36"/>
      <c r="K28" s="36"/>
      <c r="L28" s="36" t="s">
        <v>777</v>
      </c>
      <c r="M28" s="38"/>
      <c r="N28" s="36"/>
      <c r="O28" s="36"/>
      <c r="P28" s="36"/>
      <c r="Q28" s="215"/>
      <c r="R28" s="215"/>
      <c r="S28" s="62"/>
      <c r="T28" s="62"/>
      <c r="U28" s="75">
        <v>8</v>
      </c>
      <c r="V28" s="77" t="s">
        <v>104</v>
      </c>
      <c r="W28" s="78"/>
      <c r="X28" s="77"/>
      <c r="Y28" s="77"/>
      <c r="Z28" s="77" t="s">
        <v>144</v>
      </c>
      <c r="AA28" s="16"/>
      <c r="AB28" s="50"/>
      <c r="AC28" s="50">
        <v>6</v>
      </c>
      <c r="AD28" s="50">
        <v>1</v>
      </c>
      <c r="AE28" s="50">
        <v>1</v>
      </c>
      <c r="AF28" s="50">
        <v>4</v>
      </c>
      <c r="AG28" s="264">
        <f t="shared" si="34"/>
        <v>0.5</v>
      </c>
      <c r="AH28" s="264"/>
      <c r="AI28" s="50">
        <v>13</v>
      </c>
      <c r="AJ28" s="50">
        <v>1</v>
      </c>
      <c r="AK28" s="50">
        <v>1</v>
      </c>
      <c r="AL28" s="66">
        <f t="shared" si="35"/>
        <v>2.1666666666666665</v>
      </c>
      <c r="AM28" s="50"/>
      <c r="AN28" s="50"/>
      <c r="AO28" s="50"/>
      <c r="AP28" s="50"/>
      <c r="AQ28" s="50"/>
      <c r="AR28" s="116"/>
      <c r="AS28" s="215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6</v>
      </c>
      <c r="BB28" s="74">
        <v>0</v>
      </c>
      <c r="BC28" s="74">
        <v>1</v>
      </c>
      <c r="BD28" s="50">
        <f t="shared" si="29"/>
        <v>1</v>
      </c>
      <c r="BE28" s="194">
        <v>2</v>
      </c>
      <c r="BF28" s="191">
        <f t="shared" si="30"/>
        <v>25</v>
      </c>
      <c r="BG28" s="74">
        <f t="shared" si="30"/>
        <v>1</v>
      </c>
      <c r="BH28" s="74">
        <f t="shared" si="30"/>
        <v>5</v>
      </c>
      <c r="BI28" s="74">
        <f t="shared" si="30"/>
        <v>6</v>
      </c>
      <c r="BJ28" s="194">
        <f t="shared" si="30"/>
        <v>4</v>
      </c>
      <c r="BK28" s="50">
        <v>19</v>
      </c>
      <c r="BL28" s="74">
        <v>1</v>
      </c>
      <c r="BM28" s="74">
        <v>4</v>
      </c>
      <c r="BN28" s="50">
        <f t="shared" si="28"/>
        <v>5</v>
      </c>
      <c r="BO28" s="194">
        <v>2</v>
      </c>
      <c r="BP28" s="116"/>
      <c r="BQ28" s="215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33"/>
        <v>1</v>
      </c>
      <c r="CE28" s="74">
        <f t="shared" si="33"/>
        <v>1</v>
      </c>
      <c r="CF28" s="74">
        <f t="shared" si="33"/>
        <v>1</v>
      </c>
      <c r="CG28" s="74">
        <f t="shared" si="33"/>
        <v>2</v>
      </c>
      <c r="CH28" s="194">
        <f t="shared" si="33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116"/>
    </row>
    <row r="29" spans="1:92" ht="15.95" customHeight="1" x14ac:dyDescent="0.25">
      <c r="A29" s="215"/>
      <c r="B29" s="43" t="s">
        <v>35</v>
      </c>
      <c r="C29" s="36"/>
      <c r="D29" s="38" t="s">
        <v>149</v>
      </c>
      <c r="E29" s="36"/>
      <c r="F29" s="16"/>
      <c r="G29" s="16"/>
      <c r="H29" s="38">
        <v>2</v>
      </c>
      <c r="I29" s="36" t="s">
        <v>132</v>
      </c>
      <c r="J29" s="16"/>
      <c r="K29" s="16"/>
      <c r="L29" s="36" t="s">
        <v>778</v>
      </c>
      <c r="M29" s="38"/>
      <c r="N29" s="36"/>
      <c r="O29" s="36"/>
      <c r="P29" s="36"/>
      <c r="Q29" s="215"/>
      <c r="R29" s="215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6</v>
      </c>
      <c r="AD29" s="50">
        <v>4</v>
      </c>
      <c r="AE29" s="50">
        <v>2</v>
      </c>
      <c r="AF29" s="50">
        <v>0</v>
      </c>
      <c r="AG29" s="264">
        <f t="shared" si="34"/>
        <v>0.66666666666666663</v>
      </c>
      <c r="AH29" s="264"/>
      <c r="AI29" s="50">
        <v>19</v>
      </c>
      <c r="AJ29" s="50">
        <v>0</v>
      </c>
      <c r="AK29" s="50">
        <v>0</v>
      </c>
      <c r="AL29" s="66">
        <f t="shared" si="35"/>
        <v>3.1666666666666665</v>
      </c>
      <c r="AM29" s="50"/>
      <c r="AN29" s="50"/>
      <c r="AO29" s="50"/>
      <c r="AP29" s="50"/>
      <c r="AQ29" s="50"/>
      <c r="AR29" s="116"/>
      <c r="AS29" s="215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6</v>
      </c>
      <c r="BB29" s="74">
        <v>0</v>
      </c>
      <c r="BC29" s="74">
        <v>2</v>
      </c>
      <c r="BD29" s="50">
        <f t="shared" si="29"/>
        <v>2</v>
      </c>
      <c r="BE29" s="194">
        <v>2</v>
      </c>
      <c r="BF29" s="191">
        <f t="shared" si="30"/>
        <v>24</v>
      </c>
      <c r="BG29" s="74">
        <f t="shared" si="30"/>
        <v>2</v>
      </c>
      <c r="BH29" s="74">
        <f t="shared" si="30"/>
        <v>6</v>
      </c>
      <c r="BI29" s="74">
        <f t="shared" si="30"/>
        <v>8</v>
      </c>
      <c r="BJ29" s="194">
        <f t="shared" si="30"/>
        <v>2</v>
      </c>
      <c r="BK29" s="50">
        <v>18</v>
      </c>
      <c r="BL29" s="74">
        <v>2</v>
      </c>
      <c r="BM29" s="74">
        <v>4</v>
      </c>
      <c r="BN29" s="50">
        <f t="shared" si="28"/>
        <v>6</v>
      </c>
      <c r="BO29" s="194">
        <v>0</v>
      </c>
      <c r="BP29" s="116"/>
      <c r="BQ29" s="215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33"/>
        <v>1</v>
      </c>
      <c r="CE29" s="74">
        <f t="shared" si="33"/>
        <v>0</v>
      </c>
      <c r="CF29" s="74">
        <f t="shared" si="33"/>
        <v>0</v>
      </c>
      <c r="CG29" s="74">
        <f t="shared" si="33"/>
        <v>0</v>
      </c>
      <c r="CH29" s="194">
        <f t="shared" si="33"/>
        <v>0</v>
      </c>
      <c r="CI29" s="191">
        <v>1</v>
      </c>
      <c r="CJ29" s="74">
        <v>0</v>
      </c>
      <c r="CK29" s="74">
        <v>0</v>
      </c>
      <c r="CL29" s="50">
        <f t="shared" ref="CL29" si="40">+CJ29+CK29</f>
        <v>0</v>
      </c>
      <c r="CM29" s="194">
        <v>0</v>
      </c>
      <c r="CN29" s="116"/>
    </row>
    <row r="30" spans="1:92" ht="15.95" customHeight="1" x14ac:dyDescent="0.25">
      <c r="A30" s="215"/>
      <c r="B30" s="16"/>
      <c r="C30" s="16"/>
      <c r="D30" s="142"/>
      <c r="E30" s="16"/>
      <c r="F30" s="16"/>
      <c r="G30" s="16"/>
      <c r="H30" s="38">
        <v>2</v>
      </c>
      <c r="I30" s="36" t="s">
        <v>132</v>
      </c>
      <c r="J30" s="16"/>
      <c r="K30" s="16"/>
      <c r="L30" s="36" t="s">
        <v>779</v>
      </c>
      <c r="M30" s="38"/>
      <c r="N30" s="36"/>
      <c r="O30" s="16"/>
      <c r="P30" s="36"/>
      <c r="Q30" s="215"/>
      <c r="R30" s="215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6</v>
      </c>
      <c r="AD30" s="50">
        <v>1</v>
      </c>
      <c r="AE30" s="50">
        <v>5</v>
      </c>
      <c r="AF30" s="50">
        <v>0</v>
      </c>
      <c r="AG30" s="264">
        <f t="shared" si="34"/>
        <v>0.16666666666666666</v>
      </c>
      <c r="AH30" s="264"/>
      <c r="AI30" s="50">
        <v>26</v>
      </c>
      <c r="AJ30" s="50">
        <v>1</v>
      </c>
      <c r="AK30" s="50">
        <v>0</v>
      </c>
      <c r="AL30" s="66">
        <f t="shared" si="35"/>
        <v>4.333333333333333</v>
      </c>
      <c r="AM30" s="50"/>
      <c r="AN30" s="50"/>
      <c r="AO30" s="50"/>
      <c r="AP30" s="50"/>
      <c r="AQ30" s="50"/>
      <c r="AR30" s="116"/>
      <c r="AS30" s="215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5</v>
      </c>
      <c r="BB30" s="74">
        <v>0</v>
      </c>
      <c r="BC30" s="74">
        <v>0</v>
      </c>
      <c r="BD30" s="50">
        <f t="shared" si="29"/>
        <v>0</v>
      </c>
      <c r="BE30" s="194">
        <v>0</v>
      </c>
      <c r="BF30" s="191">
        <f t="shared" si="30"/>
        <v>26</v>
      </c>
      <c r="BG30" s="74">
        <f t="shared" si="30"/>
        <v>0</v>
      </c>
      <c r="BH30" s="74">
        <f t="shared" si="30"/>
        <v>0</v>
      </c>
      <c r="BI30" s="74">
        <f t="shared" si="30"/>
        <v>0</v>
      </c>
      <c r="BJ30" s="194">
        <f t="shared" si="30"/>
        <v>2</v>
      </c>
      <c r="BK30" s="50">
        <v>21</v>
      </c>
      <c r="BL30" s="74">
        <v>0</v>
      </c>
      <c r="BM30" s="74">
        <v>0</v>
      </c>
      <c r="BN30" s="50">
        <f t="shared" si="28"/>
        <v>0</v>
      </c>
      <c r="BO30" s="194">
        <v>2</v>
      </c>
      <c r="BP30" s="116"/>
      <c r="BQ30" s="215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33"/>
        <v>4</v>
      </c>
      <c r="CE30" s="74">
        <f t="shared" si="33"/>
        <v>1</v>
      </c>
      <c r="CF30" s="74">
        <f t="shared" si="33"/>
        <v>0</v>
      </c>
      <c r="CG30" s="74">
        <f t="shared" si="33"/>
        <v>1</v>
      </c>
      <c r="CH30" s="194">
        <f t="shared" si="33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116"/>
    </row>
    <row r="31" spans="1:92" ht="15.95" customHeight="1" thickBot="1" x14ac:dyDescent="0.3">
      <c r="A31" s="215"/>
      <c r="C31" s="16"/>
      <c r="D31" s="16"/>
      <c r="E31" s="16"/>
      <c r="F31" s="16"/>
      <c r="G31" s="16"/>
      <c r="H31" s="38">
        <v>2</v>
      </c>
      <c r="I31" s="36" t="s">
        <v>86</v>
      </c>
      <c r="L31" s="36" t="s">
        <v>780</v>
      </c>
      <c r="M31" s="38"/>
      <c r="Q31" s="215"/>
      <c r="R31" s="215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+AC97</f>
        <v>1</v>
      </c>
      <c r="AD31" s="38">
        <f>+AD97</f>
        <v>1</v>
      </c>
      <c r="AE31" s="38">
        <f>+AE97</f>
        <v>0</v>
      </c>
      <c r="AF31" s="38">
        <f>+AF97</f>
        <v>0</v>
      </c>
      <c r="AG31" s="264"/>
      <c r="AH31" s="264"/>
      <c r="AI31" s="38">
        <f>+AI97</f>
        <v>1</v>
      </c>
      <c r="AJ31" s="38">
        <f>+AJ97</f>
        <v>0</v>
      </c>
      <c r="AK31" s="38">
        <f>+AK97</f>
        <v>0</v>
      </c>
      <c r="AL31" s="49">
        <f>+AL97</f>
        <v>1</v>
      </c>
      <c r="AM31" s="50"/>
      <c r="AN31" s="50"/>
      <c r="AO31" s="50"/>
      <c r="AP31" s="50"/>
      <c r="AQ31" s="50"/>
      <c r="AR31" s="116"/>
      <c r="AS31" s="215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65</v>
      </c>
      <c r="BB31" s="48">
        <f t="shared" ref="BB31" si="41">SUM(BB19:BB30)</f>
        <v>11</v>
      </c>
      <c r="BC31" s="48">
        <f>SUM(BC19:BC30)</f>
        <v>17</v>
      </c>
      <c r="BD31" s="48">
        <f>+BC31+BB31</f>
        <v>28</v>
      </c>
      <c r="BE31" s="196">
        <f>SUM(BE19:BE30)</f>
        <v>4</v>
      </c>
      <c r="BF31" s="195">
        <f>SUM(BF19:BF30)</f>
        <v>305</v>
      </c>
      <c r="BG31" s="48">
        <f t="shared" ref="BG31" si="42">SUM(BG19:BG30)</f>
        <v>57</v>
      </c>
      <c r="BH31" s="48">
        <f>SUM(BH19:BH30)</f>
        <v>85</v>
      </c>
      <c r="BI31" s="48">
        <f>+BH31+BG31</f>
        <v>142</v>
      </c>
      <c r="BJ31" s="196">
        <f>SUM(BJ19:BJ30)</f>
        <v>22</v>
      </c>
      <c r="BK31" s="48">
        <f>SUM(BK19:BK30)</f>
        <v>240</v>
      </c>
      <c r="BL31" s="48">
        <f t="shared" ref="BL31" si="43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116"/>
      <c r="BQ31" s="215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33"/>
        <v>5</v>
      </c>
      <c r="CE31" s="74">
        <f t="shared" si="33"/>
        <v>1</v>
      </c>
      <c r="CF31" s="74">
        <f t="shared" si="33"/>
        <v>2</v>
      </c>
      <c r="CG31" s="74">
        <f t="shared" si="33"/>
        <v>3</v>
      </c>
      <c r="CH31" s="194">
        <f t="shared" si="33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116"/>
    </row>
    <row r="32" spans="1:92" ht="15.95" customHeight="1" x14ac:dyDescent="0.25">
      <c r="A32" s="215"/>
      <c r="H32" s="38">
        <v>2</v>
      </c>
      <c r="I32" s="36" t="s">
        <v>58</v>
      </c>
      <c r="L32" s="36" t="s">
        <v>781</v>
      </c>
      <c r="M32" s="38"/>
      <c r="P32" s="36"/>
      <c r="Q32" s="215"/>
      <c r="R32" s="215"/>
      <c r="S32" s="75"/>
      <c r="T32" s="65"/>
      <c r="U32" s="69"/>
      <c r="V32" s="69"/>
      <c r="W32" s="68" t="s">
        <v>27</v>
      </c>
      <c r="X32" s="69"/>
      <c r="Y32" s="69"/>
      <c r="Z32" s="69"/>
      <c r="AA32" s="68"/>
      <c r="AB32" s="60"/>
      <c r="AC32" s="60">
        <f t="shared" ref="AC32:AF32" si="44">SUM(AC23:AC31)</f>
        <v>48</v>
      </c>
      <c r="AD32" s="60">
        <f t="shared" si="44"/>
        <v>17</v>
      </c>
      <c r="AE32" s="60">
        <f t="shared" si="44"/>
        <v>17</v>
      </c>
      <c r="AF32" s="60">
        <f t="shared" si="44"/>
        <v>14</v>
      </c>
      <c r="AG32" s="60"/>
      <c r="AH32" s="60"/>
      <c r="AI32" s="60">
        <f t="shared" ref="AI32:AK32" si="45">SUM(AI23:AI31)</f>
        <v>115</v>
      </c>
      <c r="AJ32" s="60">
        <f t="shared" si="45"/>
        <v>6</v>
      </c>
      <c r="AK32" s="60">
        <f t="shared" si="45"/>
        <v>3</v>
      </c>
      <c r="AL32" s="70">
        <f>+AI32/AC32</f>
        <v>2.3958333333333335</v>
      </c>
      <c r="AM32" s="50"/>
      <c r="AN32" s="50"/>
      <c r="AO32" s="50"/>
      <c r="AP32" s="50"/>
      <c r="AQ32" s="50"/>
      <c r="AR32" s="116"/>
      <c r="AS32" s="215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6</v>
      </c>
      <c r="BB32" s="74">
        <v>0</v>
      </c>
      <c r="BC32" s="74">
        <v>1</v>
      </c>
      <c r="BD32" s="50">
        <f t="shared" ref="BD32:BD43" si="46">+BC32+BB32</f>
        <v>1</v>
      </c>
      <c r="BE32" s="194">
        <v>2</v>
      </c>
      <c r="BF32" s="189">
        <f>+BK32+BA32</f>
        <v>51</v>
      </c>
      <c r="BG32" s="28">
        <f>+BL32+BB32</f>
        <v>12</v>
      </c>
      <c r="BH32" s="28">
        <f>+BM32+BC32</f>
        <v>19</v>
      </c>
      <c r="BI32" s="28">
        <f>+BN32+BD32</f>
        <v>31</v>
      </c>
      <c r="BJ32" s="193">
        <f>+BO32+BE32</f>
        <v>8</v>
      </c>
      <c r="BK32" s="60">
        <v>45</v>
      </c>
      <c r="BL32" s="28">
        <v>12</v>
      </c>
      <c r="BM32" s="28">
        <v>18</v>
      </c>
      <c r="BN32" s="60">
        <f t="shared" ref="BN32:BN43" si="47">+BL32+BM32</f>
        <v>30</v>
      </c>
      <c r="BO32" s="193">
        <v>6</v>
      </c>
      <c r="BP32" s="116"/>
      <c r="BQ32" s="215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3</v>
      </c>
      <c r="BZ32" s="74">
        <v>3</v>
      </c>
      <c r="CA32" s="74">
        <v>2</v>
      </c>
      <c r="CB32" s="74">
        <f>+CA32+BZ32</f>
        <v>5</v>
      </c>
      <c r="CC32" s="194">
        <v>0</v>
      </c>
      <c r="CD32" s="191">
        <f t="shared" si="33"/>
        <v>10</v>
      </c>
      <c r="CE32" s="74">
        <f t="shared" si="33"/>
        <v>8</v>
      </c>
      <c r="CF32" s="74">
        <f t="shared" si="33"/>
        <v>11</v>
      </c>
      <c r="CG32" s="74">
        <f t="shared" si="33"/>
        <v>19</v>
      </c>
      <c r="CH32" s="194">
        <f t="shared" si="33"/>
        <v>0</v>
      </c>
      <c r="CI32" s="191">
        <v>7</v>
      </c>
      <c r="CJ32" s="74">
        <v>5</v>
      </c>
      <c r="CK32" s="74">
        <v>9</v>
      </c>
      <c r="CL32" s="50">
        <f t="shared" ref="CL32:CL33" si="48">+CJ32+CK32</f>
        <v>14</v>
      </c>
      <c r="CM32" s="194">
        <v>0</v>
      </c>
      <c r="CN32" s="116"/>
    </row>
    <row r="33" spans="1:92" ht="15.95" customHeight="1" x14ac:dyDescent="0.25">
      <c r="A33" s="215"/>
      <c r="M33" s="38"/>
      <c r="Q33" s="215"/>
      <c r="R33" s="215"/>
      <c r="S33" s="75"/>
      <c r="T33" s="65"/>
      <c r="AM33" s="50"/>
      <c r="AN33" s="50"/>
      <c r="AO33" s="50"/>
      <c r="AP33" s="50"/>
      <c r="AQ33" s="50"/>
      <c r="AR33" s="116"/>
      <c r="AS33" s="215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6</v>
      </c>
      <c r="BB33" s="74">
        <v>0</v>
      </c>
      <c r="BC33" s="74">
        <v>0</v>
      </c>
      <c r="BD33" s="50">
        <f t="shared" si="46"/>
        <v>0</v>
      </c>
      <c r="BE33" s="194">
        <v>0</v>
      </c>
      <c r="BF33" s="191">
        <f t="shared" ref="BF33:BJ43" si="49">+BK33+BA33</f>
        <v>20</v>
      </c>
      <c r="BG33" s="74">
        <f t="shared" si="49"/>
        <v>0</v>
      </c>
      <c r="BH33" s="74">
        <f t="shared" si="49"/>
        <v>0</v>
      </c>
      <c r="BI33" s="74">
        <f t="shared" si="49"/>
        <v>0</v>
      </c>
      <c r="BJ33" s="194">
        <f t="shared" si="49"/>
        <v>0</v>
      </c>
      <c r="BK33" s="50">
        <v>14</v>
      </c>
      <c r="BL33" s="74">
        <v>0</v>
      </c>
      <c r="BM33" s="74">
        <v>0</v>
      </c>
      <c r="BN33" s="50">
        <f t="shared" si="47"/>
        <v>0</v>
      </c>
      <c r="BO33" s="194">
        <v>0</v>
      </c>
      <c r="BP33" s="116"/>
      <c r="BQ33" s="215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33"/>
        <v>1</v>
      </c>
      <c r="CE33" s="74">
        <f t="shared" si="33"/>
        <v>0</v>
      </c>
      <c r="CF33" s="74">
        <f t="shared" si="33"/>
        <v>0</v>
      </c>
      <c r="CG33" s="74">
        <f t="shared" si="33"/>
        <v>0</v>
      </c>
      <c r="CH33" s="194">
        <f t="shared" si="33"/>
        <v>0</v>
      </c>
      <c r="CI33" s="191">
        <v>1</v>
      </c>
      <c r="CJ33" s="74">
        <v>0</v>
      </c>
      <c r="CK33" s="74">
        <v>0</v>
      </c>
      <c r="CL33" s="50">
        <f t="shared" si="48"/>
        <v>0</v>
      </c>
      <c r="CM33" s="194">
        <v>0</v>
      </c>
      <c r="CN33" s="116"/>
    </row>
    <row r="34" spans="1:92" ht="15.95" customHeight="1" x14ac:dyDescent="0.25">
      <c r="A34" s="215"/>
      <c r="B34" s="16"/>
      <c r="C34" s="18" t="s">
        <v>680</v>
      </c>
      <c r="D34" s="144"/>
      <c r="E34" s="36"/>
      <c r="F34" s="36"/>
      <c r="G34" s="90">
        <v>1</v>
      </c>
      <c r="H34" s="38">
        <v>2</v>
      </c>
      <c r="I34" s="36" t="s">
        <v>110</v>
      </c>
      <c r="J34" s="16"/>
      <c r="K34" s="16"/>
      <c r="L34" s="36" t="s">
        <v>784</v>
      </c>
      <c r="M34" s="38"/>
      <c r="N34" s="16"/>
      <c r="O34" s="16"/>
      <c r="P34" s="16"/>
      <c r="Q34" s="215"/>
      <c r="R34" s="215"/>
      <c r="S34" s="75"/>
      <c r="T34" s="65"/>
      <c r="AM34" s="50"/>
      <c r="AN34" s="50"/>
      <c r="AO34" s="50"/>
      <c r="AP34" s="50"/>
      <c r="AQ34" s="50"/>
      <c r="AR34" s="116"/>
      <c r="AS34" s="215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5</v>
      </c>
      <c r="BB34" s="74">
        <v>2</v>
      </c>
      <c r="BC34" s="74">
        <v>2</v>
      </c>
      <c r="BD34" s="50">
        <f t="shared" si="46"/>
        <v>4</v>
      </c>
      <c r="BE34" s="194">
        <v>2</v>
      </c>
      <c r="BF34" s="191">
        <f t="shared" si="49"/>
        <v>20</v>
      </c>
      <c r="BG34" s="74">
        <f t="shared" si="49"/>
        <v>11</v>
      </c>
      <c r="BH34" s="74">
        <f t="shared" si="49"/>
        <v>9</v>
      </c>
      <c r="BI34" s="74">
        <f t="shared" si="49"/>
        <v>20</v>
      </c>
      <c r="BJ34" s="194">
        <f t="shared" si="49"/>
        <v>2</v>
      </c>
      <c r="BK34" s="50">
        <v>15</v>
      </c>
      <c r="BL34" s="74">
        <v>9</v>
      </c>
      <c r="BM34" s="74">
        <v>7</v>
      </c>
      <c r="BN34" s="50">
        <f t="shared" si="47"/>
        <v>16</v>
      </c>
      <c r="BO34" s="194">
        <v>0</v>
      </c>
      <c r="BP34" s="116"/>
      <c r="BQ34" s="215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33"/>
        <v>1</v>
      </c>
      <c r="CE34" s="74">
        <f t="shared" si="33"/>
        <v>0</v>
      </c>
      <c r="CF34" s="74">
        <f t="shared" si="33"/>
        <v>0</v>
      </c>
      <c r="CG34" s="74">
        <f t="shared" si="33"/>
        <v>0</v>
      </c>
      <c r="CH34" s="194">
        <f t="shared" si="33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116"/>
    </row>
    <row r="35" spans="1:92" ht="15.95" customHeight="1" x14ac:dyDescent="0.25">
      <c r="A35" s="215" t="s">
        <v>68</v>
      </c>
      <c r="B35" s="38" t="s">
        <v>35</v>
      </c>
      <c r="C35" s="57"/>
      <c r="D35" s="38" t="s">
        <v>149</v>
      </c>
      <c r="E35" s="16"/>
      <c r="F35" s="16"/>
      <c r="G35" s="16"/>
      <c r="H35" s="38"/>
      <c r="I35" s="36"/>
      <c r="J35" s="16"/>
      <c r="K35" s="16"/>
      <c r="L35" s="36"/>
      <c r="M35" s="38"/>
      <c r="N35" s="36"/>
      <c r="O35" s="36"/>
      <c r="P35" s="36"/>
      <c r="Q35" s="215"/>
      <c r="R35" s="215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116"/>
      <c r="AS35" s="215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6</v>
      </c>
      <c r="BB35" s="74">
        <v>4</v>
      </c>
      <c r="BC35" s="74">
        <v>0</v>
      </c>
      <c r="BD35" s="50">
        <f t="shared" si="46"/>
        <v>4</v>
      </c>
      <c r="BE35" s="194">
        <v>0</v>
      </c>
      <c r="BF35" s="191">
        <f t="shared" si="49"/>
        <v>22</v>
      </c>
      <c r="BG35" s="74">
        <f t="shared" si="49"/>
        <v>16</v>
      </c>
      <c r="BH35" s="74">
        <f t="shared" si="49"/>
        <v>4</v>
      </c>
      <c r="BI35" s="74">
        <f t="shared" si="49"/>
        <v>20</v>
      </c>
      <c r="BJ35" s="194">
        <f t="shared" si="49"/>
        <v>4</v>
      </c>
      <c r="BK35" s="50">
        <v>16</v>
      </c>
      <c r="BL35" s="74">
        <v>12</v>
      </c>
      <c r="BM35" s="74">
        <v>4</v>
      </c>
      <c r="BN35" s="50">
        <f t="shared" si="47"/>
        <v>16</v>
      </c>
      <c r="BO35" s="194">
        <v>4</v>
      </c>
      <c r="BP35" s="116"/>
      <c r="BQ35" s="215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33"/>
        <v>1</v>
      </c>
      <c r="CE35" s="74">
        <f t="shared" si="33"/>
        <v>1</v>
      </c>
      <c r="CF35" s="74">
        <f t="shared" si="33"/>
        <v>0</v>
      </c>
      <c r="CG35" s="74">
        <f t="shared" si="33"/>
        <v>1</v>
      </c>
      <c r="CH35" s="194">
        <f t="shared" si="33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116"/>
    </row>
    <row r="36" spans="1:92" ht="15.95" customHeight="1" x14ac:dyDescent="0.25">
      <c r="A36" s="215"/>
      <c r="B36" s="218"/>
      <c r="C36" s="219"/>
      <c r="D36" s="219"/>
      <c r="E36" s="248"/>
      <c r="F36" s="248"/>
      <c r="G36" s="220"/>
      <c r="H36" s="220"/>
      <c r="I36" s="220"/>
      <c r="J36" s="221"/>
      <c r="K36" s="221"/>
      <c r="L36" s="220"/>
      <c r="M36" s="220"/>
      <c r="N36" s="221"/>
      <c r="O36" s="221"/>
      <c r="P36" s="221"/>
      <c r="Q36" s="215"/>
      <c r="R36" s="215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116"/>
      <c r="AS36" s="215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6</v>
      </c>
      <c r="BB36" s="74">
        <v>2</v>
      </c>
      <c r="BC36" s="74">
        <v>0</v>
      </c>
      <c r="BD36" s="50">
        <f t="shared" si="46"/>
        <v>2</v>
      </c>
      <c r="BE36" s="194">
        <v>0</v>
      </c>
      <c r="BF36" s="191">
        <f t="shared" si="49"/>
        <v>27</v>
      </c>
      <c r="BG36" s="74">
        <f t="shared" si="49"/>
        <v>11</v>
      </c>
      <c r="BH36" s="74">
        <f t="shared" si="49"/>
        <v>8</v>
      </c>
      <c r="BI36" s="74">
        <f t="shared" si="49"/>
        <v>19</v>
      </c>
      <c r="BJ36" s="194">
        <f t="shared" si="49"/>
        <v>4</v>
      </c>
      <c r="BK36" s="50">
        <v>21</v>
      </c>
      <c r="BL36" s="74">
        <v>9</v>
      </c>
      <c r="BM36" s="74">
        <v>8</v>
      </c>
      <c r="BN36" s="50">
        <f t="shared" si="47"/>
        <v>17</v>
      </c>
      <c r="BO36" s="194">
        <v>4</v>
      </c>
      <c r="BP36" s="116"/>
      <c r="BQ36" s="215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33"/>
        <v>1</v>
      </c>
      <c r="CE36" s="74">
        <f t="shared" si="33"/>
        <v>1</v>
      </c>
      <c r="CF36" s="74">
        <f t="shared" si="33"/>
        <v>0</v>
      </c>
      <c r="CG36" s="74">
        <f t="shared" si="33"/>
        <v>1</v>
      </c>
      <c r="CH36" s="194">
        <f t="shared" si="33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116"/>
    </row>
    <row r="37" spans="1:92" ht="15.95" customHeight="1" thickBot="1" x14ac:dyDescent="0.3">
      <c r="A37" s="215"/>
      <c r="B37" s="222" t="s">
        <v>84</v>
      </c>
      <c r="C37" s="18" t="s">
        <v>679</v>
      </c>
      <c r="D37" s="37"/>
      <c r="E37" s="36"/>
      <c r="F37" s="36"/>
      <c r="G37" s="90">
        <v>2</v>
      </c>
      <c r="H37" s="38">
        <v>1</v>
      </c>
      <c r="I37" s="36" t="s">
        <v>88</v>
      </c>
      <c r="J37" s="36"/>
      <c r="K37" s="36"/>
      <c r="L37" s="36" t="s">
        <v>776</v>
      </c>
      <c r="M37" s="38"/>
      <c r="N37" s="36"/>
      <c r="O37" s="36"/>
      <c r="P37" s="36"/>
      <c r="Q37" s="215"/>
      <c r="R37" s="215"/>
      <c r="S37" s="75"/>
      <c r="T37" s="65"/>
      <c r="U37" s="247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247" t="s">
        <v>4</v>
      </c>
      <c r="AD37" s="247" t="s">
        <v>8</v>
      </c>
      <c r="AE37" s="247" t="s">
        <v>9</v>
      </c>
      <c r="AF37" s="247" t="s">
        <v>10</v>
      </c>
      <c r="AG37" s="247" t="s">
        <v>107</v>
      </c>
      <c r="AH37" s="247"/>
      <c r="AI37" s="247" t="s">
        <v>5</v>
      </c>
      <c r="AJ37" s="247" t="s">
        <v>7</v>
      </c>
      <c r="AK37" s="247" t="s">
        <v>6</v>
      </c>
      <c r="AL37" s="247" t="s">
        <v>108</v>
      </c>
      <c r="AM37" s="50"/>
      <c r="AN37" s="50"/>
      <c r="AO37" s="50"/>
      <c r="AP37" s="50"/>
      <c r="AQ37" s="50"/>
      <c r="AR37" s="116"/>
      <c r="AS37" s="215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>
        <v>4</v>
      </c>
      <c r="BB37" s="74">
        <v>0</v>
      </c>
      <c r="BC37" s="74">
        <v>1</v>
      </c>
      <c r="BD37" s="50">
        <f t="shared" si="46"/>
        <v>1</v>
      </c>
      <c r="BE37" s="194">
        <v>0</v>
      </c>
      <c r="BF37" s="191">
        <f t="shared" si="49"/>
        <v>20</v>
      </c>
      <c r="BG37" s="74">
        <f t="shared" si="49"/>
        <v>0</v>
      </c>
      <c r="BH37" s="74">
        <f t="shared" si="49"/>
        <v>7</v>
      </c>
      <c r="BI37" s="74">
        <f t="shared" si="49"/>
        <v>7</v>
      </c>
      <c r="BJ37" s="194">
        <f t="shared" si="49"/>
        <v>0</v>
      </c>
      <c r="BK37" s="50">
        <v>16</v>
      </c>
      <c r="BL37" s="74">
        <v>0</v>
      </c>
      <c r="BM37" s="74">
        <v>6</v>
      </c>
      <c r="BN37" s="50">
        <f t="shared" si="47"/>
        <v>6</v>
      </c>
      <c r="BO37" s="194">
        <v>0</v>
      </c>
      <c r="BP37" s="116"/>
      <c r="BQ37" s="215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33"/>
        <v>1</v>
      </c>
      <c r="CE37" s="74">
        <f t="shared" si="33"/>
        <v>0</v>
      </c>
      <c r="CF37" s="74">
        <f t="shared" si="33"/>
        <v>0</v>
      </c>
      <c r="CG37" s="74">
        <f t="shared" si="33"/>
        <v>0</v>
      </c>
      <c r="CH37" s="194">
        <f t="shared" si="33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116"/>
    </row>
    <row r="38" spans="1:92" ht="15.95" customHeight="1" x14ac:dyDescent="0.25">
      <c r="A38" s="215"/>
      <c r="B38" s="43" t="s">
        <v>35</v>
      </c>
      <c r="C38" s="36" t="s">
        <v>772</v>
      </c>
      <c r="D38" s="38"/>
      <c r="E38" s="16"/>
      <c r="F38" s="16"/>
      <c r="G38" s="16"/>
      <c r="H38" s="38">
        <v>2</v>
      </c>
      <c r="I38" s="36" t="s">
        <v>82</v>
      </c>
      <c r="J38" s="16"/>
      <c r="K38" s="16"/>
      <c r="L38" s="36" t="s">
        <v>785</v>
      </c>
      <c r="M38" s="38"/>
      <c r="N38" s="36"/>
      <c r="O38" s="36"/>
      <c r="P38" s="36"/>
      <c r="Q38" s="215"/>
      <c r="R38" s="215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50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51">+AI38/AC38</f>
        <v>2.1666666666666665</v>
      </c>
      <c r="AM38" s="50"/>
      <c r="AN38" s="50"/>
      <c r="AO38" s="50"/>
      <c r="AP38" s="50"/>
      <c r="AQ38" s="50"/>
      <c r="AR38" s="116"/>
      <c r="AS38" s="215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6</v>
      </c>
      <c r="BB38" s="74">
        <v>0</v>
      </c>
      <c r="BC38" s="74">
        <v>2</v>
      </c>
      <c r="BD38" s="50">
        <f t="shared" si="46"/>
        <v>2</v>
      </c>
      <c r="BE38" s="194">
        <v>2</v>
      </c>
      <c r="BF38" s="191">
        <f t="shared" si="49"/>
        <v>28</v>
      </c>
      <c r="BG38" s="74">
        <f t="shared" si="49"/>
        <v>1</v>
      </c>
      <c r="BH38" s="74">
        <f t="shared" si="49"/>
        <v>12</v>
      </c>
      <c r="BI38" s="74">
        <f t="shared" si="49"/>
        <v>13</v>
      </c>
      <c r="BJ38" s="194">
        <f t="shared" si="49"/>
        <v>4</v>
      </c>
      <c r="BK38" s="50">
        <v>22</v>
      </c>
      <c r="BL38" s="74">
        <v>1</v>
      </c>
      <c r="BM38" s="74">
        <v>10</v>
      </c>
      <c r="BN38" s="50">
        <f t="shared" si="47"/>
        <v>11</v>
      </c>
      <c r="BO38" s="194">
        <v>2</v>
      </c>
      <c r="BP38" s="116"/>
      <c r="BQ38" s="215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>
        <v>1</v>
      </c>
      <c r="BZ38" s="74">
        <v>0</v>
      </c>
      <c r="CA38" s="74">
        <v>1</v>
      </c>
      <c r="CB38" s="50">
        <f t="shared" ref="CB38" si="52">+CA38+BZ38</f>
        <v>1</v>
      </c>
      <c r="CC38" s="194">
        <v>0</v>
      </c>
      <c r="CD38" s="191">
        <f t="shared" si="33"/>
        <v>4</v>
      </c>
      <c r="CE38" s="74">
        <f t="shared" si="33"/>
        <v>2</v>
      </c>
      <c r="CF38" s="74">
        <f t="shared" si="33"/>
        <v>3</v>
      </c>
      <c r="CG38" s="74">
        <f t="shared" si="33"/>
        <v>5</v>
      </c>
      <c r="CH38" s="194">
        <f t="shared" si="33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116"/>
    </row>
    <row r="39" spans="1:92" ht="15.95" customHeight="1" x14ac:dyDescent="0.25">
      <c r="A39" s="215"/>
      <c r="C39" s="36" t="s">
        <v>503</v>
      </c>
      <c r="D39" s="16"/>
      <c r="E39" s="16"/>
      <c r="F39" s="16"/>
      <c r="G39" s="16"/>
      <c r="H39" s="38"/>
      <c r="I39" s="36"/>
      <c r="L39" s="36"/>
      <c r="M39" s="38"/>
      <c r="Q39" s="215"/>
      <c r="R39" s="215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50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51"/>
        <v>2.2857142857142856</v>
      </c>
      <c r="AM39" s="50"/>
      <c r="AN39" s="50"/>
      <c r="AO39" s="50"/>
      <c r="AP39" s="50"/>
      <c r="AQ39" s="50"/>
      <c r="AR39" s="116"/>
      <c r="AS39" s="215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6</v>
      </c>
      <c r="BB39" s="74">
        <v>1</v>
      </c>
      <c r="BC39" s="74">
        <v>3</v>
      </c>
      <c r="BD39" s="50">
        <f t="shared" si="46"/>
        <v>4</v>
      </c>
      <c r="BE39" s="194">
        <v>0</v>
      </c>
      <c r="BF39" s="191">
        <f t="shared" si="49"/>
        <v>19</v>
      </c>
      <c r="BG39" s="74">
        <f t="shared" si="49"/>
        <v>2</v>
      </c>
      <c r="BH39" s="74">
        <f t="shared" si="49"/>
        <v>6</v>
      </c>
      <c r="BI39" s="74">
        <f t="shared" si="49"/>
        <v>8</v>
      </c>
      <c r="BJ39" s="194">
        <f t="shared" si="49"/>
        <v>2</v>
      </c>
      <c r="BK39" s="50">
        <v>13</v>
      </c>
      <c r="BL39" s="74">
        <v>1</v>
      </c>
      <c r="BM39" s="74">
        <v>3</v>
      </c>
      <c r="BN39" s="50">
        <f t="shared" si="47"/>
        <v>4</v>
      </c>
      <c r="BO39" s="194">
        <v>2</v>
      </c>
      <c r="BP39" s="116"/>
      <c r="BQ39" s="215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>
        <v>1</v>
      </c>
      <c r="BZ39" s="74">
        <v>0</v>
      </c>
      <c r="CA39" s="74">
        <v>0</v>
      </c>
      <c r="CB39" s="50">
        <f t="shared" ref="CB39" si="53">+CA39+BZ39</f>
        <v>0</v>
      </c>
      <c r="CC39" s="194">
        <v>0</v>
      </c>
      <c r="CD39" s="191">
        <f t="shared" si="33"/>
        <v>5</v>
      </c>
      <c r="CE39" s="74">
        <f t="shared" si="33"/>
        <v>1</v>
      </c>
      <c r="CF39" s="74">
        <f t="shared" si="33"/>
        <v>3</v>
      </c>
      <c r="CG39" s="74">
        <f t="shared" si="33"/>
        <v>4</v>
      </c>
      <c r="CH39" s="194">
        <f t="shared" si="33"/>
        <v>0</v>
      </c>
      <c r="CI39" s="191">
        <v>4</v>
      </c>
      <c r="CJ39" s="74">
        <v>1</v>
      </c>
      <c r="CK39" s="74">
        <v>3</v>
      </c>
      <c r="CL39" s="50">
        <f t="shared" ref="CL39" si="54">+CJ39+CK39</f>
        <v>4</v>
      </c>
      <c r="CM39" s="194">
        <v>0</v>
      </c>
      <c r="CN39" s="116"/>
    </row>
    <row r="40" spans="1:92" ht="15.95" customHeight="1" x14ac:dyDescent="0.25">
      <c r="A40" s="215"/>
      <c r="C40" s="36" t="s">
        <v>773</v>
      </c>
      <c r="D40" s="16"/>
      <c r="E40" s="16"/>
      <c r="F40" s="16"/>
      <c r="G40" s="16"/>
      <c r="H40" s="38"/>
      <c r="I40" s="36"/>
      <c r="L40" s="36"/>
      <c r="M40" s="38"/>
      <c r="Q40" s="215"/>
      <c r="R40" s="215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50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51"/>
        <v>2.5</v>
      </c>
      <c r="AM40" s="50"/>
      <c r="AN40" s="50"/>
      <c r="AO40" s="50"/>
      <c r="AP40" s="50"/>
      <c r="AQ40" s="50"/>
      <c r="AR40" s="116"/>
      <c r="AS40" s="215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6</v>
      </c>
      <c r="BB40" s="74">
        <v>0</v>
      </c>
      <c r="BC40" s="74">
        <v>1</v>
      </c>
      <c r="BD40" s="50">
        <f t="shared" si="46"/>
        <v>1</v>
      </c>
      <c r="BE40" s="194">
        <v>2</v>
      </c>
      <c r="BF40" s="191">
        <f t="shared" si="49"/>
        <v>26</v>
      </c>
      <c r="BG40" s="74">
        <f t="shared" si="49"/>
        <v>0</v>
      </c>
      <c r="BH40" s="74">
        <f t="shared" si="49"/>
        <v>8</v>
      </c>
      <c r="BI40" s="74">
        <f t="shared" si="49"/>
        <v>8</v>
      </c>
      <c r="BJ40" s="194">
        <f t="shared" si="49"/>
        <v>8</v>
      </c>
      <c r="BK40" s="50">
        <v>20</v>
      </c>
      <c r="BL40" s="74">
        <v>0</v>
      </c>
      <c r="BM40" s="74">
        <v>7</v>
      </c>
      <c r="BN40" s="50">
        <f t="shared" si="47"/>
        <v>7</v>
      </c>
      <c r="BO40" s="194">
        <v>6</v>
      </c>
      <c r="BP40" s="116"/>
      <c r="BQ40" s="215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33"/>
        <v>1</v>
      </c>
      <c r="CE40" s="74">
        <f t="shared" si="33"/>
        <v>0</v>
      </c>
      <c r="CF40" s="74">
        <f t="shared" si="33"/>
        <v>0</v>
      </c>
      <c r="CG40" s="74">
        <f t="shared" si="33"/>
        <v>0</v>
      </c>
      <c r="CH40" s="194">
        <f t="shared" si="33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116"/>
    </row>
    <row r="41" spans="1:92" ht="15.95" customHeight="1" x14ac:dyDescent="0.25">
      <c r="A41" s="215"/>
      <c r="C41" s="16"/>
      <c r="D41" s="16"/>
      <c r="E41" s="16"/>
      <c r="F41" s="16"/>
      <c r="G41" s="16"/>
      <c r="M41" s="38"/>
      <c r="Q41" s="215"/>
      <c r="R41" s="215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50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51"/>
        <v>2.5238095238095237</v>
      </c>
      <c r="AM41" s="50"/>
      <c r="AN41" s="50"/>
      <c r="AO41" s="50"/>
      <c r="AP41" s="50"/>
      <c r="AQ41" s="50"/>
      <c r="AR41" s="116"/>
      <c r="AS41" s="215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5</v>
      </c>
      <c r="BB41" s="74">
        <v>0</v>
      </c>
      <c r="BC41" s="74">
        <v>1</v>
      </c>
      <c r="BD41" s="50">
        <f t="shared" si="46"/>
        <v>1</v>
      </c>
      <c r="BE41" s="194">
        <v>0</v>
      </c>
      <c r="BF41" s="191">
        <f t="shared" si="49"/>
        <v>25</v>
      </c>
      <c r="BG41" s="74">
        <f t="shared" si="49"/>
        <v>0</v>
      </c>
      <c r="BH41" s="74">
        <f t="shared" si="49"/>
        <v>10</v>
      </c>
      <c r="BI41" s="74">
        <f t="shared" si="49"/>
        <v>10</v>
      </c>
      <c r="BJ41" s="194">
        <f t="shared" si="49"/>
        <v>0</v>
      </c>
      <c r="BK41" s="50">
        <v>20</v>
      </c>
      <c r="BL41" s="74">
        <v>0</v>
      </c>
      <c r="BM41" s="74">
        <v>9</v>
      </c>
      <c r="BN41" s="50">
        <f t="shared" si="47"/>
        <v>9</v>
      </c>
      <c r="BO41" s="194">
        <v>0</v>
      </c>
      <c r="BP41" s="116"/>
      <c r="BQ41" s="215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2</v>
      </c>
      <c r="BZ41" s="74">
        <v>0</v>
      </c>
      <c r="CA41" s="74">
        <v>0</v>
      </c>
      <c r="CB41" s="50">
        <f t="shared" ref="CB41:CB42" si="55">+CA41+BZ41</f>
        <v>0</v>
      </c>
      <c r="CC41" s="194">
        <v>0</v>
      </c>
      <c r="CD41" s="191">
        <f t="shared" si="33"/>
        <v>7</v>
      </c>
      <c r="CE41" s="74">
        <f t="shared" si="33"/>
        <v>1</v>
      </c>
      <c r="CF41" s="74">
        <f t="shared" si="33"/>
        <v>4</v>
      </c>
      <c r="CG41" s="74">
        <f t="shared" si="33"/>
        <v>5</v>
      </c>
      <c r="CH41" s="194">
        <f t="shared" si="33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116"/>
    </row>
    <row r="42" spans="1:92" ht="15.95" customHeight="1" x14ac:dyDescent="0.25">
      <c r="A42" s="215"/>
      <c r="B42" s="23"/>
      <c r="C42" s="18" t="s">
        <v>677</v>
      </c>
      <c r="D42" s="38"/>
      <c r="E42" s="16"/>
      <c r="F42" s="37"/>
      <c r="G42" s="90">
        <v>1</v>
      </c>
      <c r="H42" s="38">
        <v>1</v>
      </c>
      <c r="I42" s="36" t="s">
        <v>99</v>
      </c>
      <c r="J42" s="16"/>
      <c r="K42" s="16"/>
      <c r="L42" s="36" t="s">
        <v>775</v>
      </c>
      <c r="M42" s="38"/>
      <c r="N42" s="36"/>
      <c r="O42" s="36"/>
      <c r="P42" s="36"/>
      <c r="Q42" s="215"/>
      <c r="R42" s="215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50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51"/>
        <v>2.5789473684210527</v>
      </c>
      <c r="AM42" s="50"/>
      <c r="AN42" s="50"/>
      <c r="AO42" s="50"/>
      <c r="AP42" s="50"/>
      <c r="AQ42" s="50"/>
      <c r="AR42" s="116"/>
      <c r="AS42" s="215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4</v>
      </c>
      <c r="BB42" s="74">
        <v>0</v>
      </c>
      <c r="BC42" s="74">
        <v>0</v>
      </c>
      <c r="BD42" s="50">
        <f t="shared" si="46"/>
        <v>0</v>
      </c>
      <c r="BE42" s="194">
        <v>0</v>
      </c>
      <c r="BF42" s="191">
        <f t="shared" si="49"/>
        <v>19</v>
      </c>
      <c r="BG42" s="74">
        <f t="shared" si="49"/>
        <v>2</v>
      </c>
      <c r="BH42" s="74">
        <f t="shared" si="49"/>
        <v>7</v>
      </c>
      <c r="BI42" s="74">
        <f t="shared" si="49"/>
        <v>9</v>
      </c>
      <c r="BJ42" s="194">
        <f t="shared" si="49"/>
        <v>2</v>
      </c>
      <c r="BK42" s="50">
        <v>15</v>
      </c>
      <c r="BL42" s="74">
        <v>2</v>
      </c>
      <c r="BM42" s="74">
        <v>7</v>
      </c>
      <c r="BN42" s="50">
        <f t="shared" si="47"/>
        <v>9</v>
      </c>
      <c r="BO42" s="194">
        <v>2</v>
      </c>
      <c r="BP42" s="116"/>
      <c r="BQ42" s="215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>
        <v>8</v>
      </c>
      <c r="BZ42" s="74">
        <v>0</v>
      </c>
      <c r="CA42" s="74">
        <v>3</v>
      </c>
      <c r="CB42" s="50">
        <f t="shared" si="55"/>
        <v>3</v>
      </c>
      <c r="CC42" s="194">
        <v>0</v>
      </c>
      <c r="CD42" s="191">
        <f t="shared" si="33"/>
        <v>35</v>
      </c>
      <c r="CE42" s="74">
        <f t="shared" si="33"/>
        <v>10</v>
      </c>
      <c r="CF42" s="74">
        <f t="shared" si="33"/>
        <v>10</v>
      </c>
      <c r="CG42" s="74">
        <f t="shared" si="33"/>
        <v>20</v>
      </c>
      <c r="CH42" s="194">
        <f t="shared" si="33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116"/>
    </row>
    <row r="43" spans="1:92" ht="15.95" customHeight="1" x14ac:dyDescent="0.25">
      <c r="A43" s="215"/>
      <c r="B43" s="43" t="s">
        <v>35</v>
      </c>
      <c r="C43" s="36" t="s">
        <v>774</v>
      </c>
      <c r="D43" s="38"/>
      <c r="E43" s="36"/>
      <c r="F43" s="36"/>
      <c r="G43" s="90"/>
      <c r="H43" s="38"/>
      <c r="I43" s="36"/>
      <c r="J43" s="16"/>
      <c r="K43" s="16"/>
      <c r="L43" s="36"/>
      <c r="M43" s="38"/>
      <c r="N43" s="36"/>
      <c r="O43" s="36"/>
      <c r="P43" s="36"/>
      <c r="Q43" s="215"/>
      <c r="R43" s="215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50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51"/>
        <v>3.1578947368421053</v>
      </c>
      <c r="AM43" s="50"/>
      <c r="AN43" s="50"/>
      <c r="AO43" s="50"/>
      <c r="AP43" s="50"/>
      <c r="AQ43" s="50"/>
      <c r="AR43" s="116"/>
      <c r="AS43" s="215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6</v>
      </c>
      <c r="BB43" s="74">
        <v>0</v>
      </c>
      <c r="BC43" s="74">
        <v>1</v>
      </c>
      <c r="BD43" s="50">
        <f t="shared" si="46"/>
        <v>1</v>
      </c>
      <c r="BE43" s="194">
        <v>0</v>
      </c>
      <c r="BF43" s="191">
        <f t="shared" si="49"/>
        <v>26</v>
      </c>
      <c r="BG43" s="74">
        <f t="shared" si="49"/>
        <v>3</v>
      </c>
      <c r="BH43" s="74">
        <f t="shared" si="49"/>
        <v>7</v>
      </c>
      <c r="BI43" s="74">
        <f t="shared" si="49"/>
        <v>10</v>
      </c>
      <c r="BJ43" s="194">
        <f t="shared" si="49"/>
        <v>0</v>
      </c>
      <c r="BK43" s="50">
        <v>20</v>
      </c>
      <c r="BL43" s="74">
        <v>3</v>
      </c>
      <c r="BM43" s="74">
        <v>6</v>
      </c>
      <c r="BN43" s="50">
        <f t="shared" si="47"/>
        <v>9</v>
      </c>
      <c r="BO43" s="194">
        <v>0</v>
      </c>
      <c r="BP43" s="116"/>
      <c r="BQ43" s="215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33"/>
        <v>1</v>
      </c>
      <c r="CE43" s="74">
        <f t="shared" si="33"/>
        <v>1</v>
      </c>
      <c r="CF43" s="74">
        <f t="shared" si="33"/>
        <v>0</v>
      </c>
      <c r="CG43" s="74">
        <f t="shared" si="33"/>
        <v>1</v>
      </c>
      <c r="CH43" s="194">
        <f t="shared" si="33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116"/>
    </row>
    <row r="44" spans="1:92" ht="15.95" customHeight="1" thickBot="1" x14ac:dyDescent="0.3">
      <c r="A44" s="215"/>
      <c r="B44" s="223"/>
      <c r="C44" s="224"/>
      <c r="D44" s="224"/>
      <c r="E44" s="224"/>
      <c r="F44" s="224"/>
      <c r="G44" s="225"/>
      <c r="H44" s="226"/>
      <c r="I44" s="224"/>
      <c r="J44" s="224"/>
      <c r="K44" s="226"/>
      <c r="L44" s="226"/>
      <c r="M44" s="226"/>
      <c r="N44" s="226"/>
      <c r="O44" s="226"/>
      <c r="P44" s="226"/>
      <c r="Q44" s="215"/>
      <c r="R44" s="215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116"/>
      <c r="AS44" s="215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66</v>
      </c>
      <c r="BB44" s="48">
        <f t="shared" ref="BB44" si="56">SUM(BB32:BB43)</f>
        <v>9</v>
      </c>
      <c r="BC44" s="48">
        <f>SUM(BC32:BC43)</f>
        <v>12</v>
      </c>
      <c r="BD44" s="48">
        <f>+BC44+BB44</f>
        <v>21</v>
      </c>
      <c r="BE44" s="196">
        <f>SUM(BE32:BE43)</f>
        <v>8</v>
      </c>
      <c r="BF44" s="195">
        <f>SUM(BF32:BF43)</f>
        <v>303</v>
      </c>
      <c r="BG44" s="48">
        <f t="shared" ref="BG44" si="57">SUM(BG32:BG43)</f>
        <v>58</v>
      </c>
      <c r="BH44" s="48">
        <f>SUM(BH32:BH43)</f>
        <v>97</v>
      </c>
      <c r="BI44" s="48">
        <f>+BH44+BG44</f>
        <v>155</v>
      </c>
      <c r="BJ44" s="196">
        <f>SUM(BJ32:BJ43)</f>
        <v>34</v>
      </c>
      <c r="BK44" s="48">
        <f>SUM(BK32:BK43)</f>
        <v>237</v>
      </c>
      <c r="BL44" s="48">
        <f t="shared" ref="BL44" si="58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116"/>
      <c r="BQ44" s="215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33"/>
        <v>5</v>
      </c>
      <c r="CE44" s="74">
        <f t="shared" si="33"/>
        <v>0</v>
      </c>
      <c r="CF44" s="74">
        <f t="shared" si="33"/>
        <v>4</v>
      </c>
      <c r="CG44" s="74">
        <f t="shared" si="33"/>
        <v>4</v>
      </c>
      <c r="CH44" s="194">
        <f t="shared" si="33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116"/>
    </row>
    <row r="45" spans="1:92" ht="15.95" customHeight="1" x14ac:dyDescent="0.25">
      <c r="A45" s="215"/>
      <c r="B45" s="18" t="s">
        <v>124</v>
      </c>
      <c r="C45" s="23"/>
      <c r="D45" s="23"/>
      <c r="E45" s="42" t="s">
        <v>151</v>
      </c>
      <c r="F45" s="42"/>
      <c r="G45" s="44">
        <f>SUM(G14:G44)</f>
        <v>17</v>
      </c>
      <c r="H45" s="44"/>
      <c r="I45" s="33"/>
      <c r="J45" s="42" t="s">
        <v>90</v>
      </c>
      <c r="K45" s="33"/>
      <c r="L45" s="44">
        <f>COUNTA(C14:C44)-8</f>
        <v>7</v>
      </c>
      <c r="N45" s="42" t="s">
        <v>109</v>
      </c>
      <c r="O45" s="44">
        <f>2*L45</f>
        <v>14</v>
      </c>
      <c r="P45" s="23"/>
      <c r="Q45" s="215"/>
      <c r="R45" s="215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116"/>
      <c r="AS45" s="215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7</v>
      </c>
      <c r="BB45" s="74">
        <v>1</v>
      </c>
      <c r="BC45" s="74">
        <v>2</v>
      </c>
      <c r="BD45" s="50">
        <f t="shared" ref="BD45:BD56" si="59">+BC45+BB45</f>
        <v>3</v>
      </c>
      <c r="BE45" s="194">
        <v>0</v>
      </c>
      <c r="BF45" s="189">
        <f>+BK45+BA45</f>
        <v>31</v>
      </c>
      <c r="BG45" s="28">
        <f>+BL45+BB45</f>
        <v>7</v>
      </c>
      <c r="BH45" s="28">
        <f>+BM45+BC45</f>
        <v>9</v>
      </c>
      <c r="BI45" s="28">
        <f>+BN45+BD45</f>
        <v>16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60">+BL45+BM45</f>
        <v>13</v>
      </c>
      <c r="BO45" s="193">
        <v>4</v>
      </c>
      <c r="BP45" s="116"/>
      <c r="BQ45" s="215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33"/>
        <v>1</v>
      </c>
      <c r="CE45" s="74">
        <f t="shared" si="33"/>
        <v>0</v>
      </c>
      <c r="CF45" s="74">
        <f t="shared" si="33"/>
        <v>0</v>
      </c>
      <c r="CG45" s="74">
        <f t="shared" si="33"/>
        <v>0</v>
      </c>
      <c r="CH45" s="194">
        <f t="shared" si="33"/>
        <v>0</v>
      </c>
      <c r="CI45" s="191">
        <v>1</v>
      </c>
      <c r="CJ45" s="74">
        <v>0</v>
      </c>
      <c r="CK45" s="74">
        <v>0</v>
      </c>
      <c r="CL45" s="50">
        <f t="shared" ref="CL45:CL46" si="61">+CJ45+CK45</f>
        <v>0</v>
      </c>
      <c r="CM45" s="194">
        <v>0</v>
      </c>
      <c r="CN45" s="116"/>
    </row>
    <row r="46" spans="1:92" ht="15.95" customHeight="1" thickBot="1" x14ac:dyDescent="0.3">
      <c r="A46" s="215"/>
      <c r="B46" s="16"/>
      <c r="E46" s="42" t="s">
        <v>150</v>
      </c>
      <c r="F46" s="42"/>
      <c r="G46" s="44">
        <f>COUNTA(L15:L44)+COUNTIF(L15:L44,"*&amp;*")</f>
        <v>27</v>
      </c>
      <c r="Q46" s="215"/>
      <c r="R46" s="215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116"/>
      <c r="AS46" s="215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6</v>
      </c>
      <c r="BB46" s="74">
        <v>0</v>
      </c>
      <c r="BC46" s="74">
        <v>0</v>
      </c>
      <c r="BD46" s="50">
        <f t="shared" si="59"/>
        <v>0</v>
      </c>
      <c r="BE46" s="194">
        <v>0</v>
      </c>
      <c r="BF46" s="191">
        <f t="shared" ref="BF46:BJ56" si="62">+BK46+BA46</f>
        <v>27</v>
      </c>
      <c r="BG46" s="74">
        <f t="shared" si="62"/>
        <v>0</v>
      </c>
      <c r="BH46" s="74">
        <f t="shared" si="62"/>
        <v>1</v>
      </c>
      <c r="BI46" s="74">
        <f t="shared" si="62"/>
        <v>1</v>
      </c>
      <c r="BJ46" s="194">
        <f t="shared" si="62"/>
        <v>0</v>
      </c>
      <c r="BK46" s="50">
        <v>21</v>
      </c>
      <c r="BL46" s="74">
        <v>0</v>
      </c>
      <c r="BM46" s="74">
        <v>1</v>
      </c>
      <c r="BN46" s="50">
        <f t="shared" si="60"/>
        <v>1</v>
      </c>
      <c r="BO46" s="194">
        <v>0</v>
      </c>
      <c r="BP46" s="116"/>
      <c r="BQ46" s="215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33"/>
        <v>1</v>
      </c>
      <c r="CE46" s="74">
        <f t="shared" si="33"/>
        <v>0</v>
      </c>
      <c r="CF46" s="74">
        <f t="shared" si="33"/>
        <v>0</v>
      </c>
      <c r="CG46" s="74">
        <f t="shared" si="33"/>
        <v>0</v>
      </c>
      <c r="CH46" s="194">
        <f t="shared" si="33"/>
        <v>0</v>
      </c>
      <c r="CI46" s="191">
        <v>1</v>
      </c>
      <c r="CJ46" s="74">
        <v>0</v>
      </c>
      <c r="CK46" s="74">
        <v>0</v>
      </c>
      <c r="CL46" s="50">
        <f t="shared" si="61"/>
        <v>0</v>
      </c>
      <c r="CM46" s="194">
        <v>0</v>
      </c>
      <c r="CN46" s="116"/>
    </row>
    <row r="47" spans="1:92" ht="15.95" customHeight="1" x14ac:dyDescent="0.25">
      <c r="A47" s="215"/>
      <c r="Q47" s="215"/>
      <c r="R47" s="215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63">SUM(AC38:AC46)</f>
        <v>176</v>
      </c>
      <c r="AD47" s="60">
        <f t="shared" si="63"/>
        <v>75</v>
      </c>
      <c r="AE47" s="60">
        <f t="shared" si="63"/>
        <v>75</v>
      </c>
      <c r="AF47" s="60">
        <f t="shared" si="63"/>
        <v>26</v>
      </c>
      <c r="AG47" s="60"/>
      <c r="AH47" s="60"/>
      <c r="AI47" s="60">
        <f t="shared" ref="AI47:AK47" si="64">SUM(AI38:AI46)</f>
        <v>468</v>
      </c>
      <c r="AJ47" s="60">
        <f t="shared" si="64"/>
        <v>14</v>
      </c>
      <c r="AK47" s="60">
        <f t="shared" si="64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116"/>
      <c r="AS47" s="215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6</v>
      </c>
      <c r="BB47" s="74">
        <v>6</v>
      </c>
      <c r="BC47" s="74">
        <v>4</v>
      </c>
      <c r="BD47" s="50">
        <f t="shared" si="59"/>
        <v>10</v>
      </c>
      <c r="BE47" s="194">
        <v>2</v>
      </c>
      <c r="BF47" s="191">
        <f t="shared" si="62"/>
        <v>26</v>
      </c>
      <c r="BG47" s="74">
        <f t="shared" si="62"/>
        <v>30</v>
      </c>
      <c r="BH47" s="74">
        <f t="shared" si="62"/>
        <v>29</v>
      </c>
      <c r="BI47" s="74">
        <f t="shared" si="62"/>
        <v>59</v>
      </c>
      <c r="BJ47" s="194">
        <f t="shared" si="62"/>
        <v>4</v>
      </c>
      <c r="BK47" s="50">
        <v>20</v>
      </c>
      <c r="BL47" s="74">
        <v>24</v>
      </c>
      <c r="BM47" s="74">
        <v>25</v>
      </c>
      <c r="BN47" s="50">
        <f t="shared" si="60"/>
        <v>49</v>
      </c>
      <c r="BO47" s="194">
        <v>2</v>
      </c>
      <c r="BP47" s="116"/>
      <c r="BQ47" s="215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>
        <v>1</v>
      </c>
      <c r="BZ47" s="74">
        <v>0</v>
      </c>
      <c r="CA47" s="74">
        <v>0</v>
      </c>
      <c r="CB47" s="50">
        <f t="shared" ref="CB47" si="65">+CA47+BZ47</f>
        <v>0</v>
      </c>
      <c r="CC47" s="194">
        <v>0</v>
      </c>
      <c r="CD47" s="191">
        <f t="shared" si="33"/>
        <v>4</v>
      </c>
      <c r="CE47" s="74">
        <f t="shared" si="33"/>
        <v>1</v>
      </c>
      <c r="CF47" s="74">
        <f t="shared" si="33"/>
        <v>3</v>
      </c>
      <c r="CG47" s="74">
        <f t="shared" si="33"/>
        <v>4</v>
      </c>
      <c r="CH47" s="194">
        <f t="shared" si="33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116"/>
    </row>
    <row r="48" spans="1:92" ht="15.95" customHeight="1" x14ac:dyDescent="0.25">
      <c r="A48" s="215"/>
      <c r="Q48" s="215"/>
      <c r="R48" s="215"/>
      <c r="S48" s="75"/>
      <c r="T48" s="65"/>
      <c r="AM48" s="50"/>
      <c r="AN48" s="50"/>
      <c r="AO48" s="50"/>
      <c r="AP48" s="50"/>
      <c r="AQ48" s="50"/>
      <c r="AR48" s="116"/>
      <c r="AS48" s="215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6</v>
      </c>
      <c r="BB48" s="74">
        <v>0</v>
      </c>
      <c r="BC48" s="74">
        <v>9</v>
      </c>
      <c r="BD48" s="50">
        <f t="shared" si="59"/>
        <v>9</v>
      </c>
      <c r="BE48" s="194">
        <v>0</v>
      </c>
      <c r="BF48" s="191">
        <f t="shared" si="62"/>
        <v>24</v>
      </c>
      <c r="BG48" s="74">
        <f t="shared" si="62"/>
        <v>10</v>
      </c>
      <c r="BH48" s="74">
        <f t="shared" si="62"/>
        <v>31</v>
      </c>
      <c r="BI48" s="74">
        <f t="shared" si="62"/>
        <v>41</v>
      </c>
      <c r="BJ48" s="194">
        <f t="shared" si="62"/>
        <v>6</v>
      </c>
      <c r="BK48" s="50">
        <v>18</v>
      </c>
      <c r="BL48" s="74">
        <v>10</v>
      </c>
      <c r="BM48" s="74">
        <v>22</v>
      </c>
      <c r="BN48" s="50">
        <f t="shared" si="60"/>
        <v>32</v>
      </c>
      <c r="BO48" s="194">
        <v>6</v>
      </c>
      <c r="BP48" s="116"/>
      <c r="BQ48" s="215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33"/>
        <v>1</v>
      </c>
      <c r="CE48" s="74">
        <f t="shared" si="33"/>
        <v>0</v>
      </c>
      <c r="CF48" s="74">
        <f t="shared" si="33"/>
        <v>0</v>
      </c>
      <c r="CG48" s="74">
        <f t="shared" si="33"/>
        <v>0</v>
      </c>
      <c r="CH48" s="194">
        <f t="shared" si="33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116"/>
    </row>
    <row r="49" spans="1:92" ht="15.95" customHeight="1" x14ac:dyDescent="0.25">
      <c r="A49" s="215"/>
      <c r="B49" s="18" t="s">
        <v>92</v>
      </c>
      <c r="H49" s="18" t="s">
        <v>100</v>
      </c>
      <c r="M49" s="18" t="s">
        <v>101</v>
      </c>
      <c r="O49" s="16"/>
      <c r="Q49" s="215"/>
      <c r="R49" s="215"/>
      <c r="S49" s="75"/>
      <c r="T49" s="65"/>
      <c r="AM49" s="50"/>
      <c r="AN49" s="50"/>
      <c r="AO49" s="50"/>
      <c r="AP49" s="50"/>
      <c r="AQ49" s="50"/>
      <c r="AR49" s="116"/>
      <c r="AS49" s="215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6</v>
      </c>
      <c r="BB49" s="74">
        <v>4</v>
      </c>
      <c r="BC49" s="74">
        <v>3</v>
      </c>
      <c r="BD49" s="50">
        <f t="shared" si="59"/>
        <v>7</v>
      </c>
      <c r="BE49" s="194">
        <v>0</v>
      </c>
      <c r="BF49" s="191">
        <f t="shared" si="62"/>
        <v>25</v>
      </c>
      <c r="BG49" s="74">
        <f t="shared" si="62"/>
        <v>18</v>
      </c>
      <c r="BH49" s="74">
        <f t="shared" si="62"/>
        <v>16</v>
      </c>
      <c r="BI49" s="74">
        <f t="shared" si="62"/>
        <v>34</v>
      </c>
      <c r="BJ49" s="194">
        <f t="shared" si="62"/>
        <v>4</v>
      </c>
      <c r="BK49" s="50">
        <v>19</v>
      </c>
      <c r="BL49" s="74">
        <v>14</v>
      </c>
      <c r="BM49" s="74">
        <v>13</v>
      </c>
      <c r="BN49" s="50">
        <f t="shared" si="60"/>
        <v>27</v>
      </c>
      <c r="BO49" s="194">
        <v>4</v>
      </c>
      <c r="BP49" s="116"/>
      <c r="BQ49" s="215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33"/>
        <v>5</v>
      </c>
      <c r="CE49" s="74">
        <f t="shared" si="33"/>
        <v>1</v>
      </c>
      <c r="CF49" s="74">
        <f t="shared" si="33"/>
        <v>1</v>
      </c>
      <c r="CG49" s="74">
        <f t="shared" si="33"/>
        <v>2</v>
      </c>
      <c r="CH49" s="194">
        <f t="shared" si="33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116"/>
    </row>
    <row r="50" spans="1:92" ht="15.95" customHeight="1" x14ac:dyDescent="0.25">
      <c r="A50" s="215"/>
      <c r="B50" s="36" t="s">
        <v>149</v>
      </c>
      <c r="C50" s="36"/>
      <c r="D50" s="36"/>
      <c r="E50" s="36"/>
      <c r="F50" s="36"/>
      <c r="G50" s="36"/>
      <c r="H50" s="36" t="s">
        <v>313</v>
      </c>
      <c r="I50" s="36"/>
      <c r="J50" s="36"/>
      <c r="K50" s="36"/>
      <c r="L50" s="36"/>
      <c r="M50" s="36" t="s">
        <v>782</v>
      </c>
      <c r="N50" s="36"/>
      <c r="O50" s="36"/>
      <c r="P50" s="36"/>
      <c r="Q50" s="215"/>
      <c r="R50" s="215"/>
      <c r="S50" s="75"/>
      <c r="T50" s="65"/>
      <c r="AM50" s="50"/>
      <c r="AN50" s="50"/>
      <c r="AO50" s="50"/>
      <c r="AP50" s="50"/>
      <c r="AQ50" s="50"/>
      <c r="AR50" s="116"/>
      <c r="AS50" s="215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6</v>
      </c>
      <c r="BB50" s="74">
        <v>0</v>
      </c>
      <c r="BC50" s="74">
        <v>0</v>
      </c>
      <c r="BD50" s="50">
        <f t="shared" si="59"/>
        <v>0</v>
      </c>
      <c r="BE50" s="194">
        <v>0</v>
      </c>
      <c r="BF50" s="191">
        <f t="shared" si="62"/>
        <v>28</v>
      </c>
      <c r="BG50" s="74">
        <f t="shared" si="62"/>
        <v>4</v>
      </c>
      <c r="BH50" s="74">
        <f t="shared" si="62"/>
        <v>5</v>
      </c>
      <c r="BI50" s="74">
        <f t="shared" si="62"/>
        <v>9</v>
      </c>
      <c r="BJ50" s="194">
        <f t="shared" si="62"/>
        <v>2</v>
      </c>
      <c r="BK50" s="50">
        <v>22</v>
      </c>
      <c r="BL50" s="74">
        <v>4</v>
      </c>
      <c r="BM50" s="74">
        <v>5</v>
      </c>
      <c r="BN50" s="50">
        <f t="shared" si="60"/>
        <v>9</v>
      </c>
      <c r="BO50" s="194">
        <v>2</v>
      </c>
      <c r="BP50" s="116"/>
      <c r="BQ50" s="215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33"/>
        <v>1</v>
      </c>
      <c r="CE50" s="74">
        <f t="shared" si="33"/>
        <v>0</v>
      </c>
      <c r="CF50" s="74">
        <f t="shared" si="33"/>
        <v>0</v>
      </c>
      <c r="CG50" s="74">
        <f t="shared" si="33"/>
        <v>0</v>
      </c>
      <c r="CH50" s="194">
        <f t="shared" si="33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116"/>
    </row>
    <row r="51" spans="1:92" ht="15.95" customHeight="1" thickBot="1" x14ac:dyDescent="0.3">
      <c r="A51" s="215"/>
      <c r="Q51" s="215"/>
      <c r="R51" s="215"/>
      <c r="S51" s="75"/>
      <c r="T51" s="65"/>
      <c r="AM51" s="50"/>
      <c r="AN51" s="50"/>
      <c r="AO51" s="50"/>
      <c r="AP51" s="50"/>
      <c r="AQ51" s="50"/>
      <c r="AR51" s="116"/>
      <c r="AS51" s="215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62"/>
        <v>16</v>
      </c>
      <c r="BG51" s="74">
        <f t="shared" si="62"/>
        <v>2</v>
      </c>
      <c r="BH51" s="74">
        <f t="shared" si="62"/>
        <v>6</v>
      </c>
      <c r="BI51" s="74">
        <f t="shared" si="62"/>
        <v>8</v>
      </c>
      <c r="BJ51" s="194">
        <f t="shared" si="62"/>
        <v>6</v>
      </c>
      <c r="BK51" s="50">
        <v>16</v>
      </c>
      <c r="BL51" s="74">
        <v>2</v>
      </c>
      <c r="BM51" s="74">
        <v>6</v>
      </c>
      <c r="BN51" s="50">
        <f t="shared" si="60"/>
        <v>8</v>
      </c>
      <c r="BO51" s="194">
        <v>6</v>
      </c>
      <c r="BP51" s="116"/>
      <c r="BQ51" s="215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>
        <v>5</v>
      </c>
      <c r="BZ51" s="74">
        <v>4</v>
      </c>
      <c r="CA51" s="74">
        <v>2</v>
      </c>
      <c r="CB51" s="50">
        <f t="shared" ref="CB51" si="66">+CA51+BZ51</f>
        <v>6</v>
      </c>
      <c r="CC51" s="194">
        <v>2</v>
      </c>
      <c r="CD51" s="191">
        <f t="shared" si="33"/>
        <v>19</v>
      </c>
      <c r="CE51" s="74">
        <f t="shared" si="33"/>
        <v>11</v>
      </c>
      <c r="CF51" s="74">
        <f t="shared" si="33"/>
        <v>8</v>
      </c>
      <c r="CG51" s="74">
        <f t="shared" si="33"/>
        <v>19</v>
      </c>
      <c r="CH51" s="194">
        <f t="shared" si="33"/>
        <v>4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116"/>
    </row>
    <row r="52" spans="1:92" ht="15.95" customHeight="1" x14ac:dyDescent="0.25">
      <c r="A52" s="215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215"/>
      <c r="R52" s="215"/>
      <c r="S52" s="75"/>
      <c r="T52" s="65"/>
      <c r="AM52" s="50"/>
      <c r="AN52" s="50"/>
      <c r="AO52" s="50"/>
      <c r="AP52" s="50"/>
      <c r="AQ52" s="50"/>
      <c r="AR52" s="116"/>
      <c r="AS52" s="215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6</v>
      </c>
      <c r="BB52" s="74">
        <v>0</v>
      </c>
      <c r="BC52" s="74">
        <v>0</v>
      </c>
      <c r="BD52" s="50">
        <f t="shared" si="59"/>
        <v>0</v>
      </c>
      <c r="BE52" s="194">
        <v>0</v>
      </c>
      <c r="BF52" s="191">
        <f t="shared" si="62"/>
        <v>24</v>
      </c>
      <c r="BG52" s="74">
        <f t="shared" si="62"/>
        <v>1</v>
      </c>
      <c r="BH52" s="74">
        <f t="shared" si="62"/>
        <v>2</v>
      </c>
      <c r="BI52" s="74">
        <f t="shared" si="62"/>
        <v>3</v>
      </c>
      <c r="BJ52" s="194">
        <f t="shared" si="62"/>
        <v>0</v>
      </c>
      <c r="BK52" s="50">
        <v>18</v>
      </c>
      <c r="BL52" s="74">
        <v>1</v>
      </c>
      <c r="BM52" s="74">
        <v>2</v>
      </c>
      <c r="BN52" s="50">
        <f t="shared" si="60"/>
        <v>3</v>
      </c>
      <c r="BO52" s="194">
        <v>0</v>
      </c>
      <c r="BP52" s="116"/>
      <c r="BQ52" s="215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57</v>
      </c>
      <c r="BZ52" s="60">
        <f t="shared" ref="BZ52:CC52" si="67">SUM(BZ6:BZ51)</f>
        <v>18</v>
      </c>
      <c r="CA52" s="60">
        <f t="shared" si="67"/>
        <v>23</v>
      </c>
      <c r="CB52" s="60">
        <f t="shared" si="67"/>
        <v>41</v>
      </c>
      <c r="CC52" s="190">
        <f t="shared" si="67"/>
        <v>4</v>
      </c>
      <c r="CD52" s="189">
        <f>SUM(CD6:CD51)</f>
        <v>279</v>
      </c>
      <c r="CE52" s="60">
        <f t="shared" ref="CE52:CH52" si="68">SUM(CE6:CE51)</f>
        <v>86</v>
      </c>
      <c r="CF52" s="60">
        <f t="shared" si="68"/>
        <v>104</v>
      </c>
      <c r="CG52" s="60">
        <f>SUM(CG6:CG51)</f>
        <v>190</v>
      </c>
      <c r="CH52" s="190">
        <f t="shared" si="68"/>
        <v>36</v>
      </c>
      <c r="CI52" s="189">
        <f>SUM(CI6:CI51)</f>
        <v>222</v>
      </c>
      <c r="CJ52" s="60">
        <f t="shared" ref="CJ52:CM52" si="69">SUM(CJ6:CJ51)</f>
        <v>68</v>
      </c>
      <c r="CK52" s="60">
        <f t="shared" si="69"/>
        <v>81</v>
      </c>
      <c r="CL52" s="60">
        <f t="shared" si="69"/>
        <v>149</v>
      </c>
      <c r="CM52" s="190">
        <f t="shared" si="69"/>
        <v>32</v>
      </c>
      <c r="CN52" s="116"/>
    </row>
    <row r="53" spans="1:92" ht="15.95" customHeight="1" x14ac:dyDescent="0.25">
      <c r="A53" s="215"/>
      <c r="Q53" s="215"/>
      <c r="R53" s="215"/>
      <c r="S53" s="62"/>
      <c r="T53" s="62"/>
      <c r="AM53" s="50"/>
      <c r="AN53" s="50"/>
      <c r="AO53" s="50"/>
      <c r="AP53" s="50"/>
      <c r="AQ53" s="50"/>
      <c r="AR53" s="116"/>
      <c r="AS53" s="215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5</v>
      </c>
      <c r="BB53" s="74">
        <v>0</v>
      </c>
      <c r="BC53" s="74">
        <v>1</v>
      </c>
      <c r="BD53" s="50">
        <f t="shared" si="59"/>
        <v>1</v>
      </c>
      <c r="BE53" s="194">
        <v>0</v>
      </c>
      <c r="BF53" s="191">
        <f t="shared" si="62"/>
        <v>24</v>
      </c>
      <c r="BG53" s="74">
        <f t="shared" si="62"/>
        <v>0</v>
      </c>
      <c r="BH53" s="74">
        <f t="shared" si="62"/>
        <v>6</v>
      </c>
      <c r="BI53" s="74">
        <f t="shared" si="62"/>
        <v>6</v>
      </c>
      <c r="BJ53" s="194">
        <f t="shared" si="62"/>
        <v>0</v>
      </c>
      <c r="BK53" s="50">
        <v>19</v>
      </c>
      <c r="BL53" s="74">
        <v>0</v>
      </c>
      <c r="BM53" s="74">
        <v>5</v>
      </c>
      <c r="BN53" s="50">
        <f t="shared" si="60"/>
        <v>5</v>
      </c>
      <c r="BO53" s="194">
        <v>0</v>
      </c>
      <c r="BP53" s="116"/>
      <c r="BQ53" s="215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116"/>
    </row>
    <row r="54" spans="1:92" ht="15.95" customHeight="1" x14ac:dyDescent="0.25">
      <c r="A54" s="215"/>
      <c r="Q54" s="215"/>
      <c r="R54" s="215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116"/>
      <c r="AS54" s="215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6</v>
      </c>
      <c r="BB54" s="74">
        <v>0</v>
      </c>
      <c r="BC54" s="74">
        <v>1</v>
      </c>
      <c r="BD54" s="50">
        <f t="shared" si="59"/>
        <v>1</v>
      </c>
      <c r="BE54" s="194">
        <v>2</v>
      </c>
      <c r="BF54" s="191">
        <f t="shared" si="62"/>
        <v>28</v>
      </c>
      <c r="BG54" s="74">
        <f t="shared" si="62"/>
        <v>2</v>
      </c>
      <c r="BH54" s="74">
        <f t="shared" si="62"/>
        <v>9</v>
      </c>
      <c r="BI54" s="74">
        <f t="shared" si="62"/>
        <v>11</v>
      </c>
      <c r="BJ54" s="194">
        <f t="shared" si="62"/>
        <v>2</v>
      </c>
      <c r="BK54" s="50">
        <v>22</v>
      </c>
      <c r="BL54" s="74">
        <v>2</v>
      </c>
      <c r="BM54" s="74">
        <v>8</v>
      </c>
      <c r="BN54" s="50">
        <f t="shared" si="60"/>
        <v>10</v>
      </c>
      <c r="BO54" s="194">
        <v>0</v>
      </c>
      <c r="BP54" s="116"/>
      <c r="BQ54" s="215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116"/>
    </row>
    <row r="55" spans="1:92" ht="15.95" customHeight="1" x14ac:dyDescent="0.25">
      <c r="A55" s="215"/>
      <c r="Q55" s="215"/>
      <c r="R55" s="215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116"/>
      <c r="AS55" s="215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6</v>
      </c>
      <c r="BB55" s="74">
        <v>0</v>
      </c>
      <c r="BC55" s="74">
        <v>1</v>
      </c>
      <c r="BD55" s="50">
        <f t="shared" si="59"/>
        <v>1</v>
      </c>
      <c r="BE55" s="194">
        <v>4</v>
      </c>
      <c r="BF55" s="191">
        <f t="shared" si="62"/>
        <v>28</v>
      </c>
      <c r="BG55" s="74">
        <f t="shared" si="62"/>
        <v>0</v>
      </c>
      <c r="BH55" s="74">
        <f t="shared" si="62"/>
        <v>5</v>
      </c>
      <c r="BI55" s="74">
        <f t="shared" si="62"/>
        <v>5</v>
      </c>
      <c r="BJ55" s="194">
        <f t="shared" si="62"/>
        <v>8</v>
      </c>
      <c r="BK55" s="50">
        <v>22</v>
      </c>
      <c r="BL55" s="74">
        <v>0</v>
      </c>
      <c r="BM55" s="74">
        <v>4</v>
      </c>
      <c r="BN55" s="50">
        <f t="shared" si="60"/>
        <v>4</v>
      </c>
      <c r="BO55" s="194">
        <v>4</v>
      </c>
      <c r="BP55" s="116"/>
      <c r="BQ55" s="215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116"/>
    </row>
    <row r="56" spans="1:92" ht="15.95" customHeight="1" x14ac:dyDescent="0.25">
      <c r="A56" s="215"/>
      <c r="Q56" s="215"/>
      <c r="R56" s="215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116"/>
      <c r="AS56" s="215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6</v>
      </c>
      <c r="BB56" s="74">
        <v>1</v>
      </c>
      <c r="BC56" s="74">
        <v>0</v>
      </c>
      <c r="BD56" s="50">
        <f t="shared" si="59"/>
        <v>1</v>
      </c>
      <c r="BE56" s="194">
        <v>0</v>
      </c>
      <c r="BF56" s="191">
        <f t="shared" si="62"/>
        <v>27</v>
      </c>
      <c r="BG56" s="74">
        <f t="shared" si="62"/>
        <v>4</v>
      </c>
      <c r="BH56" s="74">
        <f t="shared" si="62"/>
        <v>7</v>
      </c>
      <c r="BI56" s="74">
        <f t="shared" si="62"/>
        <v>11</v>
      </c>
      <c r="BJ56" s="194">
        <f t="shared" si="62"/>
        <v>0</v>
      </c>
      <c r="BK56" s="50">
        <v>21</v>
      </c>
      <c r="BL56" s="74">
        <v>3</v>
      </c>
      <c r="BM56" s="74">
        <v>7</v>
      </c>
      <c r="BN56" s="50">
        <f t="shared" si="60"/>
        <v>10</v>
      </c>
      <c r="BO56" s="194">
        <v>0</v>
      </c>
      <c r="BP56" s="116"/>
      <c r="BQ56" s="215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116"/>
    </row>
    <row r="57" spans="1:92" ht="15.95" customHeight="1" thickBot="1" x14ac:dyDescent="0.3">
      <c r="A57" s="215"/>
      <c r="Q57" s="215"/>
      <c r="R57" s="215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116"/>
      <c r="AS57" s="215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66</v>
      </c>
      <c r="BB57" s="48">
        <f t="shared" ref="BB57" si="70">SUM(BB45:BB56)</f>
        <v>12</v>
      </c>
      <c r="BC57" s="48">
        <f>SUM(BC45:BC56)</f>
        <v>21</v>
      </c>
      <c r="BD57" s="48">
        <f>+BC57+BB57</f>
        <v>33</v>
      </c>
      <c r="BE57" s="196">
        <f>SUM(BE45:BE56)</f>
        <v>8</v>
      </c>
      <c r="BF57" s="195">
        <f>SUM(BF45:BF56)</f>
        <v>308</v>
      </c>
      <c r="BG57" s="48">
        <f t="shared" ref="BG57" si="71">SUM(BG45:BG56)</f>
        <v>78</v>
      </c>
      <c r="BH57" s="48">
        <f>SUM(BH45:BH56)</f>
        <v>126</v>
      </c>
      <c r="BI57" s="48">
        <f>+BH57+BG57</f>
        <v>204</v>
      </c>
      <c r="BJ57" s="196">
        <f>SUM(BJ45:BJ56)</f>
        <v>36</v>
      </c>
      <c r="BK57" s="48">
        <f>SUM(BK45:BK56)</f>
        <v>242</v>
      </c>
      <c r="BL57" s="48">
        <f t="shared" ref="BL57" si="72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116"/>
      <c r="BQ57" s="215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116"/>
    </row>
    <row r="58" spans="1:92" ht="15.95" customHeight="1" x14ac:dyDescent="0.25">
      <c r="A58" s="215"/>
      <c r="Q58" s="215"/>
      <c r="R58" s="215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116"/>
      <c r="AS58" s="215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116"/>
      <c r="BQ58" s="215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116"/>
    </row>
    <row r="59" spans="1:92" ht="15.95" customHeight="1" x14ac:dyDescent="0.25">
      <c r="A59" s="215"/>
      <c r="Q59" s="215"/>
      <c r="R59" s="215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116"/>
      <c r="AS59" s="215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116"/>
      <c r="BQ59" s="215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116"/>
    </row>
    <row r="60" spans="1:92" ht="15.95" customHeight="1" x14ac:dyDescent="0.25">
      <c r="A60" s="215"/>
      <c r="Q60" s="215"/>
      <c r="R60" s="215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116"/>
      <c r="AS60" s="215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116"/>
      <c r="BQ60" s="215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116"/>
    </row>
    <row r="61" spans="1:92" ht="15.95" customHeight="1" x14ac:dyDescent="0.25">
      <c r="A61" s="215"/>
      <c r="Q61" s="116"/>
      <c r="R61" s="215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116"/>
      <c r="AS61" s="215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116"/>
      <c r="BQ61" s="215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116"/>
    </row>
    <row r="62" spans="1:92" ht="15.95" customHeight="1" x14ac:dyDescent="0.25">
      <c r="A62" s="215"/>
      <c r="Q62" s="215"/>
      <c r="R62" s="215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116"/>
      <c r="AS62" s="215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116"/>
      <c r="BQ62" s="215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116"/>
    </row>
    <row r="63" spans="1:92" ht="15.95" customHeight="1" x14ac:dyDescent="0.25">
      <c r="A63" s="116"/>
      <c r="Q63" s="116"/>
      <c r="R63" s="215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116"/>
      <c r="AS63" s="215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116"/>
      <c r="BQ63" s="215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116"/>
    </row>
    <row r="64" spans="1:92" ht="15.95" customHeight="1" x14ac:dyDescent="0.25">
      <c r="A64" s="215"/>
      <c r="Q64" s="215"/>
      <c r="R64" s="215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116"/>
      <c r="AS64" s="215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116"/>
      <c r="BQ64" s="215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116"/>
    </row>
    <row r="65" spans="1:92" ht="15.95" customHeight="1" x14ac:dyDescent="0.25">
      <c r="A65" s="116"/>
      <c r="Q65" s="116"/>
      <c r="R65" s="215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116"/>
      <c r="AS65" s="215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116"/>
      <c r="BQ65" s="215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116"/>
    </row>
    <row r="66" spans="1:92" ht="15.95" customHeight="1" x14ac:dyDescent="0.25">
      <c r="A66" s="215"/>
      <c r="Q66" s="116"/>
      <c r="R66" s="215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116"/>
      <c r="AS66" s="215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116"/>
      <c r="BQ66" s="215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116"/>
    </row>
    <row r="67" spans="1:92" ht="15.95" customHeight="1" x14ac:dyDescent="0.25">
      <c r="A67" s="21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116"/>
      <c r="R67" s="116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116"/>
      <c r="AS67" s="116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116"/>
      <c r="BQ67" s="116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116"/>
    </row>
    <row r="68" spans="1:92" ht="15.95" customHeight="1" x14ac:dyDescent="0.25">
      <c r="A68" s="215"/>
      <c r="G68" s="16"/>
      <c r="H68" s="16"/>
      <c r="I68" s="16"/>
      <c r="J68" s="16"/>
      <c r="K68" s="16"/>
      <c r="L68" s="16"/>
      <c r="M68" s="16"/>
      <c r="Q68" s="116"/>
      <c r="R68" s="116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116"/>
      <c r="AS68" s="116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116"/>
      <c r="BQ68" s="116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116"/>
    </row>
    <row r="69" spans="1:92" ht="15.95" customHeight="1" x14ac:dyDescent="0.25">
      <c r="A69" s="215"/>
      <c r="Q69" s="116"/>
      <c r="R69" s="116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116"/>
      <c r="AS69" s="116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116"/>
      <c r="BQ69" s="116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116"/>
    </row>
    <row r="70" spans="1:92" ht="15.95" customHeight="1" x14ac:dyDescent="0.25">
      <c r="A70" s="215"/>
      <c r="Q70" s="116"/>
      <c r="R70" s="116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116"/>
      <c r="AS70" s="116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116"/>
      <c r="BQ70" s="116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116"/>
    </row>
    <row r="71" spans="1:92" ht="15.95" customHeight="1" x14ac:dyDescent="0.25">
      <c r="A71" s="215"/>
      <c r="Q71" s="116"/>
      <c r="R71" s="213"/>
      <c r="AF71" s="16"/>
      <c r="AG71" s="16"/>
      <c r="AH71" s="16"/>
      <c r="AI71" s="16"/>
      <c r="AJ71" s="16"/>
      <c r="AK71" s="16"/>
      <c r="AL71" s="16"/>
      <c r="AR71" s="227"/>
      <c r="AS71" s="213"/>
      <c r="BG71" s="16"/>
      <c r="BH71" s="16"/>
      <c r="BI71" s="16"/>
      <c r="BJ71" s="16"/>
      <c r="BK71" s="16"/>
      <c r="BL71" s="16"/>
      <c r="BM71" s="16"/>
      <c r="BP71" s="227"/>
      <c r="BQ71" s="213"/>
      <c r="CE71" s="16"/>
      <c r="CF71" s="16"/>
      <c r="CG71" s="16"/>
      <c r="CH71" s="16"/>
      <c r="CI71" s="16"/>
      <c r="CJ71" s="16"/>
      <c r="CK71" s="16"/>
      <c r="CN71" s="227"/>
    </row>
    <row r="72" spans="1:92" ht="15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27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27"/>
      <c r="AS72" s="213"/>
      <c r="AT72" s="213"/>
      <c r="AU72" s="213"/>
      <c r="AV72" s="213"/>
      <c r="AW72" s="213"/>
      <c r="AX72" s="213"/>
      <c r="AY72" s="213"/>
      <c r="AZ72" s="213"/>
      <c r="BA72" s="213"/>
      <c r="BB72" s="227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27"/>
      <c r="BQ72" s="213"/>
      <c r="BR72" s="213"/>
      <c r="BS72" s="213"/>
      <c r="BT72" s="213"/>
      <c r="BU72" s="213"/>
      <c r="BV72" s="213"/>
      <c r="BW72" s="213"/>
      <c r="BX72" s="213"/>
      <c r="BY72" s="213"/>
      <c r="BZ72" s="227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27"/>
    </row>
    <row r="73" spans="1:92" ht="24" customHeight="1" x14ac:dyDescent="0.3">
      <c r="A73" s="213"/>
      <c r="B73" s="261" t="s">
        <v>702</v>
      </c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13"/>
      <c r="R73" s="213"/>
      <c r="S73" s="261" t="s">
        <v>702</v>
      </c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27"/>
      <c r="AS73" s="213"/>
      <c r="AT73" s="261" t="s">
        <v>702</v>
      </c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27"/>
      <c r="BQ73" s="213"/>
      <c r="BR73" s="261" t="s">
        <v>702</v>
      </c>
      <c r="BS73" s="261"/>
      <c r="BT73" s="261"/>
      <c r="BU73" s="261"/>
      <c r="BV73" s="261"/>
      <c r="BW73" s="261"/>
      <c r="BX73" s="261"/>
      <c r="BY73" s="261"/>
      <c r="BZ73" s="261"/>
      <c r="CA73" s="261"/>
      <c r="CB73" s="261"/>
      <c r="CC73" s="261"/>
      <c r="CD73" s="261"/>
      <c r="CE73" s="261"/>
      <c r="CF73" s="261"/>
      <c r="CG73" s="261"/>
      <c r="CH73" s="261"/>
      <c r="CI73" s="261"/>
      <c r="CJ73" s="261"/>
      <c r="CK73" s="261"/>
      <c r="CL73" s="261"/>
      <c r="CM73" s="261"/>
      <c r="CN73" s="227"/>
    </row>
    <row r="74" spans="1:92" ht="20.25" x14ac:dyDescent="0.3">
      <c r="A74" s="213"/>
      <c r="B74" s="52" t="s">
        <v>115</v>
      </c>
      <c r="C74" s="52">
        <f>+C2</f>
        <v>28</v>
      </c>
      <c r="D74" s="273" t="s">
        <v>667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213"/>
      <c r="R74" s="213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13"/>
      <c r="AS74" s="213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13"/>
      <c r="BQ74" s="213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13"/>
    </row>
    <row r="75" spans="1:92" ht="18.600000000000001" customHeight="1" x14ac:dyDescent="0.3">
      <c r="A75" s="116"/>
      <c r="N75" s="51"/>
      <c r="O75" s="51"/>
      <c r="P75" s="51"/>
      <c r="Q75" s="116"/>
      <c r="R75" s="116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116"/>
      <c r="AS75" s="116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116"/>
      <c r="BQ75" s="116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116"/>
    </row>
    <row r="76" spans="1:92" ht="15.75" x14ac:dyDescent="0.25">
      <c r="A76" s="116"/>
      <c r="B76" s="16"/>
      <c r="C76" s="16"/>
      <c r="N76" s="16"/>
      <c r="O76" s="16"/>
      <c r="P76" s="16"/>
      <c r="Q76" s="213"/>
      <c r="R76" s="213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213"/>
      <c r="AS76" s="213"/>
      <c r="BP76" s="213"/>
      <c r="BQ76" s="213"/>
      <c r="CN76" s="213"/>
    </row>
    <row r="77" spans="1:92" ht="15.75" customHeight="1" x14ac:dyDescent="0.25">
      <c r="A77" s="116"/>
      <c r="B77" s="16"/>
      <c r="C77" s="16"/>
      <c r="N77" s="16"/>
      <c r="O77" s="16"/>
      <c r="P77" s="16"/>
      <c r="Q77" s="213"/>
      <c r="R77" s="213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213"/>
      <c r="AS77" s="213"/>
      <c r="AT77" s="61"/>
      <c r="AU77" s="61"/>
      <c r="AV77" s="75"/>
      <c r="AW77" s="77"/>
      <c r="AX77" s="78"/>
      <c r="AY77" s="77"/>
      <c r="AZ77" s="77"/>
      <c r="BA77" s="267" t="s">
        <v>665</v>
      </c>
      <c r="BB77" s="268"/>
      <c r="BC77" s="268"/>
      <c r="BD77" s="268"/>
      <c r="BE77" s="269"/>
      <c r="BF77" s="270" t="s">
        <v>671</v>
      </c>
      <c r="BG77" s="271"/>
      <c r="BH77" s="271"/>
      <c r="BI77" s="271"/>
      <c r="BJ77" s="272"/>
      <c r="BK77" s="267" t="s">
        <v>672</v>
      </c>
      <c r="BL77" s="268"/>
      <c r="BM77" s="268"/>
      <c r="BN77" s="268"/>
      <c r="BO77" s="269"/>
      <c r="BP77" s="213"/>
      <c r="BQ77" s="213"/>
      <c r="BR77" s="61"/>
      <c r="BS77" s="61"/>
      <c r="BT77" s="75"/>
      <c r="BU77" s="77"/>
      <c r="BV77" s="78"/>
      <c r="BW77" s="77"/>
      <c r="BX77" s="77"/>
      <c r="BY77" s="267" t="s">
        <v>665</v>
      </c>
      <c r="BZ77" s="268"/>
      <c r="CA77" s="268"/>
      <c r="CB77" s="268"/>
      <c r="CC77" s="269"/>
      <c r="CD77" s="270" t="s">
        <v>671</v>
      </c>
      <c r="CE77" s="271"/>
      <c r="CF77" s="271"/>
      <c r="CG77" s="271"/>
      <c r="CH77" s="272"/>
      <c r="CI77" s="267" t="s">
        <v>672</v>
      </c>
      <c r="CJ77" s="268"/>
      <c r="CK77" s="268"/>
      <c r="CL77" s="268"/>
      <c r="CM77" s="269"/>
      <c r="CN77" s="213"/>
    </row>
    <row r="78" spans="1:92" ht="15.75" customHeight="1" thickBot="1" x14ac:dyDescent="0.3">
      <c r="A78" s="116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116"/>
      <c r="R78" s="116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116"/>
      <c r="AS78" s="116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229" t="s">
        <v>4</v>
      </c>
      <c r="BB78" s="230" t="s">
        <v>29</v>
      </c>
      <c r="BC78" s="230" t="s">
        <v>30</v>
      </c>
      <c r="BD78" s="230" t="s">
        <v>31</v>
      </c>
      <c r="BE78" s="231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230" t="s">
        <v>4</v>
      </c>
      <c r="BL78" s="230" t="s">
        <v>29</v>
      </c>
      <c r="BM78" s="230" t="s">
        <v>30</v>
      </c>
      <c r="BN78" s="230" t="s">
        <v>31</v>
      </c>
      <c r="BO78" s="231" t="s">
        <v>3</v>
      </c>
      <c r="BP78" s="116"/>
      <c r="BQ78" s="116"/>
      <c r="BR78" s="88"/>
      <c r="BS78" s="59"/>
      <c r="BT78" s="59"/>
      <c r="BU78" s="59"/>
      <c r="BV78" s="59"/>
      <c r="BW78" s="59"/>
      <c r="BX78" s="22"/>
      <c r="BY78" s="229" t="s">
        <v>4</v>
      </c>
      <c r="BZ78" s="230" t="s">
        <v>29</v>
      </c>
      <c r="CA78" s="230" t="s">
        <v>30</v>
      </c>
      <c r="CB78" s="230" t="s">
        <v>31</v>
      </c>
      <c r="CC78" s="231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230" t="s">
        <v>4</v>
      </c>
      <c r="CJ78" s="230" t="s">
        <v>29</v>
      </c>
      <c r="CK78" s="230" t="s">
        <v>30</v>
      </c>
      <c r="CL78" s="230" t="s">
        <v>31</v>
      </c>
      <c r="CM78" s="231" t="s">
        <v>3</v>
      </c>
      <c r="CN78" s="116"/>
    </row>
    <row r="79" spans="1:92" ht="15.75" customHeight="1" thickBot="1" x14ac:dyDescent="0.3">
      <c r="A79" s="116"/>
      <c r="B79" s="16"/>
      <c r="C79" s="16"/>
      <c r="D79" s="42" t="s">
        <v>82</v>
      </c>
      <c r="E79" s="42"/>
      <c r="F79" s="42"/>
      <c r="G79" s="29" t="s">
        <v>23</v>
      </c>
      <c r="H79" s="43"/>
      <c r="I79" s="74">
        <v>27</v>
      </c>
      <c r="J79" s="74">
        <v>48</v>
      </c>
      <c r="K79" s="74">
        <v>18</v>
      </c>
      <c r="L79" s="83">
        <v>66</v>
      </c>
      <c r="M79" s="74">
        <v>6</v>
      </c>
      <c r="O79" s="16"/>
      <c r="P79" s="16"/>
      <c r="Q79" s="116"/>
      <c r="R79" s="116"/>
      <c r="S79" s="75"/>
      <c r="T79" s="65"/>
      <c r="U79" s="247" t="s">
        <v>161</v>
      </c>
      <c r="V79" s="22" t="s">
        <v>194</v>
      </c>
      <c r="W79" s="22"/>
      <c r="X79" s="22"/>
      <c r="Y79" s="22"/>
      <c r="Z79" s="22"/>
      <c r="AA79" s="22"/>
      <c r="AB79" s="22"/>
      <c r="AC79" s="247" t="s">
        <v>4</v>
      </c>
      <c r="AD79" s="247" t="s">
        <v>8</v>
      </c>
      <c r="AE79" s="247" t="s">
        <v>9</v>
      </c>
      <c r="AF79" s="247" t="s">
        <v>10</v>
      </c>
      <c r="AG79" s="263" t="s">
        <v>107</v>
      </c>
      <c r="AH79" s="263"/>
      <c r="AI79" s="247" t="s">
        <v>5</v>
      </c>
      <c r="AJ79" s="247" t="s">
        <v>7</v>
      </c>
      <c r="AK79" s="247" t="s">
        <v>6</v>
      </c>
      <c r="AL79" s="247" t="s">
        <v>108</v>
      </c>
      <c r="AM79" s="50"/>
      <c r="AN79" s="50"/>
      <c r="AO79" s="50"/>
      <c r="AP79" s="50"/>
      <c r="AQ79" s="50"/>
      <c r="AR79" s="116"/>
      <c r="AS79" s="116"/>
      <c r="AT79" s="25" t="s">
        <v>139</v>
      </c>
      <c r="AU79" s="25"/>
      <c r="AV79" s="25"/>
      <c r="AW79" s="25"/>
      <c r="AX79" s="25"/>
      <c r="AY79" s="27" t="s">
        <v>143</v>
      </c>
      <c r="BA79" s="189">
        <v>6</v>
      </c>
      <c r="BB79" s="28">
        <v>3</v>
      </c>
      <c r="BC79" s="28">
        <v>3</v>
      </c>
      <c r="BD79" s="28">
        <f>+BC79+BB79</f>
        <v>6</v>
      </c>
      <c r="BE79" s="193">
        <v>0</v>
      </c>
      <c r="BF79" s="189">
        <f>+BK79+BA79</f>
        <v>37</v>
      </c>
      <c r="BG79" s="28">
        <f>+BL79+BB79</f>
        <v>9</v>
      </c>
      <c r="BH79" s="28">
        <f>+BM79+BC79</f>
        <v>10</v>
      </c>
      <c r="BI79" s="28">
        <f>+BN79+BD79</f>
        <v>19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73">+BL79+BM79</f>
        <v>13</v>
      </c>
      <c r="BO79" s="194">
        <v>2</v>
      </c>
      <c r="BP79" s="116"/>
      <c r="BQ79" s="116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3</v>
      </c>
      <c r="BZ79" s="74">
        <v>0</v>
      </c>
      <c r="CA79" s="74">
        <v>1</v>
      </c>
      <c r="CB79" s="50">
        <f t="shared" ref="CB79" si="74">+CA79+BZ79</f>
        <v>1</v>
      </c>
      <c r="CC79" s="194">
        <v>0</v>
      </c>
      <c r="CD79" s="191">
        <f t="shared" ref="CD79:CH94" si="75">+CI79+BY79</f>
        <v>6</v>
      </c>
      <c r="CE79" s="74">
        <f t="shared" si="75"/>
        <v>0</v>
      </c>
      <c r="CF79" s="74">
        <f t="shared" si="75"/>
        <v>1</v>
      </c>
      <c r="CG79" s="74">
        <f t="shared" si="75"/>
        <v>1</v>
      </c>
      <c r="CH79" s="194">
        <f t="shared" si="75"/>
        <v>0</v>
      </c>
      <c r="CI79" s="191">
        <v>3</v>
      </c>
      <c r="CJ79" s="74">
        <v>0</v>
      </c>
      <c r="CK79" s="74">
        <v>0</v>
      </c>
      <c r="CL79" s="50">
        <f t="shared" ref="CL79:CL84" si="76">+CJ79+CK79</f>
        <v>0</v>
      </c>
      <c r="CM79" s="194">
        <v>0</v>
      </c>
      <c r="CN79" s="116"/>
    </row>
    <row r="80" spans="1:92" ht="15.75" customHeight="1" x14ac:dyDescent="0.25">
      <c r="A80" s="116"/>
      <c r="B80" s="16"/>
      <c r="C80" s="16"/>
      <c r="D80" s="97" t="s">
        <v>65</v>
      </c>
      <c r="E80" s="97"/>
      <c r="F80" s="97"/>
      <c r="G80" s="97" t="s">
        <v>17</v>
      </c>
      <c r="H80" s="74"/>
      <c r="I80" s="74">
        <v>26</v>
      </c>
      <c r="J80" s="74">
        <v>30</v>
      </c>
      <c r="K80" s="74">
        <v>29</v>
      </c>
      <c r="L80" s="83">
        <v>59</v>
      </c>
      <c r="M80" s="74">
        <v>4</v>
      </c>
      <c r="O80" s="16"/>
      <c r="P80" s="16"/>
      <c r="Q80" s="116"/>
      <c r="R80" s="116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SUMIF($V$96:$V$98,$V80,AC$96:AC$98)+SUMIF($V$114:$V$124,$V80,AC$114:AC$124)</f>
        <v>1</v>
      </c>
      <c r="AD80" s="50">
        <f t="shared" ref="AD80:AF90" si="77">SUMIF($V$96:$V$98,$V80,AD$96:AD$98)+SUMIF($V$114:$V$124,$V80,AD$114:AD$124)</f>
        <v>0</v>
      </c>
      <c r="AE80" s="50">
        <f t="shared" si="77"/>
        <v>0</v>
      </c>
      <c r="AF80" s="50">
        <f t="shared" si="77"/>
        <v>1</v>
      </c>
      <c r="AG80" s="264">
        <f t="shared" ref="AG80:AG90" si="78">(2*AD80+AF80)/(2*AC80)</f>
        <v>0.5</v>
      </c>
      <c r="AH80" s="264"/>
      <c r="AI80" s="50">
        <f t="shared" ref="AI80:AK90" si="79">SUMIF($V$96:$V$98,$V80,AI$96:AI$98)+SUMIF($V$114:$V$124,$V80,AI$114:AI$124)</f>
        <v>1</v>
      </c>
      <c r="AJ80" s="50">
        <f t="shared" si="79"/>
        <v>0</v>
      </c>
      <c r="AK80" s="50">
        <f t="shared" si="79"/>
        <v>0</v>
      </c>
      <c r="AL80" s="81">
        <f t="shared" ref="AL80:AL90" si="80">+AI80/AC80</f>
        <v>1</v>
      </c>
      <c r="AM80" s="50"/>
      <c r="AN80" s="50"/>
      <c r="AO80" s="50"/>
      <c r="AP80" s="50"/>
      <c r="AQ80" s="50"/>
      <c r="AR80" s="116"/>
      <c r="AS80" s="116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6</v>
      </c>
      <c r="BB80" s="74">
        <v>0</v>
      </c>
      <c r="BC80" s="74">
        <v>0</v>
      </c>
      <c r="BD80" s="50">
        <f t="shared" ref="BD80:BD90" si="81">+BC80+BB80</f>
        <v>0</v>
      </c>
      <c r="BE80" s="194">
        <v>0</v>
      </c>
      <c r="BF80" s="191">
        <f t="shared" ref="BF80:BJ90" si="82">+BK80+BA80</f>
        <v>25</v>
      </c>
      <c r="BG80" s="74">
        <f t="shared" si="82"/>
        <v>0</v>
      </c>
      <c r="BH80" s="74">
        <f t="shared" si="82"/>
        <v>1</v>
      </c>
      <c r="BI80" s="74">
        <f t="shared" si="82"/>
        <v>1</v>
      </c>
      <c r="BJ80" s="194">
        <f t="shared" si="82"/>
        <v>0</v>
      </c>
      <c r="BK80" s="191">
        <v>19</v>
      </c>
      <c r="BL80" s="74">
        <v>0</v>
      </c>
      <c r="BM80" s="74">
        <v>1</v>
      </c>
      <c r="BN80" s="50">
        <f t="shared" si="73"/>
        <v>1</v>
      </c>
      <c r="BO80" s="194">
        <v>0</v>
      </c>
      <c r="BP80" s="116"/>
      <c r="BQ80" s="116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75"/>
        <v>1</v>
      </c>
      <c r="CE80" s="74">
        <f t="shared" si="75"/>
        <v>0</v>
      </c>
      <c r="CF80" s="74">
        <f t="shared" si="75"/>
        <v>0</v>
      </c>
      <c r="CG80" s="74">
        <f t="shared" si="75"/>
        <v>0</v>
      </c>
      <c r="CH80" s="194">
        <f t="shared" si="75"/>
        <v>0</v>
      </c>
      <c r="CI80" s="191">
        <v>1</v>
      </c>
      <c r="CJ80" s="74">
        <v>0</v>
      </c>
      <c r="CK80" s="74">
        <v>0</v>
      </c>
      <c r="CL80" s="50">
        <f t="shared" si="76"/>
        <v>0</v>
      </c>
      <c r="CM80" s="194">
        <v>0</v>
      </c>
      <c r="CN80" s="116"/>
    </row>
    <row r="81" spans="1:92" ht="15.75" customHeight="1" x14ac:dyDescent="0.25">
      <c r="A81" s="116"/>
      <c r="B81" s="16"/>
      <c r="C81" s="16"/>
      <c r="D81" s="65" t="s">
        <v>126</v>
      </c>
      <c r="E81" s="65"/>
      <c r="F81" s="65"/>
      <c r="G81" s="97" t="s">
        <v>19</v>
      </c>
      <c r="H81" s="50"/>
      <c r="I81" s="74">
        <v>25</v>
      </c>
      <c r="J81" s="74">
        <v>35</v>
      </c>
      <c r="K81" s="74">
        <v>21</v>
      </c>
      <c r="L81" s="83">
        <v>56</v>
      </c>
      <c r="M81" s="74">
        <v>6</v>
      </c>
      <c r="O81" s="16"/>
      <c r="P81" s="16"/>
      <c r="Q81" s="116"/>
      <c r="R81" s="116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 t="shared" ref="AC81:AC90" si="83">SUMIF($V$96:$V$98,$V81,AC$96:AC$98)+SUMIF($V$114:$V$124,$V81,AC$114:AC$124)</f>
        <v>2</v>
      </c>
      <c r="AD81" s="50">
        <f t="shared" si="77"/>
        <v>2</v>
      </c>
      <c r="AE81" s="50">
        <f t="shared" si="77"/>
        <v>0</v>
      </c>
      <c r="AF81" s="50">
        <f t="shared" si="77"/>
        <v>0</v>
      </c>
      <c r="AG81" s="264">
        <f t="shared" si="78"/>
        <v>1</v>
      </c>
      <c r="AH81" s="264"/>
      <c r="AI81" s="50">
        <f t="shared" si="79"/>
        <v>0</v>
      </c>
      <c r="AJ81" s="50">
        <f t="shared" si="79"/>
        <v>0</v>
      </c>
      <c r="AK81" s="50">
        <f t="shared" si="79"/>
        <v>2</v>
      </c>
      <c r="AL81" s="81">
        <f t="shared" si="80"/>
        <v>0</v>
      </c>
      <c r="AM81" s="50"/>
      <c r="AN81" s="50"/>
      <c r="AO81" s="50"/>
      <c r="AP81" s="50"/>
      <c r="AQ81" s="50"/>
      <c r="AR81" s="116"/>
      <c r="AS81" s="116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>
        <v>5</v>
      </c>
      <c r="BB81" s="74">
        <v>5</v>
      </c>
      <c r="BC81" s="74">
        <v>5</v>
      </c>
      <c r="BD81" s="50">
        <f t="shared" si="81"/>
        <v>10</v>
      </c>
      <c r="BE81" s="194">
        <v>6</v>
      </c>
      <c r="BF81" s="191">
        <f t="shared" si="82"/>
        <v>24</v>
      </c>
      <c r="BG81" s="74">
        <f t="shared" si="82"/>
        <v>25</v>
      </c>
      <c r="BH81" s="74">
        <f t="shared" si="82"/>
        <v>20</v>
      </c>
      <c r="BI81" s="74">
        <f t="shared" si="82"/>
        <v>45</v>
      </c>
      <c r="BJ81" s="194">
        <f t="shared" si="82"/>
        <v>12</v>
      </c>
      <c r="BK81" s="191">
        <v>19</v>
      </c>
      <c r="BL81" s="74">
        <v>20</v>
      </c>
      <c r="BM81" s="74">
        <v>15</v>
      </c>
      <c r="BN81" s="50">
        <f t="shared" si="73"/>
        <v>35</v>
      </c>
      <c r="BO81" s="194">
        <v>6</v>
      </c>
      <c r="BP81" s="116"/>
      <c r="BQ81" s="116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>
        <v>1</v>
      </c>
      <c r="BZ81" s="74">
        <v>0</v>
      </c>
      <c r="CA81" s="74">
        <v>0</v>
      </c>
      <c r="CB81" s="50">
        <f t="shared" ref="CB81" si="84">+CA81+BZ81</f>
        <v>0</v>
      </c>
      <c r="CC81" s="194">
        <v>2</v>
      </c>
      <c r="CD81" s="191">
        <f t="shared" si="75"/>
        <v>2</v>
      </c>
      <c r="CE81" s="74">
        <f t="shared" si="75"/>
        <v>0</v>
      </c>
      <c r="CF81" s="74">
        <f t="shared" si="75"/>
        <v>0</v>
      </c>
      <c r="CG81" s="74">
        <f t="shared" si="75"/>
        <v>0</v>
      </c>
      <c r="CH81" s="194">
        <f t="shared" si="75"/>
        <v>2</v>
      </c>
      <c r="CI81" s="191">
        <v>1</v>
      </c>
      <c r="CJ81" s="74">
        <v>0</v>
      </c>
      <c r="CK81" s="74">
        <v>0</v>
      </c>
      <c r="CL81" s="50">
        <f t="shared" si="76"/>
        <v>0</v>
      </c>
      <c r="CM81" s="194">
        <v>0</v>
      </c>
      <c r="CN81" s="232"/>
    </row>
    <row r="82" spans="1:92" ht="15.75" customHeight="1" x14ac:dyDescent="0.25">
      <c r="A82" s="116"/>
      <c r="B82" s="16"/>
      <c r="C82" s="16"/>
      <c r="D82" s="42" t="s">
        <v>133</v>
      </c>
      <c r="E82" s="42"/>
      <c r="F82" s="42"/>
      <c r="G82" s="42" t="s">
        <v>25</v>
      </c>
      <c r="H82" s="43"/>
      <c r="I82" s="74">
        <v>24</v>
      </c>
      <c r="J82" s="74">
        <v>40</v>
      </c>
      <c r="K82" s="74">
        <v>8</v>
      </c>
      <c r="L82" s="83">
        <v>48</v>
      </c>
      <c r="M82" s="74">
        <v>2</v>
      </c>
      <c r="O82" s="16"/>
      <c r="P82" s="16"/>
      <c r="Q82" s="116"/>
      <c r="R82" s="116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 t="shared" si="83"/>
        <v>10.3</v>
      </c>
      <c r="AD82" s="50">
        <f t="shared" si="77"/>
        <v>6</v>
      </c>
      <c r="AE82" s="50">
        <f t="shared" si="77"/>
        <v>2</v>
      </c>
      <c r="AF82" s="50">
        <f t="shared" si="77"/>
        <v>3</v>
      </c>
      <c r="AG82" s="264">
        <f t="shared" si="78"/>
        <v>0.72815533980582514</v>
      </c>
      <c r="AH82" s="264"/>
      <c r="AI82" s="50">
        <f t="shared" si="79"/>
        <v>22</v>
      </c>
      <c r="AJ82" s="50">
        <f t="shared" si="79"/>
        <v>0</v>
      </c>
      <c r="AK82" s="50">
        <f t="shared" si="79"/>
        <v>1</v>
      </c>
      <c r="AL82" s="81">
        <f t="shared" si="80"/>
        <v>2.1359223300970873</v>
      </c>
      <c r="AM82" s="50"/>
      <c r="AN82" s="50"/>
      <c r="AO82" s="50"/>
      <c r="AP82" s="50"/>
      <c r="AQ82" s="50"/>
      <c r="AR82" s="116"/>
      <c r="AS82" s="116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4</v>
      </c>
      <c r="BB82" s="74">
        <v>1</v>
      </c>
      <c r="BC82" s="74">
        <v>4</v>
      </c>
      <c r="BD82" s="50">
        <f t="shared" si="81"/>
        <v>5</v>
      </c>
      <c r="BE82" s="194">
        <v>0</v>
      </c>
      <c r="BF82" s="191">
        <f t="shared" si="82"/>
        <v>23</v>
      </c>
      <c r="BG82" s="74">
        <f t="shared" si="82"/>
        <v>11</v>
      </c>
      <c r="BH82" s="74">
        <f t="shared" si="82"/>
        <v>14</v>
      </c>
      <c r="BI82" s="74">
        <f t="shared" si="82"/>
        <v>25</v>
      </c>
      <c r="BJ82" s="194">
        <f t="shared" si="82"/>
        <v>0</v>
      </c>
      <c r="BK82" s="191">
        <v>19</v>
      </c>
      <c r="BL82" s="74">
        <v>10</v>
      </c>
      <c r="BM82" s="74">
        <v>10</v>
      </c>
      <c r="BN82" s="50">
        <f t="shared" si="73"/>
        <v>20</v>
      </c>
      <c r="BO82" s="194">
        <v>0</v>
      </c>
      <c r="BP82" s="116"/>
      <c r="BQ82" s="116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CD82" s="191">
        <f t="shared" si="75"/>
        <v>1</v>
      </c>
      <c r="CE82" s="74">
        <f t="shared" si="75"/>
        <v>0</v>
      </c>
      <c r="CF82" s="74">
        <f t="shared" si="75"/>
        <v>0</v>
      </c>
      <c r="CG82" s="74">
        <f t="shared" si="75"/>
        <v>0</v>
      </c>
      <c r="CH82" s="194">
        <f t="shared" si="75"/>
        <v>2</v>
      </c>
      <c r="CI82" s="191">
        <v>1</v>
      </c>
      <c r="CJ82" s="74">
        <v>0</v>
      </c>
      <c r="CK82" s="74">
        <v>0</v>
      </c>
      <c r="CL82" s="50">
        <f t="shared" si="76"/>
        <v>0</v>
      </c>
      <c r="CM82" s="194">
        <v>2</v>
      </c>
      <c r="CN82" s="116"/>
    </row>
    <row r="83" spans="1:92" ht="15.75" customHeight="1" x14ac:dyDescent="0.25">
      <c r="A83" s="116"/>
      <c r="C83" s="16"/>
      <c r="D83" s="36" t="s">
        <v>119</v>
      </c>
      <c r="E83" s="36"/>
      <c r="F83" s="36"/>
      <c r="G83" s="42" t="s">
        <v>139</v>
      </c>
      <c r="H83" s="38"/>
      <c r="I83" s="74">
        <v>24</v>
      </c>
      <c r="J83" s="74">
        <v>25</v>
      </c>
      <c r="K83" s="74">
        <v>20</v>
      </c>
      <c r="L83" s="83">
        <v>45</v>
      </c>
      <c r="M83" s="74">
        <v>12</v>
      </c>
      <c r="Q83" s="116"/>
      <c r="R83" s="116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 t="shared" si="83"/>
        <v>5</v>
      </c>
      <c r="AD83" s="50">
        <f t="shared" si="77"/>
        <v>4</v>
      </c>
      <c r="AE83" s="50">
        <f t="shared" si="77"/>
        <v>0</v>
      </c>
      <c r="AF83" s="50">
        <f t="shared" si="77"/>
        <v>1</v>
      </c>
      <c r="AG83" s="264">
        <f t="shared" si="78"/>
        <v>0.9</v>
      </c>
      <c r="AH83" s="264"/>
      <c r="AI83" s="50">
        <f t="shared" si="79"/>
        <v>7</v>
      </c>
      <c r="AJ83" s="50">
        <f t="shared" si="79"/>
        <v>0</v>
      </c>
      <c r="AK83" s="50">
        <f t="shared" si="79"/>
        <v>1</v>
      </c>
      <c r="AL83" s="81">
        <f t="shared" si="80"/>
        <v>1.4</v>
      </c>
      <c r="AM83" s="50"/>
      <c r="AN83" s="50"/>
      <c r="AO83" s="50"/>
      <c r="AP83" s="50"/>
      <c r="AQ83" s="50"/>
      <c r="AR83" s="116"/>
      <c r="AS83" s="116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6</v>
      </c>
      <c r="BB83" s="74">
        <v>0</v>
      </c>
      <c r="BC83" s="74">
        <v>3</v>
      </c>
      <c r="BD83" s="50">
        <f t="shared" si="81"/>
        <v>3</v>
      </c>
      <c r="BE83" s="194">
        <v>0</v>
      </c>
      <c r="BF83" s="191">
        <f t="shared" si="82"/>
        <v>28</v>
      </c>
      <c r="BG83" s="74">
        <f t="shared" si="82"/>
        <v>0</v>
      </c>
      <c r="BH83" s="74">
        <f t="shared" si="82"/>
        <v>20</v>
      </c>
      <c r="BI83" s="74">
        <f t="shared" si="82"/>
        <v>20</v>
      </c>
      <c r="BJ83" s="194">
        <f t="shared" si="82"/>
        <v>0</v>
      </c>
      <c r="BK83" s="191">
        <v>22</v>
      </c>
      <c r="BL83" s="74">
        <v>0</v>
      </c>
      <c r="BM83" s="74">
        <v>17</v>
      </c>
      <c r="BN83" s="50">
        <f t="shared" si="73"/>
        <v>17</v>
      </c>
      <c r="BO83" s="194">
        <v>0</v>
      </c>
      <c r="BP83" s="116"/>
      <c r="BQ83" s="116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75"/>
        <v>3</v>
      </c>
      <c r="CE83" s="74">
        <f t="shared" si="75"/>
        <v>0</v>
      </c>
      <c r="CF83" s="74">
        <f t="shared" si="75"/>
        <v>2</v>
      </c>
      <c r="CG83" s="74">
        <f t="shared" si="75"/>
        <v>2</v>
      </c>
      <c r="CH83" s="194">
        <f t="shared" si="75"/>
        <v>2</v>
      </c>
      <c r="CI83" s="191">
        <v>3</v>
      </c>
      <c r="CJ83" s="74">
        <v>0</v>
      </c>
      <c r="CK83" s="74">
        <v>2</v>
      </c>
      <c r="CL83" s="50">
        <f t="shared" si="76"/>
        <v>2</v>
      </c>
      <c r="CM83" s="194">
        <v>2</v>
      </c>
      <c r="CN83" s="116"/>
    </row>
    <row r="84" spans="1:92" ht="15.75" customHeight="1" x14ac:dyDescent="0.25">
      <c r="A84" s="116"/>
      <c r="C84" s="16"/>
      <c r="D84" s="42" t="s">
        <v>132</v>
      </c>
      <c r="E84" s="42"/>
      <c r="F84" s="42"/>
      <c r="G84" s="36" t="s">
        <v>15</v>
      </c>
      <c r="H84" s="43"/>
      <c r="I84" s="74">
        <v>26</v>
      </c>
      <c r="J84" s="74">
        <v>26</v>
      </c>
      <c r="K84" s="74">
        <v>18</v>
      </c>
      <c r="L84" s="83">
        <v>44</v>
      </c>
      <c r="M84" s="74">
        <v>2</v>
      </c>
      <c r="Q84" s="116"/>
      <c r="R84" s="116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 t="shared" si="83"/>
        <v>1</v>
      </c>
      <c r="AD84" s="50">
        <f t="shared" si="77"/>
        <v>1</v>
      </c>
      <c r="AE84" s="50">
        <f t="shared" si="77"/>
        <v>0</v>
      </c>
      <c r="AF84" s="50">
        <f t="shared" si="77"/>
        <v>0</v>
      </c>
      <c r="AG84" s="264">
        <f t="shared" si="78"/>
        <v>1</v>
      </c>
      <c r="AH84" s="264"/>
      <c r="AI84" s="50">
        <f t="shared" si="79"/>
        <v>0</v>
      </c>
      <c r="AJ84" s="50">
        <f t="shared" si="79"/>
        <v>0</v>
      </c>
      <c r="AK84" s="50">
        <f t="shared" si="79"/>
        <v>1</v>
      </c>
      <c r="AL84" s="81">
        <f t="shared" si="80"/>
        <v>0</v>
      </c>
      <c r="AM84" s="50"/>
      <c r="AN84" s="50"/>
      <c r="AO84" s="50"/>
      <c r="AP84" s="50"/>
      <c r="AQ84" s="50"/>
      <c r="AR84" s="116"/>
      <c r="AS84" s="116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6</v>
      </c>
      <c r="BB84" s="74">
        <v>2</v>
      </c>
      <c r="BC84" s="74">
        <v>1</v>
      </c>
      <c r="BD84" s="50">
        <f t="shared" si="81"/>
        <v>3</v>
      </c>
      <c r="BE84" s="194">
        <v>4</v>
      </c>
      <c r="BF84" s="191">
        <f t="shared" si="82"/>
        <v>26</v>
      </c>
      <c r="BG84" s="74">
        <f t="shared" si="82"/>
        <v>7</v>
      </c>
      <c r="BH84" s="74">
        <f t="shared" si="82"/>
        <v>6</v>
      </c>
      <c r="BI84" s="74">
        <f t="shared" si="82"/>
        <v>13</v>
      </c>
      <c r="BJ84" s="194">
        <f t="shared" si="82"/>
        <v>12</v>
      </c>
      <c r="BK84" s="191">
        <v>20</v>
      </c>
      <c r="BL84" s="74">
        <v>5</v>
      </c>
      <c r="BM84" s="74">
        <v>5</v>
      </c>
      <c r="BN84" s="50">
        <f t="shared" si="73"/>
        <v>10</v>
      </c>
      <c r="BO84" s="194">
        <v>8</v>
      </c>
      <c r="BP84" s="116"/>
      <c r="BQ84" s="116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/>
      <c r="BZ84" s="74"/>
      <c r="CA84" s="74"/>
      <c r="CB84" s="74"/>
      <c r="CC84" s="194"/>
      <c r="CD84" s="191">
        <f t="shared" si="75"/>
        <v>1</v>
      </c>
      <c r="CE84" s="74">
        <f t="shared" si="75"/>
        <v>0</v>
      </c>
      <c r="CF84" s="74">
        <f t="shared" si="75"/>
        <v>0</v>
      </c>
      <c r="CG84" s="74">
        <f t="shared" si="75"/>
        <v>0</v>
      </c>
      <c r="CH84" s="194">
        <f t="shared" si="75"/>
        <v>0</v>
      </c>
      <c r="CI84" s="191">
        <v>1</v>
      </c>
      <c r="CJ84" s="74">
        <v>0</v>
      </c>
      <c r="CK84" s="74">
        <v>0</v>
      </c>
      <c r="CL84" s="50">
        <f t="shared" si="76"/>
        <v>0</v>
      </c>
      <c r="CM84" s="194">
        <v>0</v>
      </c>
      <c r="CN84" s="116"/>
    </row>
    <row r="85" spans="1:92" ht="15.75" customHeight="1" x14ac:dyDescent="0.25">
      <c r="A85" s="116"/>
      <c r="C85" s="16"/>
      <c r="D85" s="97" t="s">
        <v>39</v>
      </c>
      <c r="E85" s="97"/>
      <c r="F85" s="97"/>
      <c r="G85" s="97" t="s">
        <v>17</v>
      </c>
      <c r="H85" s="74"/>
      <c r="I85" s="74">
        <v>24</v>
      </c>
      <c r="J85" s="74">
        <v>10</v>
      </c>
      <c r="K85" s="74">
        <v>31</v>
      </c>
      <c r="L85" s="83">
        <v>41</v>
      </c>
      <c r="M85" s="74">
        <v>6</v>
      </c>
      <c r="Q85" s="116"/>
      <c r="R85" s="116"/>
      <c r="S85" s="75"/>
      <c r="T85" s="65"/>
      <c r="U85" s="75">
        <v>8</v>
      </c>
      <c r="V85" s="65" t="s">
        <v>147</v>
      </c>
      <c r="AC85" s="50">
        <f t="shared" si="83"/>
        <v>1</v>
      </c>
      <c r="AD85" s="50">
        <f t="shared" si="77"/>
        <v>1</v>
      </c>
      <c r="AE85" s="50">
        <f t="shared" si="77"/>
        <v>0</v>
      </c>
      <c r="AF85" s="50">
        <f t="shared" si="77"/>
        <v>0</v>
      </c>
      <c r="AG85" s="264">
        <f t="shared" si="78"/>
        <v>1</v>
      </c>
      <c r="AH85" s="264"/>
      <c r="AI85" s="50">
        <f t="shared" si="79"/>
        <v>2</v>
      </c>
      <c r="AJ85" s="50">
        <f t="shared" si="79"/>
        <v>0</v>
      </c>
      <c r="AK85" s="50">
        <f t="shared" si="79"/>
        <v>0</v>
      </c>
      <c r="AL85" s="81">
        <f t="shared" si="80"/>
        <v>2</v>
      </c>
      <c r="AM85" s="50"/>
      <c r="AN85" s="50"/>
      <c r="AO85" s="50"/>
      <c r="AP85" s="50"/>
      <c r="AQ85" s="50"/>
      <c r="AR85" s="116"/>
      <c r="AS85" s="116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6</v>
      </c>
      <c r="BB85" s="74">
        <v>3</v>
      </c>
      <c r="BC85" s="74">
        <v>6</v>
      </c>
      <c r="BD85" s="50">
        <f t="shared" si="81"/>
        <v>9</v>
      </c>
      <c r="BE85" s="194">
        <v>0</v>
      </c>
      <c r="BF85" s="191">
        <f t="shared" si="82"/>
        <v>26</v>
      </c>
      <c r="BG85" s="74">
        <f t="shared" si="82"/>
        <v>8</v>
      </c>
      <c r="BH85" s="74">
        <f t="shared" si="82"/>
        <v>19</v>
      </c>
      <c r="BI85" s="74">
        <f t="shared" si="82"/>
        <v>27</v>
      </c>
      <c r="BJ85" s="194">
        <f t="shared" si="82"/>
        <v>0</v>
      </c>
      <c r="BK85" s="191">
        <v>20</v>
      </c>
      <c r="BL85" s="74">
        <v>5</v>
      </c>
      <c r="BM85" s="74">
        <v>13</v>
      </c>
      <c r="BN85" s="50">
        <f t="shared" si="73"/>
        <v>18</v>
      </c>
      <c r="BO85" s="194">
        <v>0</v>
      </c>
      <c r="BP85" s="116"/>
      <c r="BQ85" s="116"/>
      <c r="BR85" s="75">
        <v>7.5</v>
      </c>
      <c r="BS85" s="36" t="s">
        <v>122</v>
      </c>
      <c r="BT85" s="36"/>
      <c r="BU85" s="36"/>
      <c r="BV85" s="36"/>
      <c r="BW85" s="38"/>
      <c r="BX85" s="57"/>
      <c r="BY85" s="191">
        <v>2</v>
      </c>
      <c r="BZ85" s="74">
        <v>0</v>
      </c>
      <c r="CA85" s="74">
        <v>0</v>
      </c>
      <c r="CB85" s="50">
        <f t="shared" ref="CB85" si="85">+CA85+BZ85</f>
        <v>0</v>
      </c>
      <c r="CC85" s="194">
        <v>0</v>
      </c>
      <c r="CD85" s="191">
        <f t="shared" si="75"/>
        <v>2</v>
      </c>
      <c r="CE85" s="74">
        <f t="shared" si="75"/>
        <v>0</v>
      </c>
      <c r="CF85" s="74">
        <f t="shared" si="75"/>
        <v>0</v>
      </c>
      <c r="CG85" s="74">
        <f t="shared" si="75"/>
        <v>0</v>
      </c>
      <c r="CH85" s="194">
        <f t="shared" si="75"/>
        <v>0</v>
      </c>
      <c r="CI85" s="191"/>
      <c r="CJ85" s="74"/>
      <c r="CK85" s="74"/>
      <c r="CL85" s="50"/>
      <c r="CM85" s="194"/>
      <c r="CN85" s="116"/>
    </row>
    <row r="86" spans="1:92" ht="15.75" customHeight="1" x14ac:dyDescent="0.25">
      <c r="A86" s="116"/>
      <c r="C86" s="16"/>
      <c r="D86" s="42" t="s">
        <v>130</v>
      </c>
      <c r="E86" s="42"/>
      <c r="F86" s="42"/>
      <c r="G86" s="29" t="s">
        <v>23</v>
      </c>
      <c r="H86" s="43"/>
      <c r="I86" s="74">
        <v>25</v>
      </c>
      <c r="J86" s="74">
        <v>14</v>
      </c>
      <c r="K86" s="74">
        <v>21</v>
      </c>
      <c r="L86" s="83">
        <v>35</v>
      </c>
      <c r="M86" s="74">
        <v>2</v>
      </c>
      <c r="Q86" s="214"/>
      <c r="R86" s="214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 t="shared" si="83"/>
        <v>0.2</v>
      </c>
      <c r="AD86" s="50">
        <f t="shared" si="77"/>
        <v>0</v>
      </c>
      <c r="AE86" s="50">
        <f t="shared" si="77"/>
        <v>0</v>
      </c>
      <c r="AF86" s="50">
        <f t="shared" si="77"/>
        <v>0</v>
      </c>
      <c r="AG86" s="264">
        <f t="shared" si="78"/>
        <v>0</v>
      </c>
      <c r="AH86" s="264"/>
      <c r="AI86" s="50">
        <f t="shared" si="79"/>
        <v>0</v>
      </c>
      <c r="AJ86" s="50">
        <f t="shared" si="79"/>
        <v>0</v>
      </c>
      <c r="AK86" s="50">
        <f t="shared" si="79"/>
        <v>0</v>
      </c>
      <c r="AL86" s="81">
        <f t="shared" si="80"/>
        <v>0</v>
      </c>
      <c r="AM86" s="50"/>
      <c r="AN86" s="50"/>
      <c r="AO86" s="50"/>
      <c r="AP86" s="50"/>
      <c r="AQ86" s="50"/>
      <c r="AR86" s="214"/>
      <c r="AS86" s="214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4</v>
      </c>
      <c r="BB86" s="74">
        <v>0</v>
      </c>
      <c r="BC86" s="74">
        <v>2</v>
      </c>
      <c r="BD86" s="50">
        <f t="shared" si="81"/>
        <v>2</v>
      </c>
      <c r="BE86" s="194">
        <v>0</v>
      </c>
      <c r="BF86" s="191">
        <f t="shared" si="82"/>
        <v>24</v>
      </c>
      <c r="BG86" s="74">
        <f t="shared" si="82"/>
        <v>2</v>
      </c>
      <c r="BH86" s="74">
        <f t="shared" si="82"/>
        <v>3</v>
      </c>
      <c r="BI86" s="74">
        <f t="shared" si="82"/>
        <v>5</v>
      </c>
      <c r="BJ86" s="194">
        <f t="shared" si="82"/>
        <v>2</v>
      </c>
      <c r="BK86" s="191">
        <v>20</v>
      </c>
      <c r="BL86" s="74">
        <v>2</v>
      </c>
      <c r="BM86" s="74">
        <v>1</v>
      </c>
      <c r="BN86" s="50">
        <f t="shared" si="73"/>
        <v>3</v>
      </c>
      <c r="BO86" s="194">
        <v>2</v>
      </c>
      <c r="BP86" s="214"/>
      <c r="BQ86" s="214"/>
      <c r="BR86" s="75">
        <v>6</v>
      </c>
      <c r="BS86" s="36" t="s">
        <v>166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si="75"/>
        <v>1</v>
      </c>
      <c r="CE86" s="74">
        <f t="shared" si="75"/>
        <v>1</v>
      </c>
      <c r="CF86" s="74">
        <f t="shared" si="75"/>
        <v>0</v>
      </c>
      <c r="CG86" s="74">
        <f t="shared" si="75"/>
        <v>1</v>
      </c>
      <c r="CH86" s="194">
        <f t="shared" si="75"/>
        <v>0</v>
      </c>
      <c r="CI86" s="191">
        <v>1</v>
      </c>
      <c r="CJ86" s="74">
        <v>1</v>
      </c>
      <c r="CK86" s="74">
        <v>0</v>
      </c>
      <c r="CL86" s="50">
        <f>+CJ86+CK86</f>
        <v>1</v>
      </c>
      <c r="CM86" s="194">
        <v>0</v>
      </c>
      <c r="CN86" s="214"/>
    </row>
    <row r="87" spans="1:92" ht="15.75" customHeight="1" x14ac:dyDescent="0.25">
      <c r="A87" s="116"/>
      <c r="C87" s="16"/>
      <c r="D87" s="97" t="s">
        <v>184</v>
      </c>
      <c r="E87" s="61"/>
      <c r="F87" s="61"/>
      <c r="G87" s="97" t="s">
        <v>17</v>
      </c>
      <c r="H87" s="74"/>
      <c r="I87" s="74">
        <v>25</v>
      </c>
      <c r="J87" s="74">
        <v>18</v>
      </c>
      <c r="K87" s="74">
        <v>16</v>
      </c>
      <c r="L87" s="83">
        <v>34</v>
      </c>
      <c r="M87" s="74">
        <v>4</v>
      </c>
      <c r="Q87" s="214"/>
      <c r="R87" s="214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 t="shared" si="83"/>
        <v>0.5</v>
      </c>
      <c r="AD87" s="50">
        <f t="shared" si="77"/>
        <v>0</v>
      </c>
      <c r="AE87" s="50">
        <f t="shared" si="77"/>
        <v>0</v>
      </c>
      <c r="AF87" s="50">
        <f t="shared" si="77"/>
        <v>0</v>
      </c>
      <c r="AG87" s="264">
        <f t="shared" si="78"/>
        <v>0</v>
      </c>
      <c r="AH87" s="264"/>
      <c r="AI87" s="50">
        <f t="shared" si="79"/>
        <v>2</v>
      </c>
      <c r="AJ87" s="50">
        <f t="shared" si="79"/>
        <v>1</v>
      </c>
      <c r="AK87" s="50">
        <f t="shared" si="79"/>
        <v>0</v>
      </c>
      <c r="AL87" s="81">
        <f t="shared" si="80"/>
        <v>4</v>
      </c>
      <c r="AM87" s="50"/>
      <c r="AN87" s="50"/>
      <c r="AO87" s="50"/>
      <c r="AP87" s="50"/>
      <c r="AQ87" s="50"/>
      <c r="AR87" s="214"/>
      <c r="AS87" s="214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6</v>
      </c>
      <c r="BB87" s="74">
        <v>1</v>
      </c>
      <c r="BC87" s="74">
        <v>2</v>
      </c>
      <c r="BD87" s="50">
        <f t="shared" si="81"/>
        <v>3</v>
      </c>
      <c r="BE87" s="194">
        <v>0</v>
      </c>
      <c r="BF87" s="191">
        <f t="shared" si="82"/>
        <v>26</v>
      </c>
      <c r="BG87" s="74">
        <f t="shared" si="82"/>
        <v>6</v>
      </c>
      <c r="BH87" s="74">
        <f t="shared" si="82"/>
        <v>8</v>
      </c>
      <c r="BI87" s="74">
        <f t="shared" si="82"/>
        <v>14</v>
      </c>
      <c r="BJ87" s="194">
        <f t="shared" si="82"/>
        <v>6</v>
      </c>
      <c r="BK87" s="191">
        <v>20</v>
      </c>
      <c r="BL87" s="74">
        <v>5</v>
      </c>
      <c r="BM87" s="74">
        <v>6</v>
      </c>
      <c r="BN87" s="50">
        <f t="shared" si="73"/>
        <v>11</v>
      </c>
      <c r="BO87" s="194">
        <v>6</v>
      </c>
      <c r="BP87" s="214"/>
      <c r="BQ87" s="214"/>
      <c r="BR87" s="75">
        <v>6.5</v>
      </c>
      <c r="BS87" s="36" t="s">
        <v>152</v>
      </c>
      <c r="BT87" s="36"/>
      <c r="BU87" s="36"/>
      <c r="BV87" s="36"/>
      <c r="BW87" s="38"/>
      <c r="BX87" s="57"/>
      <c r="BY87" s="191"/>
      <c r="BZ87" s="74"/>
      <c r="CA87" s="74"/>
      <c r="CB87" s="74"/>
      <c r="CC87" s="194"/>
      <c r="CD87" s="191">
        <f t="shared" si="75"/>
        <v>1</v>
      </c>
      <c r="CE87" s="74">
        <f t="shared" si="75"/>
        <v>0</v>
      </c>
      <c r="CF87" s="74">
        <f t="shared" si="75"/>
        <v>2</v>
      </c>
      <c r="CG87" s="74">
        <f t="shared" si="75"/>
        <v>2</v>
      </c>
      <c r="CH87" s="194">
        <f t="shared" si="75"/>
        <v>0</v>
      </c>
      <c r="CI87" s="191">
        <v>1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214"/>
    </row>
    <row r="88" spans="1:92" ht="15.75" customHeight="1" x14ac:dyDescent="0.25">
      <c r="A88" s="116"/>
      <c r="C88" s="16"/>
      <c r="D88" s="97" t="s">
        <v>110</v>
      </c>
      <c r="E88" s="97"/>
      <c r="F88" s="97"/>
      <c r="G88" s="207" t="s">
        <v>146</v>
      </c>
      <c r="H88" s="74"/>
      <c r="I88" s="74">
        <v>27</v>
      </c>
      <c r="J88" s="74">
        <v>13</v>
      </c>
      <c r="K88" s="74">
        <v>20</v>
      </c>
      <c r="L88" s="83">
        <v>33</v>
      </c>
      <c r="M88" s="74">
        <v>2</v>
      </c>
      <c r="Q88" s="214"/>
      <c r="R88" s="214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 t="shared" si="83"/>
        <v>3</v>
      </c>
      <c r="AD88" s="50">
        <f t="shared" si="77"/>
        <v>0</v>
      </c>
      <c r="AE88" s="50">
        <f t="shared" si="77"/>
        <v>3</v>
      </c>
      <c r="AF88" s="50">
        <f t="shared" si="77"/>
        <v>0</v>
      </c>
      <c r="AG88" s="264">
        <f t="shared" si="78"/>
        <v>0</v>
      </c>
      <c r="AH88" s="264"/>
      <c r="AI88" s="50">
        <f t="shared" si="79"/>
        <v>11</v>
      </c>
      <c r="AJ88" s="50">
        <f t="shared" si="79"/>
        <v>0</v>
      </c>
      <c r="AK88" s="50">
        <f t="shared" si="79"/>
        <v>0</v>
      </c>
      <c r="AL88" s="81">
        <f t="shared" si="80"/>
        <v>3.6666666666666665</v>
      </c>
      <c r="AM88" s="50"/>
      <c r="AN88" s="50"/>
      <c r="AO88" s="50"/>
      <c r="AP88" s="50"/>
      <c r="AQ88" s="50"/>
      <c r="AR88" s="214"/>
      <c r="AS88" s="214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>
        <v>5</v>
      </c>
      <c r="BB88" s="74">
        <v>0</v>
      </c>
      <c r="BC88" s="74">
        <v>2</v>
      </c>
      <c r="BD88" s="50">
        <f t="shared" si="81"/>
        <v>2</v>
      </c>
      <c r="BE88" s="194">
        <v>2</v>
      </c>
      <c r="BF88" s="191">
        <f t="shared" si="82"/>
        <v>26</v>
      </c>
      <c r="BG88" s="74">
        <f t="shared" si="82"/>
        <v>1</v>
      </c>
      <c r="BH88" s="74">
        <f t="shared" si="82"/>
        <v>9</v>
      </c>
      <c r="BI88" s="74">
        <f t="shared" si="82"/>
        <v>10</v>
      </c>
      <c r="BJ88" s="194">
        <f t="shared" si="82"/>
        <v>2</v>
      </c>
      <c r="BK88" s="191">
        <v>21</v>
      </c>
      <c r="BL88" s="74">
        <v>1</v>
      </c>
      <c r="BM88" s="74">
        <v>7</v>
      </c>
      <c r="BN88" s="50">
        <f t="shared" si="73"/>
        <v>8</v>
      </c>
      <c r="BO88" s="194">
        <v>0</v>
      </c>
      <c r="BP88" s="214"/>
      <c r="BQ88" s="214"/>
      <c r="BR88" s="75">
        <v>6.5</v>
      </c>
      <c r="BS88" s="36" t="s">
        <v>59</v>
      </c>
      <c r="BT88" s="36"/>
      <c r="BU88" s="36"/>
      <c r="BV88" s="36"/>
      <c r="BW88" s="38"/>
      <c r="BX88" s="57"/>
      <c r="BY88" s="191">
        <v>2</v>
      </c>
      <c r="BZ88" s="74">
        <v>0</v>
      </c>
      <c r="CA88" s="74">
        <v>1</v>
      </c>
      <c r="CB88" s="50">
        <f t="shared" ref="CB88:CB89" si="86">+CA88+BZ88</f>
        <v>1</v>
      </c>
      <c r="CC88" s="194">
        <v>0</v>
      </c>
      <c r="CD88" s="191">
        <f t="shared" si="75"/>
        <v>4</v>
      </c>
      <c r="CE88" s="74">
        <f t="shared" si="75"/>
        <v>0</v>
      </c>
      <c r="CF88" s="74">
        <f t="shared" si="75"/>
        <v>3</v>
      </c>
      <c r="CG88" s="74">
        <f t="shared" si="75"/>
        <v>3</v>
      </c>
      <c r="CH88" s="194">
        <f t="shared" si="75"/>
        <v>0</v>
      </c>
      <c r="CI88" s="191">
        <v>2</v>
      </c>
      <c r="CJ88" s="74">
        <v>0</v>
      </c>
      <c r="CK88" s="74">
        <v>2</v>
      </c>
      <c r="CL88" s="50">
        <f>+CJ88+CK88</f>
        <v>2</v>
      </c>
      <c r="CM88" s="194">
        <v>0</v>
      </c>
      <c r="CN88" s="214"/>
    </row>
    <row r="89" spans="1:92" ht="15.75" customHeight="1" x14ac:dyDescent="0.25">
      <c r="A89" s="116"/>
      <c r="C89" s="16"/>
      <c r="D89" s="97" t="s">
        <v>94</v>
      </c>
      <c r="E89" s="97"/>
      <c r="F89" s="97"/>
      <c r="G89" s="207" t="s">
        <v>146</v>
      </c>
      <c r="H89" s="74"/>
      <c r="I89" s="74">
        <v>24</v>
      </c>
      <c r="J89" s="74">
        <v>23</v>
      </c>
      <c r="K89" s="74">
        <v>8</v>
      </c>
      <c r="L89" s="83">
        <v>31</v>
      </c>
      <c r="M89" s="74">
        <v>4</v>
      </c>
      <c r="Q89" s="215"/>
      <c r="R89" s="215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 t="shared" si="83"/>
        <v>2</v>
      </c>
      <c r="AD89" s="50">
        <f t="shared" si="77"/>
        <v>1</v>
      </c>
      <c r="AE89" s="50">
        <f t="shared" si="77"/>
        <v>1</v>
      </c>
      <c r="AF89" s="50">
        <f t="shared" si="77"/>
        <v>0</v>
      </c>
      <c r="AG89" s="264">
        <f t="shared" si="78"/>
        <v>0.5</v>
      </c>
      <c r="AH89" s="264"/>
      <c r="AI89" s="50">
        <f t="shared" si="79"/>
        <v>4</v>
      </c>
      <c r="AJ89" s="50">
        <f t="shared" si="79"/>
        <v>0</v>
      </c>
      <c r="AK89" s="50">
        <f t="shared" si="79"/>
        <v>0</v>
      </c>
      <c r="AL89" s="81">
        <f t="shared" si="80"/>
        <v>2</v>
      </c>
      <c r="AM89" s="50"/>
      <c r="AN89" s="50"/>
      <c r="AO89" s="50"/>
      <c r="AP89" s="50"/>
      <c r="AQ89" s="50"/>
      <c r="AR89" s="215"/>
      <c r="AS89" s="215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6</v>
      </c>
      <c r="BB89" s="74">
        <v>0</v>
      </c>
      <c r="BC89" s="74">
        <v>0</v>
      </c>
      <c r="BD89" s="50">
        <f t="shared" si="81"/>
        <v>0</v>
      </c>
      <c r="BE89" s="194">
        <v>2</v>
      </c>
      <c r="BF89" s="191">
        <f t="shared" si="82"/>
        <v>20</v>
      </c>
      <c r="BG89" s="74">
        <f t="shared" si="82"/>
        <v>1</v>
      </c>
      <c r="BH89" s="74">
        <f t="shared" si="82"/>
        <v>3</v>
      </c>
      <c r="BI89" s="74">
        <f t="shared" si="82"/>
        <v>4</v>
      </c>
      <c r="BJ89" s="194">
        <f t="shared" si="82"/>
        <v>6</v>
      </c>
      <c r="BK89" s="191">
        <v>14</v>
      </c>
      <c r="BL89" s="74">
        <v>1</v>
      </c>
      <c r="BM89" s="74">
        <v>3</v>
      </c>
      <c r="BN89" s="50">
        <f t="shared" si="73"/>
        <v>4</v>
      </c>
      <c r="BO89" s="194">
        <v>4</v>
      </c>
      <c r="BP89" s="215"/>
      <c r="BQ89" s="215"/>
      <c r="BR89" s="75">
        <v>7</v>
      </c>
      <c r="BS89" s="36" t="s">
        <v>97</v>
      </c>
      <c r="BT89" s="36"/>
      <c r="BU89" s="36"/>
      <c r="BV89" s="36"/>
      <c r="BW89" s="38"/>
      <c r="BX89" s="57"/>
      <c r="BY89" s="191">
        <v>1</v>
      </c>
      <c r="BZ89" s="74">
        <v>0</v>
      </c>
      <c r="CA89" s="74">
        <v>0</v>
      </c>
      <c r="CB89" s="50">
        <f t="shared" si="86"/>
        <v>0</v>
      </c>
      <c r="CC89" s="194">
        <v>0</v>
      </c>
      <c r="CD89" s="191">
        <f t="shared" si="75"/>
        <v>2</v>
      </c>
      <c r="CE89" s="74">
        <f t="shared" si="75"/>
        <v>0</v>
      </c>
      <c r="CF89" s="74">
        <f t="shared" si="75"/>
        <v>0</v>
      </c>
      <c r="CG89" s="74">
        <f t="shared" si="75"/>
        <v>0</v>
      </c>
      <c r="CH89" s="194">
        <f t="shared" si="75"/>
        <v>0</v>
      </c>
      <c r="CI89" s="191">
        <v>1</v>
      </c>
      <c r="CJ89" s="74">
        <v>0</v>
      </c>
      <c r="CK89" s="74">
        <v>0</v>
      </c>
      <c r="CL89" s="50">
        <f t="shared" ref="CL89" si="87">+CJ89+CK89</f>
        <v>0</v>
      </c>
      <c r="CM89" s="194">
        <v>0</v>
      </c>
      <c r="CN89" s="215"/>
    </row>
    <row r="90" spans="1:92" ht="15.75" customHeight="1" thickBot="1" x14ac:dyDescent="0.3">
      <c r="A90" s="116"/>
      <c r="C90" s="16"/>
      <c r="D90" s="42" t="s">
        <v>36</v>
      </c>
      <c r="G90" s="42" t="s">
        <v>25</v>
      </c>
      <c r="H90" s="43"/>
      <c r="I90" s="74">
        <v>25</v>
      </c>
      <c r="J90" s="74">
        <v>11</v>
      </c>
      <c r="K90" s="74">
        <v>18</v>
      </c>
      <c r="L90" s="83">
        <v>29</v>
      </c>
      <c r="M90" s="74">
        <v>8</v>
      </c>
      <c r="O90" s="16"/>
      <c r="Q90" s="215"/>
      <c r="R90" s="215"/>
      <c r="S90" s="75"/>
      <c r="T90" s="65"/>
      <c r="U90" s="75">
        <v>7</v>
      </c>
      <c r="V90" s="65" t="s">
        <v>448</v>
      </c>
      <c r="AC90" s="50">
        <f t="shared" si="83"/>
        <v>1</v>
      </c>
      <c r="AD90" s="50">
        <f t="shared" si="77"/>
        <v>0</v>
      </c>
      <c r="AE90" s="50">
        <f t="shared" si="77"/>
        <v>1</v>
      </c>
      <c r="AF90" s="50">
        <f t="shared" si="77"/>
        <v>0</v>
      </c>
      <c r="AG90" s="264">
        <f t="shared" si="78"/>
        <v>0</v>
      </c>
      <c r="AH90" s="264"/>
      <c r="AI90" s="50">
        <f t="shared" si="79"/>
        <v>3</v>
      </c>
      <c r="AJ90" s="50">
        <f t="shared" si="79"/>
        <v>0</v>
      </c>
      <c r="AK90" s="50">
        <f t="shared" si="79"/>
        <v>0</v>
      </c>
      <c r="AL90" s="81">
        <f t="shared" si="80"/>
        <v>3</v>
      </c>
      <c r="AM90" s="50"/>
      <c r="AN90" s="50"/>
      <c r="AO90" s="50"/>
      <c r="AP90" s="50"/>
      <c r="AQ90" s="50"/>
      <c r="AR90" s="215"/>
      <c r="AS90" s="215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6</v>
      </c>
      <c r="BB90" s="74">
        <v>1</v>
      </c>
      <c r="BC90" s="74">
        <v>0</v>
      </c>
      <c r="BD90" s="50">
        <f t="shared" si="81"/>
        <v>1</v>
      </c>
      <c r="BE90" s="194">
        <v>0</v>
      </c>
      <c r="BF90" s="191">
        <f t="shared" si="82"/>
        <v>23</v>
      </c>
      <c r="BG90" s="74">
        <f t="shared" si="82"/>
        <v>2</v>
      </c>
      <c r="BH90" s="74">
        <f t="shared" si="82"/>
        <v>6</v>
      </c>
      <c r="BI90" s="74">
        <f t="shared" si="82"/>
        <v>8</v>
      </c>
      <c r="BJ90" s="194">
        <f t="shared" si="82"/>
        <v>6</v>
      </c>
      <c r="BK90" s="191">
        <v>17</v>
      </c>
      <c r="BL90" s="74">
        <v>1</v>
      </c>
      <c r="BM90" s="74">
        <v>6</v>
      </c>
      <c r="BN90" s="50">
        <f t="shared" si="73"/>
        <v>7</v>
      </c>
      <c r="BO90" s="194">
        <v>6</v>
      </c>
      <c r="BP90" s="215"/>
      <c r="BQ90" s="215"/>
      <c r="BR90" s="75">
        <v>6.5</v>
      </c>
      <c r="BS90" s="36" t="s">
        <v>75</v>
      </c>
      <c r="BT90" s="36"/>
      <c r="BU90" s="36"/>
      <c r="BV90" s="36"/>
      <c r="BW90" s="38"/>
      <c r="BX90" s="57"/>
      <c r="BY90" s="191"/>
      <c r="BZ90" s="74"/>
      <c r="CA90" s="74"/>
      <c r="CB90" s="74"/>
      <c r="CC90" s="194"/>
      <c r="CD90" s="191">
        <f t="shared" si="75"/>
        <v>1</v>
      </c>
      <c r="CE90" s="74">
        <f t="shared" si="75"/>
        <v>0</v>
      </c>
      <c r="CF90" s="74">
        <f t="shared" si="75"/>
        <v>1</v>
      </c>
      <c r="CG90" s="74">
        <f t="shared" si="75"/>
        <v>1</v>
      </c>
      <c r="CH90" s="194">
        <f t="shared" si="75"/>
        <v>0</v>
      </c>
      <c r="CI90" s="191">
        <v>1</v>
      </c>
      <c r="CJ90" s="74">
        <v>0</v>
      </c>
      <c r="CK90" s="74">
        <v>1</v>
      </c>
      <c r="CL90" s="50">
        <f>+CJ90+CK90</f>
        <v>1</v>
      </c>
      <c r="CM90" s="194">
        <v>0</v>
      </c>
      <c r="CN90" s="215"/>
    </row>
    <row r="91" spans="1:92" ht="15.75" customHeight="1" thickBot="1" x14ac:dyDescent="0.3">
      <c r="A91" s="116"/>
      <c r="C91" s="16"/>
      <c r="D91" s="65" t="s">
        <v>111</v>
      </c>
      <c r="E91" s="65"/>
      <c r="F91" s="65"/>
      <c r="G91" s="97" t="s">
        <v>19</v>
      </c>
      <c r="H91" s="50"/>
      <c r="I91" s="74">
        <v>25</v>
      </c>
      <c r="J91" s="74">
        <v>9</v>
      </c>
      <c r="K91" s="74">
        <v>19</v>
      </c>
      <c r="L91" s="83">
        <v>28</v>
      </c>
      <c r="M91" s="74">
        <v>2</v>
      </c>
      <c r="O91" s="16"/>
      <c r="Q91" s="215"/>
      <c r="R91" s="215"/>
      <c r="S91" s="75"/>
      <c r="T91" s="65"/>
      <c r="U91" s="67"/>
      <c r="V91" s="69"/>
      <c r="W91" s="68" t="s">
        <v>27</v>
      </c>
      <c r="X91" s="69"/>
      <c r="Y91" s="69"/>
      <c r="Z91" s="60"/>
      <c r="AA91" s="67"/>
      <c r="AB91" s="67"/>
      <c r="AC91" s="60">
        <f>SUM(AC80:AC90)</f>
        <v>27</v>
      </c>
      <c r="AD91" s="60">
        <f t="shared" ref="AD91:AF91" si="88">SUM(AD80:AD90)</f>
        <v>15</v>
      </c>
      <c r="AE91" s="60">
        <f t="shared" si="88"/>
        <v>7</v>
      </c>
      <c r="AF91" s="60">
        <f t="shared" si="88"/>
        <v>5</v>
      </c>
      <c r="AG91" s="265">
        <f>(2*AD91+AF91)/(2*AC91)</f>
        <v>0.64814814814814814</v>
      </c>
      <c r="AH91" s="265"/>
      <c r="AI91" s="60">
        <f t="shared" ref="AI91" si="89">SUM(AI80:AI90)</f>
        <v>52</v>
      </c>
      <c r="AJ91" s="60">
        <f t="shared" ref="AJ91:AK91" si="90">SUM(AJ80:AJ90)</f>
        <v>1</v>
      </c>
      <c r="AK91" s="60">
        <f t="shared" si="90"/>
        <v>5</v>
      </c>
      <c r="AL91" s="70">
        <f>+AI91/AC91</f>
        <v>1.9259259259259258</v>
      </c>
      <c r="AM91" s="50"/>
      <c r="AN91" s="50"/>
      <c r="AO91" s="50"/>
      <c r="AP91" s="50"/>
      <c r="AQ91" s="50"/>
      <c r="AR91" s="215"/>
      <c r="AS91" s="215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66</v>
      </c>
      <c r="BB91" s="48">
        <f t="shared" ref="BB91" si="91">SUM(BB79:BB90)</f>
        <v>16</v>
      </c>
      <c r="BC91" s="48">
        <f>SUM(BC79:BC90)</f>
        <v>28</v>
      </c>
      <c r="BD91" s="48">
        <f>+BC91+BB91</f>
        <v>44</v>
      </c>
      <c r="BE91" s="196">
        <f>SUM(BE79:BE90)</f>
        <v>14</v>
      </c>
      <c r="BF91" s="195">
        <f>SUM(BF79:BF90)</f>
        <v>308</v>
      </c>
      <c r="BG91" s="48">
        <f t="shared" ref="BG91" si="92">SUM(BG79:BG90)</f>
        <v>72</v>
      </c>
      <c r="BH91" s="48">
        <f>SUM(BH79:BH90)</f>
        <v>119</v>
      </c>
      <c r="BI91" s="48">
        <f>+BH91+BG91</f>
        <v>191</v>
      </c>
      <c r="BJ91" s="196">
        <f>SUM(BJ79:BJ90)</f>
        <v>48</v>
      </c>
      <c r="BK91" s="195">
        <f>SUM(BK79:BK90)</f>
        <v>242</v>
      </c>
      <c r="BL91" s="48">
        <f t="shared" ref="BL91" si="93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215"/>
      <c r="BQ91" s="215"/>
      <c r="BR91" s="75">
        <v>7.5</v>
      </c>
      <c r="BS91" s="36" t="s">
        <v>96</v>
      </c>
      <c r="BT91" s="36"/>
      <c r="BU91" s="36"/>
      <c r="BV91" s="36"/>
      <c r="BW91" s="38"/>
      <c r="BX91" s="57"/>
      <c r="BY91" s="191">
        <v>1</v>
      </c>
      <c r="BZ91" s="74">
        <v>0</v>
      </c>
      <c r="CA91" s="74">
        <v>0</v>
      </c>
      <c r="CB91" s="50">
        <f t="shared" ref="CB91" si="94">+CA91+BZ91</f>
        <v>0</v>
      </c>
      <c r="CC91" s="194">
        <v>0</v>
      </c>
      <c r="CD91" s="191">
        <f t="shared" si="75"/>
        <v>2</v>
      </c>
      <c r="CE91" s="74">
        <f t="shared" si="75"/>
        <v>0</v>
      </c>
      <c r="CF91" s="74">
        <f t="shared" si="75"/>
        <v>0</v>
      </c>
      <c r="CG91" s="74">
        <f t="shared" si="75"/>
        <v>0</v>
      </c>
      <c r="CH91" s="194">
        <f t="shared" si="75"/>
        <v>0</v>
      </c>
      <c r="CI91" s="191">
        <v>1</v>
      </c>
      <c r="CJ91" s="74">
        <v>0</v>
      </c>
      <c r="CK91" s="74">
        <v>0</v>
      </c>
      <c r="CL91" s="50">
        <f t="shared" ref="CL91" si="95">+CJ91+CK91</f>
        <v>0</v>
      </c>
      <c r="CM91" s="194">
        <v>0</v>
      </c>
      <c r="CN91" s="215"/>
    </row>
    <row r="92" spans="1:92" ht="15.75" customHeight="1" x14ac:dyDescent="0.25">
      <c r="A92" s="116"/>
      <c r="C92" s="16"/>
      <c r="D92" s="65" t="s">
        <v>69</v>
      </c>
      <c r="E92" s="65"/>
      <c r="F92" s="65"/>
      <c r="G92" s="97" t="s">
        <v>19</v>
      </c>
      <c r="H92" s="50"/>
      <c r="I92" s="74">
        <v>28</v>
      </c>
      <c r="J92" s="74">
        <v>4</v>
      </c>
      <c r="K92" s="74">
        <v>24</v>
      </c>
      <c r="L92" s="83">
        <v>28</v>
      </c>
      <c r="M92" s="74">
        <v>0</v>
      </c>
      <c r="O92" s="16"/>
      <c r="Q92" s="215"/>
      <c r="R92" s="215"/>
      <c r="S92" s="75"/>
      <c r="T92" s="65"/>
      <c r="U92" s="71"/>
      <c r="V92" s="71"/>
      <c r="W92" s="71"/>
      <c r="X92" s="71"/>
      <c r="Y92" s="71"/>
      <c r="Z92" s="50"/>
      <c r="AA92" s="50"/>
      <c r="AB92" s="50"/>
      <c r="AC92" s="50"/>
      <c r="AD92" s="50"/>
      <c r="AE92" s="71"/>
      <c r="AF92" s="75"/>
      <c r="AG92" s="65"/>
      <c r="AH92" s="71"/>
      <c r="AI92" s="71"/>
      <c r="AJ92" s="71"/>
      <c r="AK92" s="71"/>
      <c r="AL92" s="71"/>
      <c r="AM92" s="50"/>
      <c r="AN92" s="50"/>
      <c r="AO92" s="50"/>
      <c r="AP92" s="50"/>
      <c r="AQ92" s="50"/>
      <c r="AR92" s="215"/>
      <c r="AS92" s="215"/>
      <c r="AT92" s="25" t="s">
        <v>23</v>
      </c>
      <c r="AU92" s="25"/>
      <c r="AV92" s="25"/>
      <c r="AW92" s="25"/>
      <c r="AX92" s="26"/>
      <c r="AY92" s="27" t="s">
        <v>64</v>
      </c>
      <c r="BA92" s="189">
        <v>4</v>
      </c>
      <c r="BB92" s="74">
        <v>0</v>
      </c>
      <c r="BC92" s="74">
        <v>0</v>
      </c>
      <c r="BD92" s="50">
        <f t="shared" ref="BD92:BD103" si="96">+BC92+BB92</f>
        <v>0</v>
      </c>
      <c r="BE92" s="194">
        <v>0</v>
      </c>
      <c r="BF92" s="189">
        <f>+BK92+BA92</f>
        <v>26</v>
      </c>
      <c r="BG92" s="28">
        <f>+BL92+BB92</f>
        <v>6</v>
      </c>
      <c r="BH92" s="28">
        <f>+BM92+BC92</f>
        <v>5</v>
      </c>
      <c r="BI92" s="28">
        <f>+BN92+BD92</f>
        <v>11</v>
      </c>
      <c r="BJ92" s="193">
        <f>+BO92+BE92</f>
        <v>2</v>
      </c>
      <c r="BK92" s="189">
        <v>22</v>
      </c>
      <c r="BL92" s="28">
        <v>6</v>
      </c>
      <c r="BM92" s="28">
        <v>5</v>
      </c>
      <c r="BN92" s="60">
        <f t="shared" ref="BN92:BN103" si="97">+BL92+BM92</f>
        <v>11</v>
      </c>
      <c r="BO92" s="193">
        <v>2</v>
      </c>
      <c r="BP92" s="215"/>
      <c r="BQ92" s="215"/>
      <c r="BR92" s="75">
        <v>7</v>
      </c>
      <c r="BS92" s="36" t="s">
        <v>61</v>
      </c>
      <c r="BT92" s="36"/>
      <c r="BU92" s="36"/>
      <c r="BV92" s="36"/>
      <c r="BW92" s="38"/>
      <c r="BX92" s="57"/>
      <c r="BY92" s="191">
        <v>1</v>
      </c>
      <c r="BZ92" s="74">
        <v>0</v>
      </c>
      <c r="CA92" s="74">
        <v>0</v>
      </c>
      <c r="CB92" s="74">
        <f>+CA92+BZ92</f>
        <v>0</v>
      </c>
      <c r="CC92" s="194">
        <v>0</v>
      </c>
      <c r="CD92" s="191">
        <f t="shared" si="75"/>
        <v>1</v>
      </c>
      <c r="CE92" s="74">
        <f t="shared" si="75"/>
        <v>0</v>
      </c>
      <c r="CF92" s="74">
        <f t="shared" si="75"/>
        <v>0</v>
      </c>
      <c r="CG92" s="74">
        <f t="shared" si="75"/>
        <v>0</v>
      </c>
      <c r="CH92" s="194">
        <f t="shared" si="75"/>
        <v>0</v>
      </c>
      <c r="CI92" s="191"/>
      <c r="CJ92" s="74"/>
      <c r="CK92" s="74"/>
      <c r="CL92" s="50"/>
      <c r="CM92" s="194"/>
      <c r="CN92" s="215"/>
    </row>
    <row r="93" spans="1:92" ht="15.75" customHeight="1" x14ac:dyDescent="0.25">
      <c r="A93" s="116"/>
      <c r="C93" s="16"/>
      <c r="D93" s="36" t="s">
        <v>154</v>
      </c>
      <c r="E93" s="36"/>
      <c r="F93" s="36"/>
      <c r="G93" s="42" t="s">
        <v>139</v>
      </c>
      <c r="H93" s="38"/>
      <c r="I93" s="74">
        <v>26</v>
      </c>
      <c r="J93" s="74">
        <v>8</v>
      </c>
      <c r="K93" s="74">
        <v>19</v>
      </c>
      <c r="L93" s="83">
        <v>27</v>
      </c>
      <c r="M93" s="74">
        <v>0</v>
      </c>
      <c r="O93" s="16"/>
      <c r="Q93" s="215"/>
      <c r="R93" s="215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215"/>
      <c r="AS93" s="215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5</v>
      </c>
      <c r="BB93" s="74">
        <v>0</v>
      </c>
      <c r="BC93" s="74">
        <v>0</v>
      </c>
      <c r="BD93" s="50">
        <f t="shared" si="96"/>
        <v>0</v>
      </c>
      <c r="BE93" s="194">
        <v>0</v>
      </c>
      <c r="BF93" s="191">
        <f t="shared" ref="BF93:BJ103" si="98">+BK93+BA93</f>
        <v>24</v>
      </c>
      <c r="BG93" s="74">
        <f t="shared" si="98"/>
        <v>0</v>
      </c>
      <c r="BH93" s="74">
        <f t="shared" si="98"/>
        <v>1</v>
      </c>
      <c r="BI93" s="74">
        <f t="shared" si="98"/>
        <v>1</v>
      </c>
      <c r="BJ93" s="194">
        <f t="shared" si="98"/>
        <v>2</v>
      </c>
      <c r="BK93" s="191">
        <v>19</v>
      </c>
      <c r="BL93" s="74">
        <v>0</v>
      </c>
      <c r="BM93" s="74">
        <v>1</v>
      </c>
      <c r="BN93" s="50">
        <f t="shared" si="97"/>
        <v>1</v>
      </c>
      <c r="BO93" s="194">
        <v>2</v>
      </c>
      <c r="BP93" s="215"/>
      <c r="BQ93" s="215"/>
      <c r="BR93" s="75">
        <v>6.5</v>
      </c>
      <c r="BS93" s="36" t="s">
        <v>181</v>
      </c>
      <c r="BT93" s="36"/>
      <c r="BU93" s="36"/>
      <c r="BV93" s="36"/>
      <c r="BW93" s="38"/>
      <c r="BX93" s="57"/>
      <c r="BY93" s="191">
        <v>1</v>
      </c>
      <c r="BZ93" s="74">
        <v>0</v>
      </c>
      <c r="CA93" s="74">
        <v>0</v>
      </c>
      <c r="CB93" s="74">
        <f>+CA93+BZ93</f>
        <v>0</v>
      </c>
      <c r="CC93" s="194">
        <v>0</v>
      </c>
      <c r="CD93" s="191">
        <f t="shared" si="75"/>
        <v>2</v>
      </c>
      <c r="CE93" s="74">
        <f t="shared" si="75"/>
        <v>0</v>
      </c>
      <c r="CF93" s="74">
        <f t="shared" si="75"/>
        <v>0</v>
      </c>
      <c r="CG93" s="74">
        <f t="shared" si="75"/>
        <v>0</v>
      </c>
      <c r="CH93" s="194">
        <f t="shared" si="75"/>
        <v>2</v>
      </c>
      <c r="CI93" s="191">
        <v>1</v>
      </c>
      <c r="CJ93" s="74">
        <v>0</v>
      </c>
      <c r="CK93" s="74">
        <v>0</v>
      </c>
      <c r="CL93" s="50">
        <f t="shared" ref="CL93:CL94" si="99">+CJ93+CK93</f>
        <v>0</v>
      </c>
      <c r="CM93" s="194">
        <v>2</v>
      </c>
      <c r="CN93" s="215"/>
    </row>
    <row r="94" spans="1:92" ht="15.75" customHeight="1" x14ac:dyDescent="0.25">
      <c r="A94" s="116"/>
      <c r="C94" s="16"/>
      <c r="D94" s="36" t="s">
        <v>34</v>
      </c>
      <c r="E94" s="36"/>
      <c r="F94" s="36"/>
      <c r="G94" s="42" t="s">
        <v>139</v>
      </c>
      <c r="H94" s="38"/>
      <c r="I94" s="74">
        <v>23</v>
      </c>
      <c r="J94" s="74">
        <v>11</v>
      </c>
      <c r="K94" s="74">
        <v>14</v>
      </c>
      <c r="L94" s="83">
        <v>25</v>
      </c>
      <c r="M94" s="74">
        <v>0</v>
      </c>
      <c r="O94" s="16"/>
      <c r="Q94" s="215"/>
      <c r="R94" s="215"/>
      <c r="S94" s="75"/>
      <c r="T94" s="65"/>
      <c r="U94" s="266" t="s">
        <v>668</v>
      </c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50"/>
      <c r="AN94" s="50"/>
      <c r="AO94" s="50"/>
      <c r="AP94" s="50"/>
      <c r="AQ94" s="50"/>
      <c r="AR94" s="215"/>
      <c r="AS94" s="215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6</v>
      </c>
      <c r="BB94" s="74">
        <v>8</v>
      </c>
      <c r="BC94" s="74">
        <v>3</v>
      </c>
      <c r="BD94" s="50">
        <f t="shared" si="96"/>
        <v>11</v>
      </c>
      <c r="BE94" s="194">
        <v>2</v>
      </c>
      <c r="BF94" s="191">
        <f t="shared" si="98"/>
        <v>27</v>
      </c>
      <c r="BG94" s="74">
        <f t="shared" si="98"/>
        <v>48</v>
      </c>
      <c r="BH94" s="74">
        <f t="shared" si="98"/>
        <v>18</v>
      </c>
      <c r="BI94" s="74">
        <f t="shared" si="98"/>
        <v>66</v>
      </c>
      <c r="BJ94" s="194">
        <f t="shared" si="98"/>
        <v>6</v>
      </c>
      <c r="BK94" s="191">
        <v>21</v>
      </c>
      <c r="BL94" s="74">
        <v>40</v>
      </c>
      <c r="BM94" s="74">
        <v>15</v>
      </c>
      <c r="BN94" s="50">
        <f t="shared" si="97"/>
        <v>55</v>
      </c>
      <c r="BO94" s="194">
        <v>4</v>
      </c>
      <c r="BP94" s="215"/>
      <c r="BQ94" s="215"/>
      <c r="BR94" s="75">
        <v>6</v>
      </c>
      <c r="BS94" s="36" t="s">
        <v>89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75"/>
        <v>1</v>
      </c>
      <c r="CE94" s="74">
        <f t="shared" si="75"/>
        <v>0</v>
      </c>
      <c r="CF94" s="74">
        <f t="shared" si="75"/>
        <v>0</v>
      </c>
      <c r="CG94" s="74">
        <f t="shared" si="75"/>
        <v>0</v>
      </c>
      <c r="CH94" s="194">
        <f t="shared" si="75"/>
        <v>2</v>
      </c>
      <c r="CI94" s="191">
        <v>1</v>
      </c>
      <c r="CJ94" s="74">
        <v>0</v>
      </c>
      <c r="CK94" s="74">
        <v>0</v>
      </c>
      <c r="CL94" s="50">
        <f t="shared" si="99"/>
        <v>0</v>
      </c>
      <c r="CM94" s="194">
        <v>2</v>
      </c>
      <c r="CN94" s="215"/>
    </row>
    <row r="95" spans="1:92" ht="15.75" customHeight="1" x14ac:dyDescent="0.25">
      <c r="A95" s="116"/>
      <c r="C95" s="16"/>
      <c r="D95" s="42" t="s">
        <v>67</v>
      </c>
      <c r="E95" s="42"/>
      <c r="F95" s="42"/>
      <c r="G95" s="36" t="s">
        <v>15</v>
      </c>
      <c r="H95" s="43"/>
      <c r="I95" s="74">
        <v>16</v>
      </c>
      <c r="J95" s="74">
        <v>12</v>
      </c>
      <c r="K95" s="74">
        <v>12</v>
      </c>
      <c r="L95" s="83">
        <v>24</v>
      </c>
      <c r="M95" s="74">
        <v>0</v>
      </c>
      <c r="O95" s="16"/>
      <c r="Q95" s="215"/>
      <c r="R95" s="215"/>
      <c r="S95" s="75"/>
      <c r="T95" s="65"/>
      <c r="U95" s="71"/>
      <c r="V95" s="71"/>
      <c r="W95" s="71"/>
      <c r="X95" s="71"/>
      <c r="Y95" s="71"/>
      <c r="Z95" s="50"/>
      <c r="AA95" s="50"/>
      <c r="AB95" s="50"/>
      <c r="AC95" s="50"/>
      <c r="AD95" s="50"/>
      <c r="AE95" s="71"/>
      <c r="AF95" s="75"/>
      <c r="AG95" s="65"/>
      <c r="AH95" s="71"/>
      <c r="AI95" s="71"/>
      <c r="AJ95" s="71"/>
      <c r="AK95" s="71"/>
      <c r="AL95" s="71"/>
      <c r="AM95" s="50"/>
      <c r="AN95" s="50"/>
      <c r="AO95" s="50"/>
      <c r="AP95" s="50"/>
      <c r="AQ95" s="50"/>
      <c r="AR95" s="215"/>
      <c r="AS95" s="215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6</v>
      </c>
      <c r="BB95" s="74">
        <v>1</v>
      </c>
      <c r="BC95" s="74">
        <v>5</v>
      </c>
      <c r="BD95" s="50">
        <f t="shared" si="96"/>
        <v>6</v>
      </c>
      <c r="BE95" s="194">
        <v>0</v>
      </c>
      <c r="BF95" s="191">
        <f t="shared" si="98"/>
        <v>26</v>
      </c>
      <c r="BG95" s="74">
        <f t="shared" si="98"/>
        <v>7</v>
      </c>
      <c r="BH95" s="74">
        <f t="shared" si="98"/>
        <v>17</v>
      </c>
      <c r="BI95" s="74">
        <f t="shared" si="98"/>
        <v>24</v>
      </c>
      <c r="BJ95" s="194">
        <f t="shared" si="98"/>
        <v>4</v>
      </c>
      <c r="BK95" s="191">
        <v>20</v>
      </c>
      <c r="BL95" s="74">
        <v>6</v>
      </c>
      <c r="BM95" s="74">
        <v>12</v>
      </c>
      <c r="BN95" s="50">
        <f t="shared" si="97"/>
        <v>18</v>
      </c>
      <c r="BO95" s="194">
        <v>4</v>
      </c>
      <c r="BP95" s="215"/>
      <c r="BQ95" s="215"/>
      <c r="BR95" s="75">
        <v>8</v>
      </c>
      <c r="BS95" s="42" t="s">
        <v>36</v>
      </c>
      <c r="BY95" s="191">
        <v>1</v>
      </c>
      <c r="BZ95" s="74">
        <v>0</v>
      </c>
      <c r="CA95" s="74">
        <v>0</v>
      </c>
      <c r="CB95" s="74">
        <f>+CA95+BZ95</f>
        <v>0</v>
      </c>
      <c r="CC95" s="194">
        <v>0</v>
      </c>
      <c r="CD95" s="191">
        <f t="shared" ref="CD95" si="100">+CI95+BY95</f>
        <v>1</v>
      </c>
      <c r="CE95" s="74">
        <f t="shared" ref="CE95" si="101">+CJ95+BZ95</f>
        <v>0</v>
      </c>
      <c r="CF95" s="74">
        <f t="shared" ref="CF95" si="102">+CK95+CA95</f>
        <v>0</v>
      </c>
      <c r="CG95" s="74">
        <f t="shared" ref="CG95" si="103">+CL95+CB95</f>
        <v>0</v>
      </c>
      <c r="CH95" s="194">
        <f t="shared" ref="CH95" si="104">+CM95+CC95</f>
        <v>0</v>
      </c>
      <c r="CI95" s="191"/>
      <c r="CJ95" s="74"/>
      <c r="CK95" s="74"/>
      <c r="CL95" s="50"/>
      <c r="CM95" s="194"/>
      <c r="CN95" s="215"/>
    </row>
    <row r="96" spans="1:92" ht="15.75" customHeight="1" thickBot="1" x14ac:dyDescent="0.3">
      <c r="A96" s="116"/>
      <c r="C96" s="16"/>
      <c r="D96" s="42" t="s">
        <v>38</v>
      </c>
      <c r="E96" s="42"/>
      <c r="F96" s="42"/>
      <c r="G96" s="29" t="s">
        <v>23</v>
      </c>
      <c r="H96" s="43"/>
      <c r="I96" s="74">
        <v>26</v>
      </c>
      <c r="J96" s="74">
        <v>7</v>
      </c>
      <c r="K96" s="74">
        <v>17</v>
      </c>
      <c r="L96" s="83">
        <v>24</v>
      </c>
      <c r="M96" s="74">
        <v>4</v>
      </c>
      <c r="O96" s="16"/>
      <c r="Q96" s="215"/>
      <c r="R96" s="215"/>
      <c r="S96" s="75"/>
      <c r="T96" s="65"/>
      <c r="U96" s="247" t="s">
        <v>161</v>
      </c>
      <c r="V96" s="22" t="s">
        <v>194</v>
      </c>
      <c r="W96" s="22"/>
      <c r="X96" s="22"/>
      <c r="Y96" s="22"/>
      <c r="Z96" s="22"/>
      <c r="AA96" s="22"/>
      <c r="AB96" s="22"/>
      <c r="AC96" s="247" t="s">
        <v>4</v>
      </c>
      <c r="AD96" s="247" t="s">
        <v>8</v>
      </c>
      <c r="AE96" s="247" t="s">
        <v>9</v>
      </c>
      <c r="AF96" s="247" t="s">
        <v>10</v>
      </c>
      <c r="AG96" s="263" t="s">
        <v>107</v>
      </c>
      <c r="AH96" s="263"/>
      <c r="AI96" s="247" t="s">
        <v>5</v>
      </c>
      <c r="AJ96" s="247" t="s">
        <v>7</v>
      </c>
      <c r="AK96" s="247" t="s">
        <v>6</v>
      </c>
      <c r="AL96" s="247" t="s">
        <v>108</v>
      </c>
      <c r="AM96" s="50"/>
      <c r="AN96" s="50"/>
      <c r="AO96" s="50"/>
      <c r="AP96" s="50"/>
      <c r="AQ96" s="50"/>
      <c r="AR96" s="215"/>
      <c r="AS96" s="215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5</v>
      </c>
      <c r="BB96" s="74">
        <v>2</v>
      </c>
      <c r="BC96" s="74">
        <v>4</v>
      </c>
      <c r="BD96" s="50">
        <f t="shared" si="96"/>
        <v>6</v>
      </c>
      <c r="BE96" s="194">
        <v>0</v>
      </c>
      <c r="BF96" s="191">
        <f t="shared" si="98"/>
        <v>25</v>
      </c>
      <c r="BG96" s="74">
        <f t="shared" si="98"/>
        <v>14</v>
      </c>
      <c r="BH96" s="74">
        <f t="shared" si="98"/>
        <v>21</v>
      </c>
      <c r="BI96" s="74">
        <f t="shared" si="98"/>
        <v>35</v>
      </c>
      <c r="BJ96" s="194">
        <f t="shared" si="98"/>
        <v>2</v>
      </c>
      <c r="BK96" s="191">
        <v>20</v>
      </c>
      <c r="BL96" s="74">
        <v>12</v>
      </c>
      <c r="BM96" s="74">
        <v>17</v>
      </c>
      <c r="BN96" s="50">
        <f t="shared" si="97"/>
        <v>29</v>
      </c>
      <c r="BO96" s="194">
        <v>2</v>
      </c>
      <c r="BP96" s="215"/>
      <c r="BQ96" s="215"/>
      <c r="BR96" s="75">
        <v>7.5</v>
      </c>
      <c r="BS96" s="36" t="s">
        <v>44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ref="CD96:CH106" si="105">+CI96+BY96</f>
        <v>1</v>
      </c>
      <c r="CE96" s="74">
        <f t="shared" si="105"/>
        <v>0</v>
      </c>
      <c r="CF96" s="74">
        <f t="shared" si="105"/>
        <v>0</v>
      </c>
      <c r="CG96" s="74">
        <f t="shared" si="105"/>
        <v>0</v>
      </c>
      <c r="CH96" s="194">
        <f t="shared" si="105"/>
        <v>0</v>
      </c>
      <c r="CI96" s="191">
        <v>1</v>
      </c>
      <c r="CJ96" s="74">
        <v>0</v>
      </c>
      <c r="CK96" s="74">
        <v>0</v>
      </c>
      <c r="CL96" s="50">
        <f>+CJ96+CK96</f>
        <v>0</v>
      </c>
      <c r="CM96" s="194">
        <v>0</v>
      </c>
      <c r="CN96" s="215"/>
    </row>
    <row r="97" spans="1:92" ht="15.75" customHeight="1" thickBot="1" x14ac:dyDescent="0.3">
      <c r="A97" s="116"/>
      <c r="C97" s="16"/>
      <c r="D97" s="42" t="s">
        <v>86</v>
      </c>
      <c r="E97" s="42"/>
      <c r="F97" s="42"/>
      <c r="G97" s="36" t="s">
        <v>15</v>
      </c>
      <c r="H97" s="43"/>
      <c r="I97" s="74">
        <v>27</v>
      </c>
      <c r="J97" s="74">
        <v>8</v>
      </c>
      <c r="K97" s="74">
        <v>15</v>
      </c>
      <c r="L97" s="83">
        <v>23</v>
      </c>
      <c r="M97" s="74">
        <v>0</v>
      </c>
      <c r="O97" s="16"/>
      <c r="Q97" s="215"/>
      <c r="R97" s="215"/>
      <c r="S97" s="75"/>
      <c r="T97" s="65"/>
      <c r="U97" s="79">
        <v>7.5</v>
      </c>
      <c r="V97" s="65" t="s">
        <v>16</v>
      </c>
      <c r="W97" s="65"/>
      <c r="X97" s="65"/>
      <c r="Y97" s="65"/>
      <c r="Z97" s="50"/>
      <c r="AC97" s="50">
        <v>1</v>
      </c>
      <c r="AD97" s="50">
        <v>1</v>
      </c>
      <c r="AE97" s="50">
        <v>0</v>
      </c>
      <c r="AF97" s="50">
        <v>0</v>
      </c>
      <c r="AG97" s="264">
        <f t="shared" ref="AG97" si="106">(2*AD97+AF97)/(2*AC97)</f>
        <v>1</v>
      </c>
      <c r="AH97" s="264"/>
      <c r="AI97" s="50">
        <v>1</v>
      </c>
      <c r="AJ97" s="50">
        <v>0</v>
      </c>
      <c r="AK97" s="50">
        <v>0</v>
      </c>
      <c r="AL97" s="81">
        <f t="shared" ref="AL97" si="107">+AI97/AC97</f>
        <v>1</v>
      </c>
      <c r="AM97" s="50"/>
      <c r="AN97" s="50"/>
      <c r="AO97" s="50"/>
      <c r="AP97" s="50"/>
      <c r="AQ97" s="50"/>
      <c r="AR97" s="215"/>
      <c r="AS97" s="215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6</v>
      </c>
      <c r="BB97" s="74">
        <v>1</v>
      </c>
      <c r="BC97" s="74">
        <v>3</v>
      </c>
      <c r="BD97" s="50">
        <f t="shared" si="96"/>
        <v>4</v>
      </c>
      <c r="BE97" s="194">
        <v>8</v>
      </c>
      <c r="BF97" s="191">
        <f t="shared" si="98"/>
        <v>22</v>
      </c>
      <c r="BG97" s="74">
        <f t="shared" si="98"/>
        <v>2</v>
      </c>
      <c r="BH97" s="74">
        <f t="shared" si="98"/>
        <v>16</v>
      </c>
      <c r="BI97" s="74">
        <f t="shared" si="98"/>
        <v>18</v>
      </c>
      <c r="BJ97" s="194">
        <f t="shared" si="98"/>
        <v>14</v>
      </c>
      <c r="BK97" s="191">
        <v>16</v>
      </c>
      <c r="BL97" s="74">
        <v>1</v>
      </c>
      <c r="BM97" s="74">
        <v>13</v>
      </c>
      <c r="BN97" s="50">
        <f t="shared" si="97"/>
        <v>14</v>
      </c>
      <c r="BO97" s="194">
        <v>6</v>
      </c>
      <c r="BP97" s="215"/>
      <c r="BQ97" s="215"/>
      <c r="BR97" s="75">
        <v>9.5</v>
      </c>
      <c r="BS97" s="36" t="s">
        <v>133</v>
      </c>
      <c r="BT97" s="36"/>
      <c r="BU97" s="36"/>
      <c r="BV97" s="36"/>
      <c r="BW97" s="38"/>
      <c r="BX97" s="57"/>
      <c r="BY97" s="191">
        <v>1</v>
      </c>
      <c r="BZ97" s="74">
        <v>0</v>
      </c>
      <c r="CA97" s="74">
        <v>0</v>
      </c>
      <c r="CB97" s="74">
        <f>+CA97+BZ97</f>
        <v>0</v>
      </c>
      <c r="CC97" s="194">
        <v>0</v>
      </c>
      <c r="CD97" s="191">
        <f t="shared" si="105"/>
        <v>3</v>
      </c>
      <c r="CE97" s="74">
        <f t="shared" si="105"/>
        <v>3</v>
      </c>
      <c r="CF97" s="74">
        <f t="shared" si="105"/>
        <v>0</v>
      </c>
      <c r="CG97" s="74">
        <f t="shared" si="105"/>
        <v>3</v>
      </c>
      <c r="CH97" s="194">
        <f t="shared" si="105"/>
        <v>0</v>
      </c>
      <c r="CI97" s="191">
        <v>2</v>
      </c>
      <c r="CJ97" s="74">
        <v>3</v>
      </c>
      <c r="CK97" s="74">
        <v>0</v>
      </c>
      <c r="CL97" s="50">
        <f>+CJ97+CK97</f>
        <v>3</v>
      </c>
      <c r="CM97" s="194">
        <v>0</v>
      </c>
      <c r="CN97" s="215"/>
    </row>
    <row r="98" spans="1:92" ht="15.75" customHeight="1" x14ac:dyDescent="0.25">
      <c r="A98" s="116"/>
      <c r="C98" s="16"/>
      <c r="D98" s="42" t="s">
        <v>73</v>
      </c>
      <c r="E98" s="42"/>
      <c r="F98" s="42"/>
      <c r="G98" s="29" t="s">
        <v>23</v>
      </c>
      <c r="H98" s="43"/>
      <c r="I98" s="74">
        <v>26</v>
      </c>
      <c r="J98" s="74">
        <v>3</v>
      </c>
      <c r="K98" s="74">
        <v>19</v>
      </c>
      <c r="L98" s="83">
        <v>22</v>
      </c>
      <c r="M98" s="74">
        <v>0</v>
      </c>
      <c r="O98" s="16"/>
      <c r="Q98" s="215"/>
      <c r="R98" s="215"/>
      <c r="S98" s="71"/>
      <c r="T98" s="65"/>
      <c r="U98" s="67"/>
      <c r="V98" s="69"/>
      <c r="W98" s="68" t="s">
        <v>27</v>
      </c>
      <c r="X98" s="69"/>
      <c r="Y98" s="69"/>
      <c r="Z98" s="60"/>
      <c r="AA98" s="67"/>
      <c r="AB98" s="67"/>
      <c r="AC98" s="60">
        <f>SUM(AC97)</f>
        <v>1</v>
      </c>
      <c r="AD98" s="60">
        <f t="shared" ref="AD98:AF98" si="108">SUM(AD97)</f>
        <v>1</v>
      </c>
      <c r="AE98" s="60">
        <f t="shared" si="108"/>
        <v>0</v>
      </c>
      <c r="AF98" s="60">
        <f t="shared" si="108"/>
        <v>0</v>
      </c>
      <c r="AG98" s="265">
        <f>(2*AD98+AF98)/(2*AC98)</f>
        <v>1</v>
      </c>
      <c r="AH98" s="265"/>
      <c r="AI98" s="60">
        <f>SUM(AI97)</f>
        <v>1</v>
      </c>
      <c r="AJ98" s="60">
        <f>SUM(AJ97)</f>
        <v>0</v>
      </c>
      <c r="AK98" s="60">
        <f>SUM(AK97)</f>
        <v>0</v>
      </c>
      <c r="AL98" s="70">
        <f>+AI98/AC98</f>
        <v>1</v>
      </c>
      <c r="AM98" s="50"/>
      <c r="AN98" s="50"/>
      <c r="AO98" s="50"/>
      <c r="AP98" s="50"/>
      <c r="AQ98" s="50"/>
      <c r="AR98" s="215"/>
      <c r="AS98" s="215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6</v>
      </c>
      <c r="BB98" s="74">
        <v>0</v>
      </c>
      <c r="BC98" s="74">
        <v>3</v>
      </c>
      <c r="BD98" s="50">
        <f t="shared" si="96"/>
        <v>3</v>
      </c>
      <c r="BE98" s="194">
        <v>0</v>
      </c>
      <c r="BF98" s="191">
        <f t="shared" si="98"/>
        <v>26</v>
      </c>
      <c r="BG98" s="74">
        <f t="shared" si="98"/>
        <v>1</v>
      </c>
      <c r="BH98" s="74">
        <f t="shared" si="98"/>
        <v>17</v>
      </c>
      <c r="BI98" s="74">
        <f t="shared" si="98"/>
        <v>18</v>
      </c>
      <c r="BJ98" s="194">
        <f t="shared" si="98"/>
        <v>0</v>
      </c>
      <c r="BK98" s="191">
        <v>20</v>
      </c>
      <c r="BL98" s="74">
        <v>1</v>
      </c>
      <c r="BM98" s="74">
        <v>14</v>
      </c>
      <c r="BN98" s="50">
        <f t="shared" si="97"/>
        <v>15</v>
      </c>
      <c r="BO98" s="194">
        <v>0</v>
      </c>
      <c r="BP98" s="215"/>
      <c r="BQ98" s="215"/>
      <c r="BR98" s="75">
        <v>7.5</v>
      </c>
      <c r="BS98" s="36" t="s">
        <v>125</v>
      </c>
      <c r="BT98" s="36"/>
      <c r="BU98" s="36"/>
      <c r="BV98" s="36"/>
      <c r="BW98" s="38"/>
      <c r="BX98" s="57"/>
      <c r="BY98" s="191"/>
      <c r="BZ98" s="74"/>
      <c r="CA98" s="74"/>
      <c r="CB98" s="74"/>
      <c r="CC98" s="194"/>
      <c r="CD98" s="191">
        <f t="shared" si="105"/>
        <v>2</v>
      </c>
      <c r="CE98" s="74">
        <f t="shared" si="105"/>
        <v>0</v>
      </c>
      <c r="CF98" s="74">
        <f t="shared" si="105"/>
        <v>1</v>
      </c>
      <c r="CG98" s="74">
        <f t="shared" si="105"/>
        <v>1</v>
      </c>
      <c r="CH98" s="194">
        <f t="shared" si="105"/>
        <v>0</v>
      </c>
      <c r="CI98" s="191">
        <v>2</v>
      </c>
      <c r="CJ98" s="74">
        <v>0</v>
      </c>
      <c r="CK98" s="74">
        <v>1</v>
      </c>
      <c r="CL98" s="50">
        <f>+CJ98+CK98</f>
        <v>1</v>
      </c>
      <c r="CM98" s="194">
        <v>0</v>
      </c>
      <c r="CN98" s="215"/>
    </row>
    <row r="99" spans="1:92" ht="15.75" customHeight="1" x14ac:dyDescent="0.25">
      <c r="A99" s="116"/>
      <c r="C99" s="16"/>
      <c r="D99" s="65" t="s">
        <v>129</v>
      </c>
      <c r="E99" s="65"/>
      <c r="F99" s="65"/>
      <c r="G99" s="97" t="s">
        <v>19</v>
      </c>
      <c r="H99" s="50"/>
      <c r="I99" s="74">
        <v>28</v>
      </c>
      <c r="J99" s="74">
        <v>8</v>
      </c>
      <c r="K99" s="74">
        <v>13</v>
      </c>
      <c r="L99" s="83">
        <v>21</v>
      </c>
      <c r="M99" s="74">
        <v>0</v>
      </c>
      <c r="O99" s="16"/>
      <c r="Q99" s="215"/>
      <c r="R99" s="215"/>
      <c r="S99" s="71"/>
      <c r="T99" s="65"/>
      <c r="U99" s="79"/>
      <c r="V99" s="65"/>
      <c r="W99" s="65"/>
      <c r="X99" s="65"/>
      <c r="Y99" s="65"/>
      <c r="Z99" s="50"/>
      <c r="AC99" s="50"/>
      <c r="AD99" s="50"/>
      <c r="AE99" s="50"/>
      <c r="AF99" s="50"/>
      <c r="AG99" s="264"/>
      <c r="AH99" s="264"/>
      <c r="AI99" s="50"/>
      <c r="AJ99" s="50"/>
      <c r="AK99" s="50"/>
      <c r="AL99" s="81"/>
      <c r="AM99" s="50"/>
      <c r="AN99" s="50"/>
      <c r="AO99" s="50"/>
      <c r="AP99" s="50"/>
      <c r="AQ99" s="50"/>
      <c r="AR99" s="215"/>
      <c r="AS99" s="215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4</v>
      </c>
      <c r="BB99" s="74">
        <v>3</v>
      </c>
      <c r="BC99" s="74">
        <v>2</v>
      </c>
      <c r="BD99" s="50">
        <f t="shared" si="96"/>
        <v>5</v>
      </c>
      <c r="BE99" s="194">
        <v>2</v>
      </c>
      <c r="BF99" s="191">
        <f t="shared" si="98"/>
        <v>25</v>
      </c>
      <c r="BG99" s="74">
        <f t="shared" si="98"/>
        <v>5</v>
      </c>
      <c r="BH99" s="74">
        <f t="shared" si="98"/>
        <v>4</v>
      </c>
      <c r="BI99" s="74">
        <f t="shared" si="98"/>
        <v>9</v>
      </c>
      <c r="BJ99" s="194">
        <f t="shared" si="98"/>
        <v>2</v>
      </c>
      <c r="BK99" s="191">
        <v>21</v>
      </c>
      <c r="BL99" s="74">
        <v>2</v>
      </c>
      <c r="BM99" s="74">
        <v>2</v>
      </c>
      <c r="BN99" s="50">
        <f t="shared" si="97"/>
        <v>4</v>
      </c>
      <c r="BO99" s="194">
        <v>0</v>
      </c>
      <c r="BP99" s="215"/>
      <c r="BQ99" s="215"/>
      <c r="BR99" s="75">
        <v>6.5</v>
      </c>
      <c r="BS99" s="36" t="s">
        <v>76</v>
      </c>
      <c r="BT99" s="36"/>
      <c r="BU99" s="36"/>
      <c r="BV99" s="36"/>
      <c r="BW99" s="38"/>
      <c r="BX99" s="57"/>
      <c r="BY99" s="191">
        <v>1</v>
      </c>
      <c r="BZ99" s="74">
        <v>0</v>
      </c>
      <c r="CA99" s="74">
        <v>0</v>
      </c>
      <c r="CB99" s="74">
        <f>+CA99+BZ99</f>
        <v>0</v>
      </c>
      <c r="CC99" s="194">
        <v>0</v>
      </c>
      <c r="CD99" s="191">
        <f t="shared" si="105"/>
        <v>10</v>
      </c>
      <c r="CE99" s="74">
        <f t="shared" si="105"/>
        <v>0</v>
      </c>
      <c r="CF99" s="74">
        <f t="shared" si="105"/>
        <v>3</v>
      </c>
      <c r="CG99" s="74">
        <f t="shared" si="105"/>
        <v>3</v>
      </c>
      <c r="CH99" s="194">
        <f t="shared" si="105"/>
        <v>0</v>
      </c>
      <c r="CI99" s="191">
        <v>9</v>
      </c>
      <c r="CJ99" s="74">
        <v>0</v>
      </c>
      <c r="CK99" s="74">
        <v>3</v>
      </c>
      <c r="CL99" s="50">
        <f>+CJ99+CK99</f>
        <v>3</v>
      </c>
      <c r="CM99" s="194">
        <v>0</v>
      </c>
      <c r="CN99" s="215"/>
    </row>
    <row r="100" spans="1:92" ht="15.75" customHeight="1" x14ac:dyDescent="0.25">
      <c r="A100" s="116"/>
      <c r="C100" s="16"/>
      <c r="D100" s="97" t="s">
        <v>66</v>
      </c>
      <c r="E100" s="97"/>
      <c r="F100" s="97"/>
      <c r="G100" s="65" t="s">
        <v>21</v>
      </c>
      <c r="H100" s="74"/>
      <c r="I100" s="74">
        <v>22</v>
      </c>
      <c r="J100" s="74">
        <v>16</v>
      </c>
      <c r="K100" s="74">
        <v>4</v>
      </c>
      <c r="L100" s="83">
        <v>20</v>
      </c>
      <c r="M100" s="74">
        <v>4</v>
      </c>
      <c r="Q100" s="215"/>
      <c r="R100" s="215"/>
      <c r="S100" s="71"/>
      <c r="T100" s="71"/>
      <c r="U100" s="79"/>
      <c r="V100" s="65"/>
      <c r="W100" s="65"/>
      <c r="X100" s="65"/>
      <c r="Y100" s="65"/>
      <c r="Z100" s="50"/>
      <c r="AC100" s="50"/>
      <c r="AD100" s="50"/>
      <c r="AE100" s="50"/>
      <c r="AF100" s="50"/>
      <c r="AG100" s="264"/>
      <c r="AH100" s="264"/>
      <c r="AI100" s="50"/>
      <c r="AJ100" s="50"/>
      <c r="AK100" s="50"/>
      <c r="AL100" s="81"/>
      <c r="AM100" s="50"/>
      <c r="AN100" s="50"/>
      <c r="AO100" s="50"/>
      <c r="AP100" s="50"/>
      <c r="AQ100" s="50"/>
      <c r="AR100" s="215"/>
      <c r="AS100" s="215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6</v>
      </c>
      <c r="BB100" s="74">
        <v>1</v>
      </c>
      <c r="BC100" s="74">
        <v>3</v>
      </c>
      <c r="BD100" s="50">
        <f t="shared" si="96"/>
        <v>4</v>
      </c>
      <c r="BE100" s="194">
        <v>0</v>
      </c>
      <c r="BF100" s="191">
        <f t="shared" si="98"/>
        <v>26</v>
      </c>
      <c r="BG100" s="74">
        <f t="shared" si="98"/>
        <v>3</v>
      </c>
      <c r="BH100" s="74">
        <f t="shared" si="98"/>
        <v>19</v>
      </c>
      <c r="BI100" s="74">
        <f t="shared" si="98"/>
        <v>22</v>
      </c>
      <c r="BJ100" s="194">
        <f t="shared" si="98"/>
        <v>0</v>
      </c>
      <c r="BK100" s="191">
        <v>20</v>
      </c>
      <c r="BL100" s="74">
        <v>2</v>
      </c>
      <c r="BM100" s="74">
        <v>16</v>
      </c>
      <c r="BN100" s="50">
        <f t="shared" si="97"/>
        <v>18</v>
      </c>
      <c r="BO100" s="194">
        <v>0</v>
      </c>
      <c r="BP100" s="215"/>
      <c r="BQ100" s="215"/>
      <c r="BR100" s="75">
        <v>7</v>
      </c>
      <c r="BS100" s="36" t="s">
        <v>47</v>
      </c>
      <c r="BT100" s="36"/>
      <c r="BU100" s="36"/>
      <c r="BV100" s="36"/>
      <c r="BW100" s="38"/>
      <c r="BX100" s="57"/>
      <c r="BY100" s="191">
        <v>1</v>
      </c>
      <c r="BZ100" s="74">
        <v>0</v>
      </c>
      <c r="CA100" s="74">
        <v>0</v>
      </c>
      <c r="CB100" s="74">
        <f>+CA100+BZ100</f>
        <v>0</v>
      </c>
      <c r="CC100" s="194">
        <v>0</v>
      </c>
      <c r="CD100" s="191">
        <f t="shared" si="105"/>
        <v>1</v>
      </c>
      <c r="CE100" s="74">
        <f t="shared" si="105"/>
        <v>0</v>
      </c>
      <c r="CF100" s="74">
        <f t="shared" si="105"/>
        <v>0</v>
      </c>
      <c r="CG100" s="74">
        <f t="shared" si="105"/>
        <v>0</v>
      </c>
      <c r="CH100" s="194">
        <f t="shared" si="105"/>
        <v>0</v>
      </c>
      <c r="CI100" s="191"/>
      <c r="CJ100" s="74"/>
      <c r="CK100" s="74"/>
      <c r="CL100" s="50"/>
      <c r="CM100" s="194"/>
      <c r="CN100" s="215"/>
    </row>
    <row r="101" spans="1:92" ht="15.75" customHeight="1" x14ac:dyDescent="0.25">
      <c r="A101" s="116"/>
      <c r="D101" s="97" t="s">
        <v>98</v>
      </c>
      <c r="E101" s="97"/>
      <c r="F101" s="97"/>
      <c r="G101" s="65" t="s">
        <v>21</v>
      </c>
      <c r="H101" s="74"/>
      <c r="I101" s="74">
        <v>20</v>
      </c>
      <c r="J101" s="74">
        <v>11</v>
      </c>
      <c r="K101" s="74">
        <v>9</v>
      </c>
      <c r="L101" s="83">
        <v>20</v>
      </c>
      <c r="M101" s="74">
        <v>2</v>
      </c>
      <c r="Q101" s="215"/>
      <c r="R101" s="215"/>
      <c r="S101" s="71"/>
      <c r="T101" s="71"/>
      <c r="U101" s="79"/>
      <c r="V101" s="65"/>
      <c r="W101" s="65"/>
      <c r="X101" s="65"/>
      <c r="Y101" s="65"/>
      <c r="Z101" s="50"/>
      <c r="AC101" s="50"/>
      <c r="AD101" s="50"/>
      <c r="AE101" s="50"/>
      <c r="AF101" s="50"/>
      <c r="AG101" s="264"/>
      <c r="AH101" s="264"/>
      <c r="AI101" s="50"/>
      <c r="AJ101" s="50"/>
      <c r="AK101" s="50"/>
      <c r="AL101" s="81"/>
      <c r="AM101" s="50"/>
      <c r="AN101" s="50"/>
      <c r="AO101" s="50"/>
      <c r="AP101" s="50"/>
      <c r="AQ101" s="50"/>
      <c r="AR101" s="215"/>
      <c r="AS101" s="215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6</v>
      </c>
      <c r="BB101" s="74">
        <v>2</v>
      </c>
      <c r="BC101" s="74">
        <v>1</v>
      </c>
      <c r="BD101" s="50">
        <f t="shared" si="96"/>
        <v>3</v>
      </c>
      <c r="BE101" s="194">
        <v>0</v>
      </c>
      <c r="BF101" s="191">
        <f t="shared" si="98"/>
        <v>27</v>
      </c>
      <c r="BG101" s="74">
        <f t="shared" si="98"/>
        <v>6</v>
      </c>
      <c r="BH101" s="74">
        <f t="shared" si="98"/>
        <v>5</v>
      </c>
      <c r="BI101" s="74">
        <f t="shared" si="98"/>
        <v>11</v>
      </c>
      <c r="BJ101" s="194">
        <f t="shared" si="98"/>
        <v>4</v>
      </c>
      <c r="BK101" s="191">
        <v>21</v>
      </c>
      <c r="BL101" s="74">
        <v>4</v>
      </c>
      <c r="BM101" s="74">
        <v>4</v>
      </c>
      <c r="BN101" s="50">
        <f t="shared" si="97"/>
        <v>8</v>
      </c>
      <c r="BO101" s="194">
        <v>4</v>
      </c>
      <c r="BP101" s="215"/>
      <c r="BQ101" s="215"/>
      <c r="BR101" s="75">
        <v>7.5</v>
      </c>
      <c r="BS101" s="36" t="s">
        <v>56</v>
      </c>
      <c r="BT101" s="36"/>
      <c r="BU101" s="36"/>
      <c r="BV101" s="36"/>
      <c r="BW101" s="38"/>
      <c r="BX101" s="57"/>
      <c r="BY101" s="191"/>
      <c r="BZ101" s="74"/>
      <c r="CA101" s="74"/>
      <c r="CB101" s="74"/>
      <c r="CC101" s="194"/>
      <c r="CD101" s="191">
        <f t="shared" si="105"/>
        <v>1</v>
      </c>
      <c r="CE101" s="74">
        <f t="shared" si="105"/>
        <v>0</v>
      </c>
      <c r="CF101" s="74">
        <f t="shared" si="105"/>
        <v>0</v>
      </c>
      <c r="CG101" s="74">
        <f t="shared" si="105"/>
        <v>0</v>
      </c>
      <c r="CH101" s="194">
        <f t="shared" si="105"/>
        <v>0</v>
      </c>
      <c r="CI101" s="191">
        <v>1</v>
      </c>
      <c r="CJ101" s="74">
        <v>0</v>
      </c>
      <c r="CK101" s="74">
        <v>0</v>
      </c>
      <c r="CL101" s="50">
        <f>+CJ101+CK101</f>
        <v>0</v>
      </c>
      <c r="CM101" s="194">
        <v>0</v>
      </c>
      <c r="CN101" s="215"/>
    </row>
    <row r="102" spans="1:92" ht="15.75" customHeight="1" x14ac:dyDescent="0.25">
      <c r="A102" s="116"/>
      <c r="D102" s="36" t="s">
        <v>70</v>
      </c>
      <c r="E102" s="36"/>
      <c r="F102" s="36"/>
      <c r="G102" s="42" t="s">
        <v>139</v>
      </c>
      <c r="H102" s="38"/>
      <c r="I102" s="74">
        <v>28</v>
      </c>
      <c r="J102" s="74">
        <v>0</v>
      </c>
      <c r="K102" s="74">
        <v>20</v>
      </c>
      <c r="L102" s="83">
        <v>20</v>
      </c>
      <c r="M102" s="74">
        <v>0</v>
      </c>
      <c r="O102" s="16"/>
      <c r="Q102" s="215"/>
      <c r="R102" s="215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215"/>
      <c r="AS102" s="215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5</v>
      </c>
      <c r="BB102" s="74">
        <v>0</v>
      </c>
      <c r="BC102" s="74">
        <v>0</v>
      </c>
      <c r="BD102" s="50">
        <f t="shared" si="96"/>
        <v>0</v>
      </c>
      <c r="BE102" s="194">
        <v>0</v>
      </c>
      <c r="BF102" s="191">
        <f t="shared" si="98"/>
        <v>26</v>
      </c>
      <c r="BG102" s="74">
        <f t="shared" si="98"/>
        <v>1</v>
      </c>
      <c r="BH102" s="74">
        <f t="shared" si="98"/>
        <v>7</v>
      </c>
      <c r="BI102" s="74">
        <f t="shared" si="98"/>
        <v>8</v>
      </c>
      <c r="BJ102" s="194">
        <f t="shared" si="98"/>
        <v>4</v>
      </c>
      <c r="BK102" s="191">
        <v>21</v>
      </c>
      <c r="BL102" s="74">
        <v>1</v>
      </c>
      <c r="BM102" s="74">
        <v>7</v>
      </c>
      <c r="BN102" s="50">
        <f t="shared" si="97"/>
        <v>8</v>
      </c>
      <c r="BO102" s="194">
        <v>4</v>
      </c>
      <c r="BP102" s="215"/>
      <c r="BQ102" s="215"/>
      <c r="BR102" s="75">
        <v>7</v>
      </c>
      <c r="BS102" s="36" t="s">
        <v>40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105"/>
        <v>3</v>
      </c>
      <c r="CE102" s="74">
        <f t="shared" si="105"/>
        <v>0</v>
      </c>
      <c r="CF102" s="74">
        <f t="shared" si="105"/>
        <v>0</v>
      </c>
      <c r="CG102" s="74">
        <f t="shared" si="105"/>
        <v>0</v>
      </c>
      <c r="CH102" s="194">
        <f t="shared" si="105"/>
        <v>0</v>
      </c>
      <c r="CI102" s="191">
        <v>3</v>
      </c>
      <c r="CJ102" s="74">
        <v>0</v>
      </c>
      <c r="CK102" s="74">
        <v>0</v>
      </c>
      <c r="CL102" s="50">
        <f>+CJ102+CK102</f>
        <v>0</v>
      </c>
      <c r="CM102" s="194">
        <v>0</v>
      </c>
      <c r="CN102" s="215"/>
    </row>
    <row r="103" spans="1:92" ht="15.75" customHeight="1" x14ac:dyDescent="0.25">
      <c r="A103" s="116"/>
      <c r="D103" s="97" t="s">
        <v>52</v>
      </c>
      <c r="E103" s="97"/>
      <c r="F103" s="97"/>
      <c r="G103" s="62" t="s">
        <v>21</v>
      </c>
      <c r="H103" s="74"/>
      <c r="I103" s="74">
        <v>27</v>
      </c>
      <c r="J103" s="74">
        <v>11</v>
      </c>
      <c r="K103" s="74">
        <v>8</v>
      </c>
      <c r="L103" s="83">
        <v>19</v>
      </c>
      <c r="M103" s="74">
        <v>4</v>
      </c>
      <c r="O103" s="16"/>
      <c r="Q103" s="215"/>
      <c r="R103" s="215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215"/>
      <c r="AS103" s="215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6</v>
      </c>
      <c r="BB103" s="74">
        <v>0</v>
      </c>
      <c r="BC103" s="74">
        <v>1</v>
      </c>
      <c r="BD103" s="50">
        <f t="shared" si="96"/>
        <v>1</v>
      </c>
      <c r="BE103" s="194">
        <v>0</v>
      </c>
      <c r="BF103" s="191">
        <f t="shared" si="98"/>
        <v>25</v>
      </c>
      <c r="BG103" s="74">
        <f t="shared" si="98"/>
        <v>0</v>
      </c>
      <c r="BH103" s="74">
        <f t="shared" si="98"/>
        <v>7</v>
      </c>
      <c r="BI103" s="74">
        <f t="shared" si="98"/>
        <v>7</v>
      </c>
      <c r="BJ103" s="194">
        <f t="shared" si="98"/>
        <v>2</v>
      </c>
      <c r="BK103" s="191">
        <v>19</v>
      </c>
      <c r="BL103" s="74">
        <v>0</v>
      </c>
      <c r="BM103" s="74">
        <v>6</v>
      </c>
      <c r="BN103" s="50">
        <f t="shared" si="97"/>
        <v>6</v>
      </c>
      <c r="BO103" s="194">
        <v>2</v>
      </c>
      <c r="BP103" s="215"/>
      <c r="BQ103" s="215"/>
      <c r="BR103" s="75">
        <v>6.5</v>
      </c>
      <c r="BS103" s="36" t="s">
        <v>138</v>
      </c>
      <c r="BT103" s="36"/>
      <c r="BU103" s="36"/>
      <c r="BV103" s="36"/>
      <c r="BW103" s="38"/>
      <c r="BX103" s="57"/>
      <c r="BY103" s="191"/>
      <c r="BZ103" s="74"/>
      <c r="CA103" s="74"/>
      <c r="CB103" s="74"/>
      <c r="CC103" s="194"/>
      <c r="CD103" s="191">
        <f t="shared" si="105"/>
        <v>7</v>
      </c>
      <c r="CE103" s="74">
        <f t="shared" si="105"/>
        <v>0</v>
      </c>
      <c r="CF103" s="74">
        <f t="shared" si="105"/>
        <v>1</v>
      </c>
      <c r="CG103" s="74">
        <f t="shared" si="105"/>
        <v>1</v>
      </c>
      <c r="CH103" s="194">
        <f t="shared" si="105"/>
        <v>0</v>
      </c>
      <c r="CI103" s="191">
        <v>7</v>
      </c>
      <c r="CJ103" s="74">
        <v>0</v>
      </c>
      <c r="CK103" s="74">
        <v>1</v>
      </c>
      <c r="CL103" s="50">
        <f>+CJ103+CK103</f>
        <v>1</v>
      </c>
      <c r="CM103" s="194">
        <v>0</v>
      </c>
      <c r="CN103" s="215"/>
    </row>
    <row r="104" spans="1:92" ht="15.75" customHeight="1" thickBot="1" x14ac:dyDescent="0.3">
      <c r="A104" s="116"/>
      <c r="D104" s="42" t="s">
        <v>165</v>
      </c>
      <c r="E104" s="42"/>
      <c r="F104" s="42"/>
      <c r="G104" s="42" t="s">
        <v>25</v>
      </c>
      <c r="H104" s="43"/>
      <c r="I104" s="74">
        <v>28</v>
      </c>
      <c r="J104" s="74">
        <v>9</v>
      </c>
      <c r="K104" s="74">
        <v>10</v>
      </c>
      <c r="L104" s="83">
        <v>19</v>
      </c>
      <c r="M104" s="74">
        <v>0</v>
      </c>
      <c r="O104" s="16"/>
      <c r="Q104" s="215"/>
      <c r="R104" s="215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215"/>
      <c r="AS104" s="215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65</v>
      </c>
      <c r="BB104" s="48">
        <f t="shared" ref="BB104" si="109">SUM(BB92:BB103)</f>
        <v>18</v>
      </c>
      <c r="BC104" s="48">
        <f>SUM(BC92:BC103)</f>
        <v>25</v>
      </c>
      <c r="BD104" s="48">
        <f>+BC104+BB104</f>
        <v>43</v>
      </c>
      <c r="BE104" s="196">
        <f>SUM(BE92:BE103)</f>
        <v>12</v>
      </c>
      <c r="BF104" s="195">
        <f>SUM(BF92:BF103)</f>
        <v>305</v>
      </c>
      <c r="BG104" s="48">
        <f t="shared" ref="BG104" si="110">SUM(BG92:BG103)</f>
        <v>93</v>
      </c>
      <c r="BH104" s="48">
        <f>SUM(BH92:BH103)</f>
        <v>137</v>
      </c>
      <c r="BI104" s="48">
        <f>+BH104+BG104</f>
        <v>230</v>
      </c>
      <c r="BJ104" s="196">
        <f>SUM(BJ92:BJ103)</f>
        <v>42</v>
      </c>
      <c r="BK104" s="195">
        <f>SUM(BK92:BK103)</f>
        <v>240</v>
      </c>
      <c r="BL104" s="48">
        <f t="shared" ref="BL104" si="111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215"/>
      <c r="BQ104" s="215"/>
      <c r="BR104" s="75">
        <v>9.5</v>
      </c>
      <c r="BS104" s="36" t="s">
        <v>132</v>
      </c>
      <c r="BT104" s="36"/>
      <c r="BU104" s="36"/>
      <c r="BV104" s="36"/>
      <c r="BW104" s="38"/>
      <c r="BX104" s="57"/>
      <c r="BY104" s="191"/>
      <c r="BZ104" s="74"/>
      <c r="CA104" s="74"/>
      <c r="CB104" s="74"/>
      <c r="CC104" s="194"/>
      <c r="CD104" s="191">
        <f t="shared" si="105"/>
        <v>1</v>
      </c>
      <c r="CE104" s="74">
        <f t="shared" si="105"/>
        <v>1</v>
      </c>
      <c r="CF104" s="74">
        <f t="shared" si="105"/>
        <v>0</v>
      </c>
      <c r="CG104" s="74">
        <f t="shared" si="105"/>
        <v>1</v>
      </c>
      <c r="CH104" s="194">
        <f t="shared" si="105"/>
        <v>0</v>
      </c>
      <c r="CI104" s="191">
        <v>1</v>
      </c>
      <c r="CJ104" s="74">
        <v>1</v>
      </c>
      <c r="CK104" s="74">
        <v>0</v>
      </c>
      <c r="CL104" s="50">
        <f>+CJ104+CK104</f>
        <v>1</v>
      </c>
      <c r="CM104" s="194">
        <v>0</v>
      </c>
      <c r="CN104" s="215"/>
    </row>
    <row r="105" spans="1:92" ht="15.75" customHeight="1" x14ac:dyDescent="0.25">
      <c r="A105" s="116"/>
      <c r="D105" s="42" t="s">
        <v>72</v>
      </c>
      <c r="E105" s="42"/>
      <c r="F105" s="42"/>
      <c r="G105" s="29" t="s">
        <v>23</v>
      </c>
      <c r="H105" s="43"/>
      <c r="I105" s="74">
        <v>22</v>
      </c>
      <c r="J105" s="74">
        <v>2</v>
      </c>
      <c r="K105" s="74">
        <v>16</v>
      </c>
      <c r="L105" s="83">
        <v>18</v>
      </c>
      <c r="M105" s="74">
        <v>14</v>
      </c>
      <c r="O105" s="16"/>
      <c r="Q105" s="215"/>
      <c r="R105" s="215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215"/>
      <c r="AS105" s="215"/>
      <c r="AT105" s="32" t="s">
        <v>15</v>
      </c>
      <c r="AU105" s="32"/>
      <c r="AV105" s="32"/>
      <c r="AW105" s="32"/>
      <c r="AX105" s="32"/>
      <c r="AY105" s="29" t="s">
        <v>33</v>
      </c>
      <c r="BA105" s="189">
        <v>12</v>
      </c>
      <c r="BB105" s="28">
        <v>2</v>
      </c>
      <c r="BC105" s="28">
        <v>5</v>
      </c>
      <c r="BD105" s="50">
        <f t="shared" ref="BD105:BD116" si="112">+BC105+BB105</f>
        <v>7</v>
      </c>
      <c r="BE105" s="193">
        <v>2</v>
      </c>
      <c r="BF105" s="189">
        <f>+BK105+BA105</f>
        <v>74</v>
      </c>
      <c r="BG105" s="28">
        <f>+BL105+BB105</f>
        <v>24</v>
      </c>
      <c r="BH105" s="28">
        <f>+BM105+BC105</f>
        <v>24</v>
      </c>
      <c r="BI105" s="28">
        <f>+BN105+BD105</f>
        <v>48</v>
      </c>
      <c r="BJ105" s="193">
        <f>+BO105+BE105</f>
        <v>16</v>
      </c>
      <c r="BK105" s="189">
        <v>62</v>
      </c>
      <c r="BL105" s="28">
        <v>22</v>
      </c>
      <c r="BM105" s="28">
        <v>19</v>
      </c>
      <c r="BN105" s="60">
        <f t="shared" ref="BN105:BN116" si="113">+BL105+BM105</f>
        <v>41</v>
      </c>
      <c r="BO105" s="193">
        <v>14</v>
      </c>
      <c r="BP105" s="215"/>
      <c r="BQ105" s="215"/>
      <c r="BR105" s="75">
        <v>8</v>
      </c>
      <c r="BS105" s="36" t="s">
        <v>70</v>
      </c>
      <c r="BT105" s="36"/>
      <c r="BU105" s="36"/>
      <c r="BV105" s="36"/>
      <c r="BW105" s="38"/>
      <c r="BX105" s="57"/>
      <c r="BY105" s="191">
        <v>2</v>
      </c>
      <c r="BZ105" s="74">
        <v>0</v>
      </c>
      <c r="CA105" s="74">
        <v>2</v>
      </c>
      <c r="CB105" s="74">
        <f>+CA105+BZ105</f>
        <v>2</v>
      </c>
      <c r="CC105" s="194">
        <v>2</v>
      </c>
      <c r="CD105" s="191">
        <f t="shared" si="105"/>
        <v>2</v>
      </c>
      <c r="CE105" s="74">
        <f t="shared" si="105"/>
        <v>0</v>
      </c>
      <c r="CF105" s="74">
        <f t="shared" si="105"/>
        <v>2</v>
      </c>
      <c r="CG105" s="74">
        <f t="shared" si="105"/>
        <v>2</v>
      </c>
      <c r="CH105" s="194">
        <f t="shared" si="105"/>
        <v>2</v>
      </c>
      <c r="CI105" s="191"/>
      <c r="CJ105" s="74"/>
      <c r="CK105" s="74"/>
      <c r="CL105" s="50"/>
      <c r="CM105" s="194"/>
      <c r="CN105" s="215"/>
    </row>
    <row r="106" spans="1:92" ht="15.75" customHeight="1" thickBot="1" x14ac:dyDescent="0.3">
      <c r="A106" s="116"/>
      <c r="D106" s="42" t="s">
        <v>125</v>
      </c>
      <c r="E106" s="42"/>
      <c r="F106" s="42"/>
      <c r="G106" s="29" t="s">
        <v>23</v>
      </c>
      <c r="H106" s="43"/>
      <c r="I106" s="74">
        <v>26</v>
      </c>
      <c r="J106" s="74">
        <v>1</v>
      </c>
      <c r="K106" s="74">
        <v>17</v>
      </c>
      <c r="L106" s="83">
        <v>18</v>
      </c>
      <c r="M106" s="74">
        <v>0</v>
      </c>
      <c r="O106" s="16"/>
      <c r="Q106" s="215"/>
      <c r="R106" s="215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215"/>
      <c r="AS106" s="215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6</v>
      </c>
      <c r="BB106" s="74">
        <v>0</v>
      </c>
      <c r="BC106" s="74">
        <v>0</v>
      </c>
      <c r="BD106" s="50">
        <f t="shared" si="112"/>
        <v>0</v>
      </c>
      <c r="BE106" s="194">
        <v>0</v>
      </c>
      <c r="BF106" s="191">
        <f t="shared" ref="BF106:BJ116" si="114">+BK106+BA106</f>
        <v>27</v>
      </c>
      <c r="BG106" s="74">
        <f t="shared" si="114"/>
        <v>0</v>
      </c>
      <c r="BH106" s="74">
        <f t="shared" si="114"/>
        <v>0</v>
      </c>
      <c r="BI106" s="74">
        <f t="shared" si="114"/>
        <v>0</v>
      </c>
      <c r="BJ106" s="194">
        <f t="shared" si="114"/>
        <v>0</v>
      </c>
      <c r="BK106" s="191">
        <v>21</v>
      </c>
      <c r="BL106" s="74">
        <v>0</v>
      </c>
      <c r="BM106" s="74">
        <v>0</v>
      </c>
      <c r="BN106" s="50">
        <f t="shared" si="113"/>
        <v>0</v>
      </c>
      <c r="BO106" s="194">
        <v>0</v>
      </c>
      <c r="BP106" s="215"/>
      <c r="BQ106" s="215"/>
      <c r="BR106" s="75">
        <v>9.5</v>
      </c>
      <c r="BS106" s="36" t="s">
        <v>82</v>
      </c>
      <c r="BT106" s="36"/>
      <c r="BU106" s="36"/>
      <c r="BV106" s="36"/>
      <c r="BW106" s="38"/>
      <c r="BX106" s="57"/>
      <c r="BY106" s="191"/>
      <c r="BZ106" s="74"/>
      <c r="CA106" s="74"/>
      <c r="CB106" s="74"/>
      <c r="CC106" s="194"/>
      <c r="CD106" s="191">
        <f t="shared" si="105"/>
        <v>1</v>
      </c>
      <c r="CE106" s="74">
        <f t="shared" si="105"/>
        <v>1</v>
      </c>
      <c r="CF106" s="74">
        <f t="shared" si="105"/>
        <v>0</v>
      </c>
      <c r="CG106" s="74">
        <f t="shared" si="105"/>
        <v>1</v>
      </c>
      <c r="CH106" s="194">
        <f t="shared" si="105"/>
        <v>0</v>
      </c>
      <c r="CI106" s="191">
        <v>1</v>
      </c>
      <c r="CJ106" s="74">
        <v>1</v>
      </c>
      <c r="CK106" s="74">
        <v>0</v>
      </c>
      <c r="CL106" s="50">
        <f>+CJ106+CK106</f>
        <v>1</v>
      </c>
      <c r="CM106" s="194">
        <v>0</v>
      </c>
      <c r="CN106" s="215"/>
    </row>
    <row r="107" spans="1:92" ht="15.75" customHeight="1" x14ac:dyDescent="0.25">
      <c r="A107" s="116"/>
      <c r="D107" s="42"/>
      <c r="E107" s="42"/>
      <c r="F107" s="42"/>
      <c r="G107" s="42"/>
      <c r="H107" s="43"/>
      <c r="I107" s="74"/>
      <c r="J107" s="74"/>
      <c r="K107" s="74"/>
      <c r="M107" s="74"/>
      <c r="O107" s="16"/>
      <c r="Q107" s="215"/>
      <c r="R107" s="215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215"/>
      <c r="AS107" s="215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6</v>
      </c>
      <c r="BB107" s="74">
        <v>7</v>
      </c>
      <c r="BC107" s="74">
        <v>4</v>
      </c>
      <c r="BD107" s="50">
        <f t="shared" si="112"/>
        <v>11</v>
      </c>
      <c r="BE107" s="194">
        <v>0</v>
      </c>
      <c r="BF107" s="191">
        <f t="shared" si="114"/>
        <v>26</v>
      </c>
      <c r="BG107" s="74">
        <f t="shared" si="114"/>
        <v>26</v>
      </c>
      <c r="BH107" s="74">
        <f t="shared" si="114"/>
        <v>18</v>
      </c>
      <c r="BI107" s="74">
        <f t="shared" si="114"/>
        <v>44</v>
      </c>
      <c r="BJ107" s="194">
        <f t="shared" si="114"/>
        <v>2</v>
      </c>
      <c r="BK107" s="191">
        <v>20</v>
      </c>
      <c r="BL107" s="74">
        <v>19</v>
      </c>
      <c r="BM107" s="74">
        <v>14</v>
      </c>
      <c r="BN107" s="50">
        <f t="shared" si="113"/>
        <v>33</v>
      </c>
      <c r="BO107" s="194">
        <v>2</v>
      </c>
      <c r="BP107" s="215"/>
      <c r="BQ107" s="215"/>
      <c r="BR107" s="209" t="s">
        <v>674</v>
      </c>
      <c r="BS107" s="68"/>
      <c r="BT107" s="20"/>
      <c r="BU107" s="20"/>
      <c r="BV107" s="20"/>
      <c r="BW107" s="60"/>
      <c r="BX107" s="68"/>
      <c r="BY107" s="189">
        <f t="shared" ref="BY107:CM107" si="115">SUM(BY79:BY106)</f>
        <v>18</v>
      </c>
      <c r="BZ107" s="60">
        <f t="shared" si="115"/>
        <v>0</v>
      </c>
      <c r="CA107" s="60">
        <f t="shared" si="115"/>
        <v>4</v>
      </c>
      <c r="CB107" s="60">
        <f t="shared" si="115"/>
        <v>4</v>
      </c>
      <c r="CC107" s="190">
        <f t="shared" si="115"/>
        <v>4</v>
      </c>
      <c r="CD107" s="189">
        <f t="shared" si="115"/>
        <v>64</v>
      </c>
      <c r="CE107" s="60">
        <f t="shared" si="115"/>
        <v>6</v>
      </c>
      <c r="CF107" s="60">
        <f t="shared" si="115"/>
        <v>16</v>
      </c>
      <c r="CG107" s="60">
        <f t="shared" si="115"/>
        <v>22</v>
      </c>
      <c r="CH107" s="190">
        <f t="shared" si="115"/>
        <v>12</v>
      </c>
      <c r="CI107" s="189">
        <f t="shared" si="115"/>
        <v>46</v>
      </c>
      <c r="CJ107" s="60">
        <f t="shared" si="115"/>
        <v>6</v>
      </c>
      <c r="CK107" s="60">
        <f t="shared" si="115"/>
        <v>12</v>
      </c>
      <c r="CL107" s="60">
        <f t="shared" si="115"/>
        <v>18</v>
      </c>
      <c r="CM107" s="190">
        <f t="shared" si="115"/>
        <v>8</v>
      </c>
      <c r="CN107" s="215"/>
    </row>
    <row r="108" spans="1:92" ht="15.75" customHeight="1" x14ac:dyDescent="0.25">
      <c r="A108" s="116"/>
      <c r="D108" s="42"/>
      <c r="E108" s="42"/>
      <c r="F108" s="42"/>
      <c r="G108" s="42"/>
      <c r="H108" s="43"/>
      <c r="I108" s="74"/>
      <c r="J108" s="74"/>
      <c r="K108" s="74"/>
      <c r="M108" s="74"/>
      <c r="O108" s="16"/>
      <c r="Q108" s="215"/>
      <c r="R108" s="215"/>
      <c r="S108" s="75"/>
      <c r="T108" s="65"/>
      <c r="AM108" s="50"/>
      <c r="AN108" s="50"/>
      <c r="AO108" s="50"/>
      <c r="AP108" s="50"/>
      <c r="AQ108" s="50"/>
      <c r="AR108" s="215"/>
      <c r="AS108" s="215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>
        <v>3</v>
      </c>
      <c r="BB108" s="74">
        <v>2</v>
      </c>
      <c r="BC108" s="74">
        <v>4</v>
      </c>
      <c r="BD108" s="50">
        <f t="shared" si="112"/>
        <v>6</v>
      </c>
      <c r="BE108" s="194">
        <v>0</v>
      </c>
      <c r="BF108" s="191">
        <f t="shared" si="114"/>
        <v>16</v>
      </c>
      <c r="BG108" s="74">
        <f t="shared" si="114"/>
        <v>12</v>
      </c>
      <c r="BH108" s="74">
        <f t="shared" si="114"/>
        <v>12</v>
      </c>
      <c r="BI108" s="74">
        <f t="shared" si="114"/>
        <v>24</v>
      </c>
      <c r="BJ108" s="194">
        <f t="shared" si="114"/>
        <v>0</v>
      </c>
      <c r="BK108" s="191">
        <v>13</v>
      </c>
      <c r="BL108" s="74">
        <v>10</v>
      </c>
      <c r="BM108" s="74">
        <v>8</v>
      </c>
      <c r="BN108" s="50">
        <f t="shared" si="113"/>
        <v>18</v>
      </c>
      <c r="BO108" s="194">
        <v>0</v>
      </c>
      <c r="BP108" s="215"/>
      <c r="BQ108" s="215"/>
      <c r="BR108" s="62" t="s">
        <v>676</v>
      </c>
      <c r="BS108" s="62"/>
      <c r="BT108" s="62"/>
      <c r="BU108" s="62"/>
      <c r="BV108" s="62"/>
      <c r="BW108" s="62"/>
      <c r="BX108" s="62"/>
      <c r="BY108" s="191">
        <f>+BY107+BY52+AC98</f>
        <v>76</v>
      </c>
      <c r="BZ108" s="50">
        <f>+BZ107+BZ52</f>
        <v>18</v>
      </c>
      <c r="CA108" s="50">
        <f>+CA107+CA52</f>
        <v>27</v>
      </c>
      <c r="CB108" s="50">
        <f>+CB107+CB52</f>
        <v>45</v>
      </c>
      <c r="CC108" s="192">
        <f>+CC107+CC52</f>
        <v>8</v>
      </c>
      <c r="CD108" s="191">
        <f>+CD107+CD52+AC91</f>
        <v>370</v>
      </c>
      <c r="CE108" s="50">
        <f>+CE107+CE52</f>
        <v>92</v>
      </c>
      <c r="CF108" s="50">
        <f>+CF107+CF52</f>
        <v>120</v>
      </c>
      <c r="CG108" s="50">
        <f>+CG107+CG52</f>
        <v>212</v>
      </c>
      <c r="CH108" s="192">
        <f>+CH107+CH52</f>
        <v>48</v>
      </c>
      <c r="CI108" s="191">
        <f>+CI107+CI52+AC125</f>
        <v>294</v>
      </c>
      <c r="CJ108" s="50">
        <f>+CJ107+CJ52</f>
        <v>74</v>
      </c>
      <c r="CK108" s="50">
        <f>+CK107+CK52</f>
        <v>93</v>
      </c>
      <c r="CL108" s="50">
        <f>+CL107+CL52</f>
        <v>167</v>
      </c>
      <c r="CM108" s="192">
        <f>+CM107+CM52</f>
        <v>40</v>
      </c>
      <c r="CN108" s="215"/>
    </row>
    <row r="109" spans="1:92" ht="15.75" customHeight="1" thickBot="1" x14ac:dyDescent="0.3">
      <c r="A109" s="116"/>
      <c r="D109" s="13" t="s">
        <v>116</v>
      </c>
      <c r="E109" s="13"/>
      <c r="F109" s="13"/>
      <c r="G109" s="15" t="s">
        <v>2</v>
      </c>
      <c r="H109" s="15"/>
      <c r="I109" s="15" t="s">
        <v>4</v>
      </c>
      <c r="J109" s="15" t="s">
        <v>29</v>
      </c>
      <c r="K109" s="15" t="s">
        <v>30</v>
      </c>
      <c r="L109" s="15" t="s">
        <v>31</v>
      </c>
      <c r="M109" s="84" t="s">
        <v>3</v>
      </c>
      <c r="O109" s="16"/>
      <c r="Q109" s="215"/>
      <c r="R109" s="215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215"/>
      <c r="AS109" s="215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5</v>
      </c>
      <c r="BB109" s="74">
        <v>0</v>
      </c>
      <c r="BC109" s="74">
        <v>3</v>
      </c>
      <c r="BD109" s="50">
        <f t="shared" si="112"/>
        <v>3</v>
      </c>
      <c r="BE109" s="194">
        <v>0</v>
      </c>
      <c r="BF109" s="191">
        <f t="shared" si="114"/>
        <v>13</v>
      </c>
      <c r="BG109" s="74">
        <f t="shared" si="114"/>
        <v>0</v>
      </c>
      <c r="BH109" s="74">
        <f t="shared" si="114"/>
        <v>8</v>
      </c>
      <c r="BI109" s="74">
        <f t="shared" si="114"/>
        <v>8</v>
      </c>
      <c r="BJ109" s="194">
        <f t="shared" si="114"/>
        <v>0</v>
      </c>
      <c r="BK109" s="191">
        <v>8</v>
      </c>
      <c r="BL109" s="74">
        <v>0</v>
      </c>
      <c r="BM109" s="74">
        <v>5</v>
      </c>
      <c r="BN109" s="50">
        <f t="shared" si="113"/>
        <v>5</v>
      </c>
      <c r="BO109" s="194">
        <v>0</v>
      </c>
      <c r="BP109" s="215"/>
      <c r="BQ109" s="215"/>
      <c r="BY109" s="191"/>
      <c r="BZ109" s="50"/>
      <c r="CA109" s="50"/>
      <c r="CB109" s="50"/>
      <c r="CC109" s="192"/>
      <c r="CD109" s="191"/>
      <c r="CE109" s="50"/>
      <c r="CF109" s="50"/>
      <c r="CG109" s="50"/>
      <c r="CH109" s="192"/>
      <c r="CI109" s="191"/>
      <c r="CJ109" s="50"/>
      <c r="CK109" s="50"/>
      <c r="CL109" s="50"/>
      <c r="CM109" s="192"/>
      <c r="CN109" s="215"/>
    </row>
    <row r="110" spans="1:92" ht="15.75" customHeight="1" x14ac:dyDescent="0.25">
      <c r="A110" s="116"/>
      <c r="C110" s="16"/>
      <c r="D110" s="42" t="s">
        <v>72</v>
      </c>
      <c r="E110" s="42"/>
      <c r="F110" s="42"/>
      <c r="G110" s="29" t="s">
        <v>23</v>
      </c>
      <c r="H110" s="43"/>
      <c r="I110" s="74">
        <v>22</v>
      </c>
      <c r="J110" s="74">
        <v>2</v>
      </c>
      <c r="K110" s="74">
        <v>16</v>
      </c>
      <c r="L110" s="50">
        <v>18</v>
      </c>
      <c r="M110" s="83">
        <v>14</v>
      </c>
      <c r="O110" s="16"/>
      <c r="Q110" s="215"/>
      <c r="R110" s="215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215"/>
      <c r="AS110" s="215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6</v>
      </c>
      <c r="BB110" s="74">
        <v>2</v>
      </c>
      <c r="BC110" s="74">
        <v>1</v>
      </c>
      <c r="BD110" s="50">
        <f t="shared" si="112"/>
        <v>3</v>
      </c>
      <c r="BE110" s="194">
        <v>0</v>
      </c>
      <c r="BF110" s="191">
        <f t="shared" si="114"/>
        <v>27</v>
      </c>
      <c r="BG110" s="74">
        <f t="shared" si="114"/>
        <v>8</v>
      </c>
      <c r="BH110" s="74">
        <f t="shared" si="114"/>
        <v>15</v>
      </c>
      <c r="BI110" s="74">
        <f t="shared" si="114"/>
        <v>23</v>
      </c>
      <c r="BJ110" s="194">
        <f t="shared" si="114"/>
        <v>0</v>
      </c>
      <c r="BK110" s="191">
        <v>21</v>
      </c>
      <c r="BL110" s="74">
        <v>6</v>
      </c>
      <c r="BM110" s="74">
        <v>14</v>
      </c>
      <c r="BN110" s="50">
        <f t="shared" si="113"/>
        <v>20</v>
      </c>
      <c r="BO110" s="194">
        <v>0</v>
      </c>
      <c r="BP110" s="215"/>
      <c r="BQ110" s="215"/>
      <c r="BR110" s="62" t="s">
        <v>114</v>
      </c>
      <c r="BS110" s="62"/>
      <c r="BT110" s="62"/>
      <c r="BU110" s="62"/>
      <c r="BV110" s="62"/>
      <c r="BW110" s="62"/>
      <c r="BX110" s="62"/>
      <c r="BY110" s="191">
        <f t="shared" ref="BY110:CM110" si="116">+BA118+BA105+BA92+BA79+BA45+BA32+BA19+BA6</f>
        <v>76</v>
      </c>
      <c r="BZ110" s="50">
        <f t="shared" si="116"/>
        <v>18</v>
      </c>
      <c r="CA110" s="50">
        <f t="shared" si="116"/>
        <v>27</v>
      </c>
      <c r="CB110" s="50">
        <f t="shared" si="116"/>
        <v>45</v>
      </c>
      <c r="CC110" s="192">
        <f t="shared" si="116"/>
        <v>8</v>
      </c>
      <c r="CD110" s="191">
        <f t="shared" si="116"/>
        <v>370</v>
      </c>
      <c r="CE110" s="50">
        <f t="shared" si="116"/>
        <v>92</v>
      </c>
      <c r="CF110" s="50">
        <f t="shared" si="116"/>
        <v>120</v>
      </c>
      <c r="CG110" s="50">
        <f t="shared" si="116"/>
        <v>212</v>
      </c>
      <c r="CH110" s="192">
        <f t="shared" si="116"/>
        <v>48</v>
      </c>
      <c r="CI110" s="191">
        <f t="shared" si="116"/>
        <v>294</v>
      </c>
      <c r="CJ110" s="50">
        <f t="shared" si="116"/>
        <v>74</v>
      </c>
      <c r="CK110" s="50">
        <f t="shared" si="116"/>
        <v>93</v>
      </c>
      <c r="CL110" s="50">
        <f t="shared" si="116"/>
        <v>167</v>
      </c>
      <c r="CM110" s="192">
        <f t="shared" si="116"/>
        <v>40</v>
      </c>
      <c r="CN110" s="215"/>
    </row>
    <row r="111" spans="1:92" ht="15.75" customHeight="1" x14ac:dyDescent="0.25">
      <c r="A111" s="116"/>
      <c r="C111" s="16"/>
      <c r="D111" s="36" t="s">
        <v>119</v>
      </c>
      <c r="E111" s="36"/>
      <c r="F111" s="36"/>
      <c r="G111" s="42" t="s">
        <v>139</v>
      </c>
      <c r="H111" s="38"/>
      <c r="I111" s="74">
        <v>24</v>
      </c>
      <c r="J111" s="74">
        <v>25</v>
      </c>
      <c r="K111" s="74">
        <v>20</v>
      </c>
      <c r="L111" s="50">
        <v>45</v>
      </c>
      <c r="M111" s="83">
        <v>12</v>
      </c>
      <c r="Q111" s="215"/>
      <c r="R111" s="215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215"/>
      <c r="AS111" s="215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6</v>
      </c>
      <c r="BB111" s="74">
        <v>0</v>
      </c>
      <c r="BC111" s="74">
        <v>5</v>
      </c>
      <c r="BD111" s="50">
        <f t="shared" si="112"/>
        <v>5</v>
      </c>
      <c r="BE111" s="194">
        <v>0</v>
      </c>
      <c r="BF111" s="191">
        <f t="shared" si="114"/>
        <v>27</v>
      </c>
      <c r="BG111" s="74">
        <f t="shared" si="114"/>
        <v>0</v>
      </c>
      <c r="BH111" s="74">
        <f t="shared" si="114"/>
        <v>15</v>
      </c>
      <c r="BI111" s="74">
        <f t="shared" si="114"/>
        <v>15</v>
      </c>
      <c r="BJ111" s="194">
        <f t="shared" si="114"/>
        <v>4</v>
      </c>
      <c r="BK111" s="191">
        <v>21</v>
      </c>
      <c r="BL111" s="74">
        <v>0</v>
      </c>
      <c r="BM111" s="74">
        <v>10</v>
      </c>
      <c r="BN111" s="50">
        <f t="shared" si="113"/>
        <v>10</v>
      </c>
      <c r="BO111" s="194">
        <v>4</v>
      </c>
      <c r="BP111" s="215"/>
      <c r="BQ111" s="215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215"/>
    </row>
    <row r="112" spans="1:92" ht="15.75" customHeight="1" x14ac:dyDescent="0.25">
      <c r="A112" s="116"/>
      <c r="D112" s="36" t="s">
        <v>44</v>
      </c>
      <c r="E112" s="36"/>
      <c r="F112" s="36"/>
      <c r="G112" s="42" t="s">
        <v>139</v>
      </c>
      <c r="H112" s="38"/>
      <c r="I112" s="74">
        <v>26</v>
      </c>
      <c r="J112" s="74">
        <v>7</v>
      </c>
      <c r="K112" s="74">
        <v>6</v>
      </c>
      <c r="L112" s="50">
        <v>13</v>
      </c>
      <c r="M112" s="83">
        <v>12</v>
      </c>
      <c r="Q112" s="215"/>
      <c r="R112" s="215"/>
      <c r="S112" s="75"/>
      <c r="T112" s="65"/>
      <c r="AM112" s="50"/>
      <c r="AN112" s="50"/>
      <c r="AO112" s="50"/>
      <c r="AP112" s="50"/>
      <c r="AQ112" s="50"/>
      <c r="AR112" s="215"/>
      <c r="AS112" s="215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6</v>
      </c>
      <c r="BB112" s="74">
        <v>1</v>
      </c>
      <c r="BC112" s="74">
        <v>4</v>
      </c>
      <c r="BD112" s="50">
        <f t="shared" si="112"/>
        <v>5</v>
      </c>
      <c r="BE112" s="194">
        <v>2</v>
      </c>
      <c r="BF112" s="191">
        <f t="shared" si="114"/>
        <v>25</v>
      </c>
      <c r="BG112" s="74">
        <f t="shared" si="114"/>
        <v>4</v>
      </c>
      <c r="BH112" s="74">
        <f t="shared" si="114"/>
        <v>11</v>
      </c>
      <c r="BI112" s="74">
        <f t="shared" si="114"/>
        <v>15</v>
      </c>
      <c r="BJ112" s="194">
        <f t="shared" si="114"/>
        <v>2</v>
      </c>
      <c r="BK112" s="191">
        <v>19</v>
      </c>
      <c r="BL112" s="74">
        <v>3</v>
      </c>
      <c r="BM112" s="74">
        <v>7</v>
      </c>
      <c r="BN112" s="50">
        <f t="shared" si="113"/>
        <v>10</v>
      </c>
      <c r="BO112" s="194">
        <v>0</v>
      </c>
      <c r="BP112" s="215"/>
      <c r="BQ112" s="215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215"/>
    </row>
    <row r="113" spans="1:92" ht="15.75" customHeight="1" thickBot="1" x14ac:dyDescent="0.3">
      <c r="A113" s="116"/>
      <c r="D113" s="42" t="s">
        <v>36</v>
      </c>
      <c r="G113" s="42" t="s">
        <v>25</v>
      </c>
      <c r="H113" s="43"/>
      <c r="I113" s="74">
        <v>25</v>
      </c>
      <c r="J113" s="74">
        <v>11</v>
      </c>
      <c r="K113" s="74">
        <v>18</v>
      </c>
      <c r="L113" s="50">
        <v>29</v>
      </c>
      <c r="M113" s="83">
        <v>8</v>
      </c>
      <c r="Q113" s="215"/>
      <c r="R113" s="215"/>
      <c r="S113" s="75"/>
      <c r="T113" s="65"/>
      <c r="U113" s="247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247" t="s">
        <v>4</v>
      </c>
      <c r="AD113" s="247" t="s">
        <v>8</v>
      </c>
      <c r="AE113" s="247" t="s">
        <v>9</v>
      </c>
      <c r="AF113" s="247" t="s">
        <v>10</v>
      </c>
      <c r="AG113" s="247" t="s">
        <v>107</v>
      </c>
      <c r="AH113" s="247"/>
      <c r="AI113" s="247" t="s">
        <v>5</v>
      </c>
      <c r="AJ113" s="247" t="s">
        <v>7</v>
      </c>
      <c r="AK113" s="247" t="s">
        <v>6</v>
      </c>
      <c r="AL113" s="247" t="s">
        <v>108</v>
      </c>
      <c r="AM113" s="50"/>
      <c r="AN113" s="50"/>
      <c r="AO113" s="50"/>
      <c r="AP113" s="50"/>
      <c r="AQ113" s="50"/>
      <c r="AR113" s="215"/>
      <c r="AS113" s="215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/>
      <c r="BE113" s="194"/>
      <c r="BF113" s="191">
        <f t="shared" si="114"/>
        <v>2</v>
      </c>
      <c r="BG113" s="74">
        <f t="shared" si="114"/>
        <v>0</v>
      </c>
      <c r="BH113" s="74">
        <f t="shared" si="114"/>
        <v>0</v>
      </c>
      <c r="BI113" s="74">
        <f t="shared" si="114"/>
        <v>0</v>
      </c>
      <c r="BJ113" s="194">
        <f t="shared" si="114"/>
        <v>0</v>
      </c>
      <c r="BK113" s="191">
        <v>2</v>
      </c>
      <c r="BL113" s="74">
        <v>0</v>
      </c>
      <c r="BM113" s="74">
        <v>0</v>
      </c>
      <c r="BN113" s="50">
        <f t="shared" si="113"/>
        <v>0</v>
      </c>
      <c r="BO113" s="194">
        <v>0</v>
      </c>
      <c r="BP113" s="215"/>
      <c r="BQ113" s="215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215"/>
    </row>
    <row r="114" spans="1:92" ht="15.75" customHeight="1" x14ac:dyDescent="0.25">
      <c r="A114" s="116"/>
      <c r="D114" s="97" t="s">
        <v>40</v>
      </c>
      <c r="E114" s="97"/>
      <c r="F114" s="97"/>
      <c r="G114" s="65" t="s">
        <v>21</v>
      </c>
      <c r="H114" s="74"/>
      <c r="I114" s="74">
        <v>26</v>
      </c>
      <c r="J114" s="74">
        <v>0</v>
      </c>
      <c r="K114" s="74">
        <v>8</v>
      </c>
      <c r="L114" s="50">
        <v>8</v>
      </c>
      <c r="M114" s="83">
        <v>8</v>
      </c>
      <c r="Q114" s="215"/>
      <c r="R114" s="215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17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18">+AI114/AC114</f>
        <v>1</v>
      </c>
      <c r="AM114" s="50"/>
      <c r="AN114" s="50"/>
      <c r="AO114" s="50"/>
      <c r="AP114" s="50"/>
      <c r="AQ114" s="50"/>
      <c r="AR114" s="215"/>
      <c r="AS114" s="215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5</v>
      </c>
      <c r="BB114" s="74">
        <v>1</v>
      </c>
      <c r="BC114" s="74">
        <v>1</v>
      </c>
      <c r="BD114" s="50">
        <f t="shared" si="112"/>
        <v>2</v>
      </c>
      <c r="BE114" s="194">
        <v>0</v>
      </c>
      <c r="BF114" s="191">
        <f t="shared" si="114"/>
        <v>24</v>
      </c>
      <c r="BG114" s="74">
        <f t="shared" si="114"/>
        <v>4</v>
      </c>
      <c r="BH114" s="74">
        <f t="shared" si="114"/>
        <v>8</v>
      </c>
      <c r="BI114" s="74">
        <f t="shared" si="114"/>
        <v>12</v>
      </c>
      <c r="BJ114" s="194">
        <f t="shared" si="114"/>
        <v>0</v>
      </c>
      <c r="BK114" s="191">
        <v>19</v>
      </c>
      <c r="BL114" s="74">
        <v>3</v>
      </c>
      <c r="BM114" s="74">
        <v>7</v>
      </c>
      <c r="BN114" s="50">
        <f t="shared" si="113"/>
        <v>10</v>
      </c>
      <c r="BO114" s="194">
        <v>0</v>
      </c>
      <c r="BP114" s="215"/>
      <c r="BQ114" s="215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215"/>
    </row>
    <row r="115" spans="1:92" ht="15.75" customHeight="1" x14ac:dyDescent="0.25">
      <c r="A115" s="116"/>
      <c r="D115" s="97" t="s">
        <v>75</v>
      </c>
      <c r="E115" s="97"/>
      <c r="F115" s="97"/>
      <c r="G115" s="97" t="s">
        <v>17</v>
      </c>
      <c r="H115" s="74"/>
      <c r="I115" s="74">
        <v>28</v>
      </c>
      <c r="J115" s="74">
        <v>0</v>
      </c>
      <c r="K115" s="74">
        <v>5</v>
      </c>
      <c r="L115" s="50">
        <v>5</v>
      </c>
      <c r="M115" s="83">
        <v>8</v>
      </c>
      <c r="Q115" s="215"/>
      <c r="R115" s="215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17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18"/>
        <v>0</v>
      </c>
      <c r="AM115" s="50"/>
      <c r="AN115" s="50"/>
      <c r="AO115" s="50"/>
      <c r="AP115" s="50"/>
      <c r="AQ115" s="50"/>
      <c r="AR115" s="215"/>
      <c r="AS115" s="215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4</v>
      </c>
      <c r="BB115" s="74">
        <v>0</v>
      </c>
      <c r="BC115" s="74">
        <v>0</v>
      </c>
      <c r="BD115" s="50">
        <f t="shared" si="112"/>
        <v>0</v>
      </c>
      <c r="BE115" s="194">
        <v>0</v>
      </c>
      <c r="BF115" s="191">
        <f t="shared" si="114"/>
        <v>20</v>
      </c>
      <c r="BG115" s="74">
        <f t="shared" si="114"/>
        <v>1</v>
      </c>
      <c r="BH115" s="74">
        <f t="shared" si="114"/>
        <v>4</v>
      </c>
      <c r="BI115" s="74">
        <f t="shared" si="114"/>
        <v>5</v>
      </c>
      <c r="BJ115" s="194">
        <f t="shared" si="114"/>
        <v>0</v>
      </c>
      <c r="BK115" s="191">
        <v>16</v>
      </c>
      <c r="BL115" s="74">
        <v>1</v>
      </c>
      <c r="BM115" s="74">
        <v>4</v>
      </c>
      <c r="BN115" s="50">
        <f t="shared" si="113"/>
        <v>5</v>
      </c>
      <c r="BO115" s="194">
        <v>0</v>
      </c>
      <c r="BP115" s="215"/>
      <c r="BQ115" s="215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215"/>
    </row>
    <row r="116" spans="1:92" ht="15.75" customHeight="1" x14ac:dyDescent="0.25">
      <c r="A116" s="116"/>
      <c r="D116" s="97" t="s">
        <v>37</v>
      </c>
      <c r="E116" s="61"/>
      <c r="F116" s="61"/>
      <c r="G116" s="97" t="s">
        <v>17</v>
      </c>
      <c r="H116" s="74"/>
      <c r="I116" s="74">
        <v>16</v>
      </c>
      <c r="J116" s="74">
        <v>2</v>
      </c>
      <c r="K116" s="74">
        <v>6</v>
      </c>
      <c r="L116" s="50">
        <v>8</v>
      </c>
      <c r="M116" s="83">
        <v>6</v>
      </c>
      <c r="Q116" s="215"/>
      <c r="R116" s="215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17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18"/>
        <v>2.1359223300970873</v>
      </c>
      <c r="AM116" s="50"/>
      <c r="AN116" s="50"/>
      <c r="AO116" s="50"/>
      <c r="AP116" s="50"/>
      <c r="AQ116" s="50"/>
      <c r="AR116" s="215"/>
      <c r="AS116" s="215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6</v>
      </c>
      <c r="BB116" s="74">
        <v>0</v>
      </c>
      <c r="BC116" s="74">
        <v>0</v>
      </c>
      <c r="BD116" s="50">
        <f t="shared" si="112"/>
        <v>0</v>
      </c>
      <c r="BE116" s="194">
        <v>0</v>
      </c>
      <c r="BF116" s="191">
        <f t="shared" si="114"/>
        <v>23</v>
      </c>
      <c r="BG116" s="74">
        <f t="shared" si="114"/>
        <v>1</v>
      </c>
      <c r="BH116" s="74">
        <f t="shared" si="114"/>
        <v>4</v>
      </c>
      <c r="BI116" s="74">
        <f t="shared" si="114"/>
        <v>5</v>
      </c>
      <c r="BJ116" s="194">
        <f t="shared" si="114"/>
        <v>2</v>
      </c>
      <c r="BK116" s="191">
        <v>17</v>
      </c>
      <c r="BL116" s="74">
        <v>1</v>
      </c>
      <c r="BM116" s="74">
        <v>4</v>
      </c>
      <c r="BN116" s="50">
        <f t="shared" si="113"/>
        <v>5</v>
      </c>
      <c r="BO116" s="194">
        <v>2</v>
      </c>
      <c r="BP116" s="215"/>
      <c r="BQ116" s="215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215"/>
    </row>
    <row r="117" spans="1:92" ht="15.75" customHeight="1" thickBot="1" x14ac:dyDescent="0.3">
      <c r="A117" s="116"/>
      <c r="D117" s="36" t="s">
        <v>112</v>
      </c>
      <c r="E117" s="36"/>
      <c r="F117" s="36"/>
      <c r="G117" s="42" t="s">
        <v>139</v>
      </c>
      <c r="H117" s="38"/>
      <c r="I117" s="74">
        <v>20</v>
      </c>
      <c r="J117" s="74">
        <v>1</v>
      </c>
      <c r="K117" s="74">
        <v>3</v>
      </c>
      <c r="L117" s="50">
        <v>4</v>
      </c>
      <c r="M117" s="83">
        <v>6</v>
      </c>
      <c r="Q117" s="215"/>
      <c r="R117" s="215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17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18"/>
        <v>1.5</v>
      </c>
      <c r="AM117" s="71"/>
      <c r="AN117" s="71"/>
      <c r="AO117" s="71"/>
      <c r="AP117" s="71"/>
      <c r="AQ117" s="71"/>
      <c r="AR117" s="215"/>
      <c r="AS117" s="215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65</v>
      </c>
      <c r="BB117" s="48">
        <f t="shared" ref="BB117" si="119">SUM(BB105:BB116)</f>
        <v>15</v>
      </c>
      <c r="BC117" s="48">
        <f>SUM(BC105:BC116)</f>
        <v>27</v>
      </c>
      <c r="BD117" s="48">
        <f>+BC117+BB117</f>
        <v>42</v>
      </c>
      <c r="BE117" s="196">
        <f>SUM(BE105:BE116)</f>
        <v>4</v>
      </c>
      <c r="BF117" s="195">
        <f>SUM(BF105:BF116)</f>
        <v>304</v>
      </c>
      <c r="BG117" s="48">
        <f t="shared" ref="BG117" si="120">SUM(BG105:BG116)</f>
        <v>80</v>
      </c>
      <c r="BH117" s="48">
        <f>SUM(BH105:BH116)</f>
        <v>119</v>
      </c>
      <c r="BI117" s="48">
        <f>+BH117+BG117</f>
        <v>199</v>
      </c>
      <c r="BJ117" s="196">
        <f>SUM(BJ105:BJ116)</f>
        <v>26</v>
      </c>
      <c r="BK117" s="195">
        <f>SUM(BK105:BK116)</f>
        <v>239</v>
      </c>
      <c r="BL117" s="48">
        <f t="shared" ref="BL117" si="121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215"/>
      <c r="BQ117" s="215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215"/>
    </row>
    <row r="118" spans="1:92" ht="15.75" customHeight="1" x14ac:dyDescent="0.25">
      <c r="A118" s="116"/>
      <c r="D118" s="36" t="s">
        <v>175</v>
      </c>
      <c r="E118" s="36"/>
      <c r="F118" s="36"/>
      <c r="G118" s="42" t="s">
        <v>139</v>
      </c>
      <c r="H118" s="38"/>
      <c r="I118" s="74">
        <v>23</v>
      </c>
      <c r="J118" s="74">
        <v>2</v>
      </c>
      <c r="K118" s="74">
        <v>6</v>
      </c>
      <c r="L118" s="50">
        <v>8</v>
      </c>
      <c r="M118" s="83">
        <v>6</v>
      </c>
      <c r="Q118" s="215"/>
      <c r="R118" s="215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17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18"/>
        <v>0</v>
      </c>
      <c r="AM118" s="71"/>
      <c r="AN118" s="71"/>
      <c r="AO118" s="71"/>
      <c r="AP118" s="71"/>
      <c r="AQ118" s="71"/>
      <c r="AR118" s="215"/>
      <c r="AS118" s="215"/>
      <c r="AT118" s="32" t="s">
        <v>50</v>
      </c>
      <c r="AU118" s="32"/>
      <c r="AV118" s="32"/>
      <c r="AW118" s="32"/>
      <c r="AX118" s="32"/>
      <c r="AY118" s="29" t="s">
        <v>51</v>
      </c>
      <c r="BA118" s="189">
        <v>16</v>
      </c>
      <c r="BB118" s="74">
        <v>1</v>
      </c>
      <c r="BC118" s="74">
        <v>5</v>
      </c>
      <c r="BD118" s="50">
        <f t="shared" ref="BD118:BD128" si="122">+BC118+BB118</f>
        <v>6</v>
      </c>
      <c r="BE118" s="194">
        <v>0</v>
      </c>
      <c r="BF118" s="189">
        <f>+BK118+BA118</f>
        <v>56</v>
      </c>
      <c r="BG118" s="28">
        <f>+BL118+BB118</f>
        <v>4</v>
      </c>
      <c r="BH118" s="28">
        <f>+BM118+BC118</f>
        <v>20</v>
      </c>
      <c r="BI118" s="28">
        <f>+BN118+BD118</f>
        <v>24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23">+BL118+BM118</f>
        <v>18</v>
      </c>
      <c r="BO118" s="193">
        <v>2</v>
      </c>
      <c r="BP118" s="215"/>
      <c r="BQ118" s="215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215"/>
    </row>
    <row r="119" spans="1:92" ht="15.75" customHeight="1" x14ac:dyDescent="0.25">
      <c r="A119" s="116"/>
      <c r="D119" s="97" t="s">
        <v>39</v>
      </c>
      <c r="E119" s="97"/>
      <c r="F119" s="97"/>
      <c r="G119" s="97" t="s">
        <v>17</v>
      </c>
      <c r="H119" s="74"/>
      <c r="I119" s="74">
        <v>24</v>
      </c>
      <c r="J119" s="74">
        <v>10</v>
      </c>
      <c r="K119" s="74">
        <v>31</v>
      </c>
      <c r="L119" s="50">
        <v>41</v>
      </c>
      <c r="M119" s="83">
        <v>6</v>
      </c>
      <c r="Q119" s="215"/>
      <c r="R119" s="215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17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18"/>
        <v>2</v>
      </c>
      <c r="AM119" s="71"/>
      <c r="AN119" s="71"/>
      <c r="AO119" s="71"/>
      <c r="AP119" s="71"/>
      <c r="AQ119" s="71"/>
      <c r="AR119" s="215"/>
      <c r="AS119" s="215"/>
      <c r="AT119" s="75">
        <v>7</v>
      </c>
      <c r="AU119" s="42" t="s">
        <v>187</v>
      </c>
      <c r="AY119" s="43">
        <v>34</v>
      </c>
      <c r="AZ119" s="42" t="s">
        <v>25</v>
      </c>
      <c r="BA119" s="191">
        <v>6</v>
      </c>
      <c r="BB119" s="74">
        <v>0</v>
      </c>
      <c r="BC119" s="74">
        <v>0</v>
      </c>
      <c r="BD119" s="50">
        <f t="shared" si="122"/>
        <v>0</v>
      </c>
      <c r="BE119" s="194">
        <v>0</v>
      </c>
      <c r="BF119" s="191">
        <f t="shared" ref="BF119:BJ129" si="124">+BK119+BA119</f>
        <v>26</v>
      </c>
      <c r="BG119" s="74">
        <f t="shared" si="124"/>
        <v>0</v>
      </c>
      <c r="BH119" s="74">
        <f t="shared" si="124"/>
        <v>1</v>
      </c>
      <c r="BI119" s="74">
        <f t="shared" si="124"/>
        <v>1</v>
      </c>
      <c r="BJ119" s="194">
        <f t="shared" si="124"/>
        <v>0</v>
      </c>
      <c r="BK119" s="191">
        <v>20</v>
      </c>
      <c r="BL119" s="74">
        <v>0</v>
      </c>
      <c r="BM119" s="74">
        <v>1</v>
      </c>
      <c r="BN119" s="50">
        <f t="shared" si="123"/>
        <v>1</v>
      </c>
      <c r="BO119" s="194">
        <v>0</v>
      </c>
      <c r="BP119" s="215"/>
      <c r="BQ119" s="215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215"/>
    </row>
    <row r="120" spans="1:92" ht="15.75" customHeight="1" x14ac:dyDescent="0.25">
      <c r="A120" s="116"/>
      <c r="D120" s="65" t="s">
        <v>76</v>
      </c>
      <c r="E120" s="65"/>
      <c r="F120" s="65"/>
      <c r="G120" s="97" t="s">
        <v>19</v>
      </c>
      <c r="H120" s="50"/>
      <c r="I120" s="74">
        <v>24</v>
      </c>
      <c r="J120" s="74">
        <v>2</v>
      </c>
      <c r="K120" s="74">
        <v>12</v>
      </c>
      <c r="L120" s="50">
        <v>14</v>
      </c>
      <c r="M120" s="83">
        <v>6</v>
      </c>
      <c r="Q120" s="215"/>
      <c r="R120" s="215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17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18"/>
        <v>0</v>
      </c>
      <c r="AM120" s="71"/>
      <c r="AN120" s="71"/>
      <c r="AO120" s="71"/>
      <c r="AP120" s="71"/>
      <c r="AQ120" s="71"/>
      <c r="AR120" s="215"/>
      <c r="AS120" s="215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5</v>
      </c>
      <c r="BB120" s="74">
        <v>8</v>
      </c>
      <c r="BC120" s="74">
        <v>1</v>
      </c>
      <c r="BD120" s="50">
        <f t="shared" si="122"/>
        <v>9</v>
      </c>
      <c r="BE120" s="194">
        <v>2</v>
      </c>
      <c r="BF120" s="191">
        <f t="shared" si="124"/>
        <v>24</v>
      </c>
      <c r="BG120" s="74">
        <f t="shared" si="124"/>
        <v>40</v>
      </c>
      <c r="BH120" s="74">
        <f t="shared" si="124"/>
        <v>8</v>
      </c>
      <c r="BI120" s="74">
        <f t="shared" si="124"/>
        <v>48</v>
      </c>
      <c r="BJ120" s="194">
        <f t="shared" si="124"/>
        <v>2</v>
      </c>
      <c r="BK120" s="191">
        <v>19</v>
      </c>
      <c r="BL120" s="74">
        <v>32</v>
      </c>
      <c r="BM120" s="74">
        <v>7</v>
      </c>
      <c r="BN120" s="50">
        <f t="shared" si="123"/>
        <v>39</v>
      </c>
      <c r="BO120" s="194">
        <v>0</v>
      </c>
      <c r="BP120" s="215"/>
      <c r="BQ120" s="215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215"/>
    </row>
    <row r="121" spans="1:92" ht="15.75" customHeight="1" x14ac:dyDescent="0.25">
      <c r="A121" s="116"/>
      <c r="D121" s="65" t="s">
        <v>126</v>
      </c>
      <c r="E121" s="65"/>
      <c r="F121" s="65"/>
      <c r="G121" s="97" t="s">
        <v>19</v>
      </c>
      <c r="H121" s="50"/>
      <c r="I121" s="74">
        <v>25</v>
      </c>
      <c r="J121" s="74">
        <v>35</v>
      </c>
      <c r="K121" s="74">
        <v>21</v>
      </c>
      <c r="L121" s="50">
        <v>56</v>
      </c>
      <c r="M121" s="83">
        <v>6</v>
      </c>
      <c r="Q121" s="215"/>
      <c r="R121" s="215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17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18"/>
        <v>4</v>
      </c>
      <c r="AM121" s="71"/>
      <c r="AN121" s="71"/>
      <c r="AO121" s="71"/>
      <c r="AP121" s="71"/>
      <c r="AQ121" s="71"/>
      <c r="AR121" s="215"/>
      <c r="AS121" s="215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2</v>
      </c>
      <c r="BB121" s="74">
        <v>0</v>
      </c>
      <c r="BC121" s="74">
        <v>1</v>
      </c>
      <c r="BD121" s="50">
        <f t="shared" si="122"/>
        <v>1</v>
      </c>
      <c r="BE121" s="194">
        <v>0</v>
      </c>
      <c r="BF121" s="191">
        <f t="shared" si="124"/>
        <v>23</v>
      </c>
      <c r="BG121" s="74">
        <f t="shared" si="124"/>
        <v>3</v>
      </c>
      <c r="BH121" s="74">
        <f t="shared" si="124"/>
        <v>7</v>
      </c>
      <c r="BI121" s="74">
        <f t="shared" si="124"/>
        <v>10</v>
      </c>
      <c r="BJ121" s="194">
        <f t="shared" si="124"/>
        <v>4</v>
      </c>
      <c r="BK121" s="191">
        <v>21</v>
      </c>
      <c r="BL121" s="74">
        <v>3</v>
      </c>
      <c r="BM121" s="74">
        <v>6</v>
      </c>
      <c r="BN121" s="50">
        <f t="shared" si="123"/>
        <v>9</v>
      </c>
      <c r="BO121" s="194">
        <v>4</v>
      </c>
      <c r="BP121" s="215"/>
      <c r="BQ121" s="215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215"/>
    </row>
    <row r="122" spans="1:92" ht="15.75" customHeight="1" x14ac:dyDescent="0.25">
      <c r="A122" s="116"/>
      <c r="D122" s="36" t="s">
        <v>148</v>
      </c>
      <c r="E122" s="36"/>
      <c r="F122" s="36"/>
      <c r="G122" s="42" t="s">
        <v>139</v>
      </c>
      <c r="H122" s="38"/>
      <c r="I122" s="74">
        <v>26</v>
      </c>
      <c r="J122" s="74">
        <v>6</v>
      </c>
      <c r="K122" s="74">
        <v>8</v>
      </c>
      <c r="L122" s="50">
        <v>14</v>
      </c>
      <c r="M122" s="83">
        <v>6</v>
      </c>
      <c r="Q122" s="215"/>
      <c r="R122" s="215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17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18"/>
        <v>3.6666666666666665</v>
      </c>
      <c r="AR122" s="215"/>
      <c r="AS122" s="215"/>
      <c r="AT122" s="75">
        <v>8</v>
      </c>
      <c r="AU122" s="42" t="s">
        <v>36</v>
      </c>
      <c r="AY122" s="43">
        <v>11</v>
      </c>
      <c r="AZ122" s="42" t="s">
        <v>25</v>
      </c>
      <c r="BA122" s="191">
        <v>6</v>
      </c>
      <c r="BB122" s="74">
        <v>3</v>
      </c>
      <c r="BC122" s="74">
        <v>1</v>
      </c>
      <c r="BD122" s="50">
        <f t="shared" si="122"/>
        <v>4</v>
      </c>
      <c r="BE122" s="194">
        <v>4</v>
      </c>
      <c r="BF122" s="191">
        <f t="shared" si="124"/>
        <v>25</v>
      </c>
      <c r="BG122" s="74">
        <f t="shared" si="124"/>
        <v>11</v>
      </c>
      <c r="BH122" s="74">
        <f t="shared" si="124"/>
        <v>18</v>
      </c>
      <c r="BI122" s="74">
        <f t="shared" si="124"/>
        <v>29</v>
      </c>
      <c r="BJ122" s="194">
        <f t="shared" si="124"/>
        <v>8</v>
      </c>
      <c r="BK122" s="191">
        <v>19</v>
      </c>
      <c r="BL122" s="74">
        <v>8</v>
      </c>
      <c r="BM122" s="74">
        <v>17</v>
      </c>
      <c r="BN122" s="50">
        <f t="shared" si="123"/>
        <v>25</v>
      </c>
      <c r="BO122" s="194">
        <v>4</v>
      </c>
      <c r="BP122" s="215"/>
      <c r="BQ122" s="215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215"/>
    </row>
    <row r="123" spans="1:92" ht="15.75" customHeight="1" x14ac:dyDescent="0.25">
      <c r="A123" s="116"/>
      <c r="D123" s="42" t="s">
        <v>82</v>
      </c>
      <c r="E123" s="42"/>
      <c r="F123" s="42"/>
      <c r="G123" s="29" t="s">
        <v>23</v>
      </c>
      <c r="H123" s="43"/>
      <c r="I123" s="74">
        <v>27</v>
      </c>
      <c r="J123" s="74">
        <v>48</v>
      </c>
      <c r="K123" s="74">
        <v>18</v>
      </c>
      <c r="L123" s="50">
        <v>66</v>
      </c>
      <c r="M123" s="83">
        <v>6</v>
      </c>
      <c r="Q123" s="215"/>
      <c r="R123" s="215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17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18"/>
        <v>2</v>
      </c>
      <c r="AR123" s="215"/>
      <c r="AS123" s="215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6</v>
      </c>
      <c r="BB123" s="74">
        <v>2</v>
      </c>
      <c r="BC123" s="74">
        <v>4</v>
      </c>
      <c r="BD123" s="50">
        <f t="shared" si="122"/>
        <v>6</v>
      </c>
      <c r="BE123" s="194">
        <v>0</v>
      </c>
      <c r="BF123" s="191">
        <f t="shared" si="124"/>
        <v>28</v>
      </c>
      <c r="BG123" s="74">
        <f t="shared" si="124"/>
        <v>9</v>
      </c>
      <c r="BH123" s="74">
        <f t="shared" si="124"/>
        <v>10</v>
      </c>
      <c r="BI123" s="74">
        <f t="shared" si="124"/>
        <v>19</v>
      </c>
      <c r="BJ123" s="194">
        <f t="shared" si="124"/>
        <v>0</v>
      </c>
      <c r="BK123" s="191">
        <v>22</v>
      </c>
      <c r="BL123" s="74">
        <v>7</v>
      </c>
      <c r="BM123" s="74">
        <v>6</v>
      </c>
      <c r="BN123" s="50">
        <f t="shared" si="123"/>
        <v>13</v>
      </c>
      <c r="BO123" s="194">
        <v>0</v>
      </c>
      <c r="BP123" s="215"/>
      <c r="BQ123" s="215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215"/>
    </row>
    <row r="124" spans="1:92" ht="15.75" customHeight="1" thickBot="1" x14ac:dyDescent="0.3">
      <c r="A124" s="116"/>
      <c r="Q124" s="215"/>
      <c r="R124" s="215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17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18"/>
        <v>3</v>
      </c>
      <c r="AR124" s="215"/>
      <c r="AS124" s="215"/>
      <c r="AT124" s="75">
        <v>7.5</v>
      </c>
      <c r="AU124" s="42" t="s">
        <v>56</v>
      </c>
      <c r="AY124" s="43">
        <v>4</v>
      </c>
      <c r="AZ124" s="42" t="s">
        <v>25</v>
      </c>
      <c r="BA124" s="191">
        <v>6</v>
      </c>
      <c r="BB124" s="74">
        <v>0</v>
      </c>
      <c r="BC124" s="74">
        <v>2</v>
      </c>
      <c r="BD124" s="50">
        <f t="shared" si="122"/>
        <v>2</v>
      </c>
      <c r="BE124" s="194">
        <v>0</v>
      </c>
      <c r="BF124" s="191">
        <f t="shared" si="124"/>
        <v>25</v>
      </c>
      <c r="BG124" s="74">
        <f t="shared" si="124"/>
        <v>1</v>
      </c>
      <c r="BH124" s="74">
        <f t="shared" si="124"/>
        <v>7</v>
      </c>
      <c r="BI124" s="74">
        <f t="shared" si="124"/>
        <v>8</v>
      </c>
      <c r="BJ124" s="194">
        <f t="shared" si="124"/>
        <v>2</v>
      </c>
      <c r="BK124" s="191">
        <v>19</v>
      </c>
      <c r="BL124" s="74">
        <v>1</v>
      </c>
      <c r="BM124" s="74">
        <v>5</v>
      </c>
      <c r="BN124" s="50">
        <f t="shared" si="123"/>
        <v>6</v>
      </c>
      <c r="BO124" s="194">
        <v>2</v>
      </c>
      <c r="BP124" s="215"/>
      <c r="BQ124" s="215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215"/>
    </row>
    <row r="125" spans="1:92" ht="15.75" customHeight="1" x14ac:dyDescent="0.25">
      <c r="A125" s="116"/>
      <c r="Q125" s="215"/>
      <c r="R125" s="215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25">SUM(AD114:AD124)</f>
        <v>14</v>
      </c>
      <c r="AE125" s="60">
        <f t="shared" si="125"/>
        <v>7</v>
      </c>
      <c r="AF125" s="60">
        <f t="shared" si="125"/>
        <v>5</v>
      </c>
      <c r="AG125" s="265">
        <f>(2*AD125+AF125)/(2*AC125)</f>
        <v>0.63461538461538458</v>
      </c>
      <c r="AH125" s="265"/>
      <c r="AI125" s="60">
        <f t="shared" ref="AI125" si="126">SUM(AI114:AI124)</f>
        <v>51</v>
      </c>
      <c r="AJ125" s="60">
        <f t="shared" ref="AJ125:AK125" si="127">SUM(AJ114:AJ124)</f>
        <v>1</v>
      </c>
      <c r="AK125" s="60">
        <f t="shared" si="127"/>
        <v>5</v>
      </c>
      <c r="AL125" s="70">
        <f>+AI125/AC125</f>
        <v>1.9615384615384615</v>
      </c>
      <c r="AR125" s="215"/>
      <c r="AS125" s="215"/>
      <c r="AT125" s="75">
        <v>7</v>
      </c>
      <c r="AU125" s="42" t="s">
        <v>188</v>
      </c>
      <c r="AY125" s="43">
        <v>10</v>
      </c>
      <c r="AZ125" s="42" t="s">
        <v>25</v>
      </c>
      <c r="BA125" s="191">
        <v>5</v>
      </c>
      <c r="BB125" s="74">
        <v>0</v>
      </c>
      <c r="BC125" s="74">
        <v>2</v>
      </c>
      <c r="BD125" s="50">
        <f t="shared" si="122"/>
        <v>2</v>
      </c>
      <c r="BE125" s="194">
        <v>2</v>
      </c>
      <c r="BF125" s="191">
        <f t="shared" si="124"/>
        <v>24</v>
      </c>
      <c r="BG125" s="74">
        <f t="shared" si="124"/>
        <v>0</v>
      </c>
      <c r="BH125" s="74">
        <f t="shared" si="124"/>
        <v>10</v>
      </c>
      <c r="BI125" s="74">
        <f t="shared" si="124"/>
        <v>10</v>
      </c>
      <c r="BJ125" s="194">
        <f t="shared" si="124"/>
        <v>2</v>
      </c>
      <c r="BK125" s="191">
        <v>19</v>
      </c>
      <c r="BL125" s="74">
        <v>0</v>
      </c>
      <c r="BM125" s="74">
        <v>8</v>
      </c>
      <c r="BN125" s="50">
        <f t="shared" si="123"/>
        <v>8</v>
      </c>
      <c r="BO125" s="194">
        <v>0</v>
      </c>
      <c r="BP125" s="215"/>
      <c r="BQ125" s="215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215"/>
    </row>
    <row r="126" spans="1:92" ht="15.75" customHeight="1" x14ac:dyDescent="0.25">
      <c r="A126" s="116"/>
      <c r="Q126" s="215"/>
      <c r="R126" s="215"/>
      <c r="S126" s="79"/>
      <c r="T126" s="65"/>
      <c r="AR126" s="215"/>
      <c r="AS126" s="215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5</v>
      </c>
      <c r="BB126" s="74">
        <v>0</v>
      </c>
      <c r="BC126" s="74">
        <v>0</v>
      </c>
      <c r="BD126" s="50">
        <f t="shared" si="122"/>
        <v>0</v>
      </c>
      <c r="BE126" s="194">
        <v>0</v>
      </c>
      <c r="BF126" s="191">
        <f t="shared" si="124"/>
        <v>27</v>
      </c>
      <c r="BG126" s="74">
        <f t="shared" si="124"/>
        <v>1</v>
      </c>
      <c r="BH126" s="74">
        <f t="shared" si="124"/>
        <v>5</v>
      </c>
      <c r="BI126" s="74">
        <f t="shared" si="124"/>
        <v>6</v>
      </c>
      <c r="BJ126" s="194">
        <f t="shared" si="124"/>
        <v>0</v>
      </c>
      <c r="BK126" s="191">
        <v>22</v>
      </c>
      <c r="BL126" s="74">
        <v>1</v>
      </c>
      <c r="BM126" s="74">
        <v>5</v>
      </c>
      <c r="BN126" s="50">
        <f t="shared" si="123"/>
        <v>6</v>
      </c>
      <c r="BO126" s="194">
        <v>0</v>
      </c>
      <c r="BP126" s="215"/>
      <c r="BQ126" s="215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215"/>
    </row>
    <row r="127" spans="1:92" ht="15.75" customHeight="1" x14ac:dyDescent="0.25">
      <c r="A127" s="116"/>
      <c r="Q127" s="215"/>
      <c r="R127" s="215"/>
      <c r="AR127" s="215"/>
      <c r="AS127" s="215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4</v>
      </c>
      <c r="BB127" s="74">
        <v>0</v>
      </c>
      <c r="BC127" s="74">
        <v>0</v>
      </c>
      <c r="BD127" s="50">
        <f t="shared" si="122"/>
        <v>0</v>
      </c>
      <c r="BE127" s="194">
        <v>0</v>
      </c>
      <c r="BF127" s="191">
        <f t="shared" si="124"/>
        <v>22</v>
      </c>
      <c r="BG127" s="74">
        <f t="shared" si="124"/>
        <v>2</v>
      </c>
      <c r="BH127" s="74">
        <f t="shared" si="124"/>
        <v>4</v>
      </c>
      <c r="BI127" s="74">
        <f t="shared" si="124"/>
        <v>6</v>
      </c>
      <c r="BJ127" s="194">
        <f t="shared" si="124"/>
        <v>4</v>
      </c>
      <c r="BK127" s="191">
        <v>18</v>
      </c>
      <c r="BL127" s="74">
        <v>2</v>
      </c>
      <c r="BM127" s="74">
        <v>4</v>
      </c>
      <c r="BN127" s="50">
        <f t="shared" si="123"/>
        <v>6</v>
      </c>
      <c r="BO127" s="194">
        <v>4</v>
      </c>
      <c r="BP127" s="215"/>
      <c r="BQ127" s="215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215"/>
    </row>
    <row r="128" spans="1:92" ht="15.75" customHeight="1" x14ac:dyDescent="0.25">
      <c r="A128" s="116"/>
      <c r="Q128" s="215"/>
      <c r="R128" s="215"/>
      <c r="AR128" s="215"/>
      <c r="AS128" s="215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5</v>
      </c>
      <c r="BB128" s="74">
        <v>0</v>
      </c>
      <c r="BC128" s="74">
        <v>1</v>
      </c>
      <c r="BD128" s="50">
        <f t="shared" si="122"/>
        <v>1</v>
      </c>
      <c r="BE128" s="194">
        <v>0</v>
      </c>
      <c r="BF128" s="191">
        <f t="shared" si="124"/>
        <v>27</v>
      </c>
      <c r="BG128" s="74">
        <f t="shared" si="124"/>
        <v>1</v>
      </c>
      <c r="BH128" s="74">
        <f t="shared" si="124"/>
        <v>14</v>
      </c>
      <c r="BI128" s="74">
        <f t="shared" si="124"/>
        <v>15</v>
      </c>
      <c r="BJ128" s="194">
        <f t="shared" si="124"/>
        <v>0</v>
      </c>
      <c r="BK128" s="191">
        <v>22</v>
      </c>
      <c r="BL128" s="74">
        <v>1</v>
      </c>
      <c r="BM128" s="74">
        <v>13</v>
      </c>
      <c r="BN128" s="50">
        <f t="shared" si="123"/>
        <v>14</v>
      </c>
      <c r="BO128" s="194">
        <v>0</v>
      </c>
      <c r="BP128" s="215"/>
      <c r="BQ128" s="215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215"/>
    </row>
    <row r="129" spans="1:92" ht="15.75" customHeight="1" x14ac:dyDescent="0.25">
      <c r="A129" s="116"/>
      <c r="Q129" s="215"/>
      <c r="R129" s="215"/>
      <c r="AR129" s="215"/>
      <c r="AS129" s="215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24"/>
        <v>0</v>
      </c>
      <c r="BG129" s="74">
        <f t="shared" si="124"/>
        <v>0</v>
      </c>
      <c r="BH129" s="74">
        <f t="shared" si="124"/>
        <v>0</v>
      </c>
      <c r="BI129" s="74">
        <f t="shared" si="124"/>
        <v>0</v>
      </c>
      <c r="BJ129" s="194">
        <f t="shared" si="124"/>
        <v>0</v>
      </c>
      <c r="BK129" s="191">
        <v>0</v>
      </c>
      <c r="BL129" s="74">
        <v>0</v>
      </c>
      <c r="BM129" s="74">
        <v>0</v>
      </c>
      <c r="BN129" s="50">
        <f t="shared" si="123"/>
        <v>0</v>
      </c>
      <c r="BO129" s="194">
        <v>0</v>
      </c>
      <c r="BP129" s="215"/>
      <c r="BQ129" s="215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215"/>
    </row>
    <row r="130" spans="1:92" ht="15.75" customHeight="1" thickBot="1" x14ac:dyDescent="0.3">
      <c r="A130" s="116"/>
      <c r="Q130" s="215"/>
      <c r="R130" s="215"/>
      <c r="AR130" s="215"/>
      <c r="AS130" s="215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66</v>
      </c>
      <c r="BB130" s="48">
        <f t="shared" ref="BB130" si="128">SUM(BB118:BB129)</f>
        <v>14</v>
      </c>
      <c r="BC130" s="48">
        <f>SUM(BC118:BC129)</f>
        <v>17</v>
      </c>
      <c r="BD130" s="48">
        <f>+BC130+BB130</f>
        <v>31</v>
      </c>
      <c r="BE130" s="196">
        <f>SUM(BE118:BE129)</f>
        <v>8</v>
      </c>
      <c r="BF130" s="195">
        <f>SUM(BF118:BF129)</f>
        <v>307</v>
      </c>
      <c r="BG130" s="48">
        <f t="shared" ref="BG130" si="129">SUM(BG118:BG129)</f>
        <v>72</v>
      </c>
      <c r="BH130" s="48">
        <f>SUM(BH118:BH129)</f>
        <v>104</v>
      </c>
      <c r="BI130" s="48">
        <f>+BH130+BG130</f>
        <v>176</v>
      </c>
      <c r="BJ130" s="196">
        <f>SUM(BJ118:BJ129)</f>
        <v>24</v>
      </c>
      <c r="BK130" s="195">
        <f>SUM(BK118:BK129)</f>
        <v>241</v>
      </c>
      <c r="BL130" s="48">
        <f t="shared" ref="BL130" si="130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215"/>
      <c r="BQ130" s="215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215"/>
    </row>
    <row r="131" spans="1:92" ht="15.75" customHeight="1" x14ac:dyDescent="0.25">
      <c r="A131" s="116"/>
      <c r="Q131" s="215"/>
      <c r="R131" s="215"/>
      <c r="AR131" s="215"/>
      <c r="AS131" s="215"/>
      <c r="AT131" s="200" t="s">
        <v>715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525</v>
      </c>
      <c r="BB131" s="205">
        <f t="shared" ref="BB131:BE131" si="131">+BB130+BB117+BB104+BB91+BB57+BB44+BB31+BB18</f>
        <v>121</v>
      </c>
      <c r="BC131" s="205">
        <f t="shared" si="131"/>
        <v>184</v>
      </c>
      <c r="BD131" s="205">
        <f t="shared" si="131"/>
        <v>305</v>
      </c>
      <c r="BE131" s="205">
        <f t="shared" si="131"/>
        <v>64</v>
      </c>
      <c r="BF131" s="204">
        <f>+BF130+BF117+BF104+BF91+BF57+BF44+BF31+BF18</f>
        <v>2448</v>
      </c>
      <c r="BG131" s="205">
        <f t="shared" ref="BG131:BJ131" si="132">+BG130+BG117+BG104+BG91+BG57+BG44+BG31+BG18</f>
        <v>603</v>
      </c>
      <c r="BH131" s="205">
        <f t="shared" si="132"/>
        <v>936</v>
      </c>
      <c r="BI131" s="205">
        <f t="shared" si="132"/>
        <v>1539</v>
      </c>
      <c r="BJ131" s="206">
        <f t="shared" si="132"/>
        <v>260</v>
      </c>
      <c r="BK131" s="205">
        <f>+BK130+BK117+BK104+BK91+BK57+BK44+BK31+BK18</f>
        <v>1923</v>
      </c>
      <c r="BL131" s="205">
        <f t="shared" ref="BL131:BO131" si="133">+BL130+BL117+BL104+BL91+BL57+BL44+BL31+BL18</f>
        <v>482</v>
      </c>
      <c r="BM131" s="205">
        <f t="shared" si="133"/>
        <v>752</v>
      </c>
      <c r="BN131" s="205">
        <f t="shared" si="133"/>
        <v>1234</v>
      </c>
      <c r="BO131" s="206">
        <f t="shared" si="133"/>
        <v>196</v>
      </c>
      <c r="BP131" s="215"/>
      <c r="BQ131" s="215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215"/>
    </row>
    <row r="132" spans="1:92" ht="15.75" customHeight="1" x14ac:dyDescent="0.25">
      <c r="A132" s="116"/>
      <c r="Q132" s="215"/>
      <c r="R132" s="215"/>
      <c r="AR132" s="215"/>
      <c r="AS132" s="215"/>
      <c r="AU132" s="37"/>
      <c r="AV132" s="37"/>
      <c r="AW132" s="37"/>
      <c r="AX132" s="36"/>
      <c r="AY132" s="36"/>
      <c r="AZ132" s="37"/>
      <c r="BA132" s="50"/>
      <c r="BB132" s="50"/>
      <c r="BC132" s="246"/>
      <c r="BD132" s="246"/>
      <c r="BE132" s="50"/>
      <c r="BF132" s="50"/>
      <c r="BG132" s="50"/>
      <c r="BH132" s="246"/>
      <c r="BI132" s="246"/>
      <c r="BJ132" s="50"/>
      <c r="BK132" s="50"/>
      <c r="BL132" s="199"/>
      <c r="BM132" s="199"/>
      <c r="BN132" s="199"/>
      <c r="BO132" s="199"/>
      <c r="BP132" s="215"/>
      <c r="BQ132" s="215"/>
      <c r="BR132" s="71"/>
      <c r="BS132" s="80"/>
      <c r="BT132" s="80"/>
      <c r="BU132" s="80"/>
      <c r="BV132" s="65"/>
      <c r="BW132" s="65"/>
      <c r="BX132" s="80"/>
      <c r="BY132" s="50"/>
      <c r="BZ132" s="50"/>
      <c r="CA132" s="246"/>
      <c r="CB132" s="246"/>
      <c r="CC132" s="50"/>
      <c r="CD132" s="50"/>
      <c r="CE132" s="50"/>
      <c r="CF132" s="246"/>
      <c r="CG132" s="246"/>
      <c r="CH132" s="50"/>
      <c r="CI132" s="50"/>
      <c r="CJ132" s="182"/>
      <c r="CK132" s="182"/>
      <c r="CL132" s="182"/>
      <c r="CM132" s="182"/>
      <c r="CN132" s="215"/>
    </row>
    <row r="133" spans="1:92" ht="15.75" customHeight="1" x14ac:dyDescent="0.25">
      <c r="A133" s="116"/>
      <c r="Q133" s="215"/>
      <c r="R133" s="215"/>
      <c r="AR133" s="215"/>
      <c r="AS133" s="215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215"/>
      <c r="BQ133" s="215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215"/>
    </row>
    <row r="134" spans="1:92" ht="15.75" customHeight="1" x14ac:dyDescent="0.25">
      <c r="A134" s="116"/>
      <c r="Q134" s="215"/>
      <c r="R134" s="215"/>
      <c r="AR134" s="215"/>
      <c r="AS134" s="215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215"/>
      <c r="BQ134" s="215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215"/>
    </row>
    <row r="135" spans="1:92" ht="15.75" customHeight="1" x14ac:dyDescent="0.25">
      <c r="A135" s="116"/>
      <c r="Q135" s="116"/>
      <c r="R135" s="116"/>
      <c r="AR135" s="116"/>
      <c r="AS135" s="116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116"/>
      <c r="BQ135" s="116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116"/>
    </row>
    <row r="136" spans="1:92" ht="15.75" customHeight="1" x14ac:dyDescent="0.25">
      <c r="A136" s="116"/>
      <c r="Q136" s="116"/>
      <c r="R136" s="116"/>
      <c r="AR136" s="116"/>
      <c r="AS136" s="116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116"/>
      <c r="BQ136" s="116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116"/>
    </row>
    <row r="137" spans="1:92" ht="15.75" customHeight="1" x14ac:dyDescent="0.25">
      <c r="A137" s="116"/>
      <c r="Q137" s="116"/>
      <c r="R137" s="116"/>
      <c r="AR137" s="116"/>
      <c r="AS137" s="116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116"/>
      <c r="BQ137" s="116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116"/>
    </row>
    <row r="138" spans="1:92" ht="15.75" customHeight="1" x14ac:dyDescent="0.25">
      <c r="A138" s="116"/>
      <c r="Q138" s="116"/>
      <c r="R138" s="116"/>
      <c r="AR138" s="116"/>
      <c r="AS138" s="116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116"/>
      <c r="BQ138" s="116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116"/>
    </row>
    <row r="139" spans="1:92" ht="15.75" customHeight="1" x14ac:dyDescent="0.25">
      <c r="A139" s="116"/>
      <c r="Q139" s="116"/>
      <c r="R139" s="116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116"/>
      <c r="AS139" s="116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116"/>
      <c r="BQ139" s="116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116"/>
    </row>
    <row r="140" spans="1:92" ht="15.75" customHeight="1" x14ac:dyDescent="0.25">
      <c r="A140" s="116"/>
      <c r="Q140" s="116"/>
      <c r="R140" s="116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116"/>
      <c r="AS140" s="116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116"/>
      <c r="BQ140" s="116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116"/>
    </row>
    <row r="141" spans="1:92" ht="15.75" customHeight="1" x14ac:dyDescent="0.25">
      <c r="A141" s="116"/>
      <c r="Q141" s="213"/>
      <c r="R141" s="213"/>
      <c r="AR141" s="213"/>
      <c r="AS141" s="213"/>
      <c r="BP141" s="213"/>
      <c r="BQ141" s="213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3"/>
    </row>
    <row r="142" spans="1:92" ht="15.75" customHeight="1" x14ac:dyDescent="0.25">
      <c r="A142" s="116"/>
      <c r="Q142" s="213"/>
      <c r="R142" s="213"/>
      <c r="AR142" s="213"/>
      <c r="AS142" s="213"/>
      <c r="BP142" s="213"/>
      <c r="BQ142" s="213"/>
      <c r="CN142" s="213"/>
    </row>
    <row r="143" spans="1:92" ht="15.75" customHeight="1" x14ac:dyDescent="0.25">
      <c r="A143" s="116"/>
      <c r="D143" s="42"/>
      <c r="E143" s="42"/>
      <c r="F143" s="42"/>
      <c r="G143" s="42"/>
      <c r="I143" s="43"/>
      <c r="J143" s="43"/>
      <c r="K143" s="43"/>
      <c r="L143" s="38"/>
      <c r="M143" s="43"/>
      <c r="Q143" s="213"/>
      <c r="R143" s="213"/>
      <c r="AR143" s="213"/>
      <c r="AS143" s="213"/>
      <c r="BP143" s="213"/>
      <c r="BQ143" s="213"/>
      <c r="CN143" s="213"/>
    </row>
    <row r="144" spans="1:92" ht="15.75" customHeight="1" x14ac:dyDescent="0.25">
      <c r="A144" s="116"/>
      <c r="D144" s="42"/>
      <c r="E144" s="42"/>
      <c r="F144" s="42"/>
      <c r="G144" s="42"/>
      <c r="I144" s="43"/>
      <c r="J144" s="43"/>
      <c r="K144" s="43"/>
      <c r="L144" s="38"/>
      <c r="M144" s="43"/>
      <c r="Q144" s="213"/>
      <c r="R144" s="213"/>
      <c r="AR144" s="213"/>
      <c r="AS144" s="213"/>
      <c r="BP144" s="213"/>
      <c r="BQ144" s="213"/>
      <c r="CN144" s="213"/>
    </row>
    <row r="145" spans="1:92" ht="15.95" customHeight="1" x14ac:dyDescent="0.25">
      <c r="A145" s="116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</row>
    <row r="146" spans="1:92" ht="20.25" x14ac:dyDescent="0.3">
      <c r="A146" s="213"/>
      <c r="B146" s="261" t="s">
        <v>702</v>
      </c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13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234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234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234"/>
    </row>
    <row r="147" spans="1:92" ht="15.95" customHeight="1" x14ac:dyDescent="0.2">
      <c r="A147" s="216"/>
      <c r="B147" s="262" t="s">
        <v>663</v>
      </c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92" ht="15.95" customHeight="1" x14ac:dyDescent="0.2">
      <c r="A148" s="177"/>
      <c r="B148" s="155" t="s">
        <v>115</v>
      </c>
      <c r="C148" s="155">
        <f>+C2</f>
        <v>28</v>
      </c>
      <c r="P148" s="156"/>
      <c r="Q148" s="177"/>
    </row>
    <row r="149" spans="1:92" ht="15.95" customHeight="1" thickBot="1" x14ac:dyDescent="0.3">
      <c r="A149" s="177"/>
      <c r="B149" s="157" t="s">
        <v>653</v>
      </c>
      <c r="C149" s="158" t="s">
        <v>121</v>
      </c>
      <c r="D149" s="158"/>
      <c r="E149" s="159"/>
      <c r="F149" s="158"/>
      <c r="G149" s="160" t="s">
        <v>8</v>
      </c>
      <c r="H149" s="160" t="s">
        <v>9</v>
      </c>
      <c r="I149" s="160" t="s">
        <v>10</v>
      </c>
      <c r="J149" s="160" t="s">
        <v>12</v>
      </c>
      <c r="K149" s="160" t="s">
        <v>13</v>
      </c>
      <c r="L149" s="160" t="s">
        <v>11</v>
      </c>
      <c r="M149" s="160" t="s">
        <v>5</v>
      </c>
      <c r="N149" s="160" t="s">
        <v>14</v>
      </c>
      <c r="O149" s="160" t="s">
        <v>3</v>
      </c>
      <c r="P149" s="160" t="str">
        <f>"Week "&amp;TEXT(C148-1,"##")</f>
        <v>Week 27</v>
      </c>
      <c r="Q149" s="177"/>
    </row>
    <row r="150" spans="1:92" ht="15.95" customHeight="1" x14ac:dyDescent="0.25">
      <c r="A150" s="177"/>
      <c r="B150" s="245" t="s">
        <v>654</v>
      </c>
      <c r="C150" s="161" t="s">
        <v>176</v>
      </c>
      <c r="D150" s="171"/>
      <c r="E150" s="161"/>
      <c r="F150" s="162"/>
      <c r="G150" s="245">
        <f t="shared" ref="G150:I157" si="134">SUMIF($C$4:$C$11,$C150,G$4:G$11)+SUMIF($C$163:$C$170,$C150,G$163:G$170)</f>
        <v>19</v>
      </c>
      <c r="H150" s="245">
        <f t="shared" si="134"/>
        <v>8</v>
      </c>
      <c r="I150" s="245">
        <f t="shared" si="134"/>
        <v>1</v>
      </c>
      <c r="J150" s="245">
        <f t="shared" ref="J150:J157" si="135">G150*2+I150*1</f>
        <v>39</v>
      </c>
      <c r="K150" s="165">
        <f t="shared" ref="K150:K157" si="136">+J150/((G150+H150+I150)*2)</f>
        <v>0.6964285714285714</v>
      </c>
      <c r="L150" s="245">
        <f t="shared" ref="L150:O157" si="137">SUMIF($C$4:$C$11,$C150,L$4:L$11)+SUMIF($C$163:$C$170,$C150,L$163:L$170)</f>
        <v>93</v>
      </c>
      <c r="M150" s="245">
        <f t="shared" si="137"/>
        <v>70</v>
      </c>
      <c r="N150" s="245">
        <f t="shared" si="137"/>
        <v>149</v>
      </c>
      <c r="O150" s="245">
        <f t="shared" si="137"/>
        <v>28</v>
      </c>
      <c r="P150" s="245">
        <v>1</v>
      </c>
      <c r="Q150" s="177"/>
    </row>
    <row r="151" spans="1:92" ht="15.95" customHeight="1" x14ac:dyDescent="0.2">
      <c r="A151" s="177"/>
      <c r="B151" s="245" t="s">
        <v>655</v>
      </c>
      <c r="C151" s="163" t="s">
        <v>23</v>
      </c>
      <c r="D151" s="162"/>
      <c r="E151" s="163"/>
      <c r="F151" s="162"/>
      <c r="G151" s="245">
        <f t="shared" si="134"/>
        <v>17</v>
      </c>
      <c r="H151" s="245">
        <f t="shared" si="134"/>
        <v>10</v>
      </c>
      <c r="I151" s="245">
        <f t="shared" si="134"/>
        <v>1</v>
      </c>
      <c r="J151" s="245">
        <f t="shared" si="135"/>
        <v>35</v>
      </c>
      <c r="K151" s="165">
        <f t="shared" si="136"/>
        <v>0.625</v>
      </c>
      <c r="L151" s="245">
        <f t="shared" si="137"/>
        <v>93</v>
      </c>
      <c r="M151" s="245">
        <f t="shared" si="137"/>
        <v>66</v>
      </c>
      <c r="N151" s="245">
        <f t="shared" si="137"/>
        <v>137</v>
      </c>
      <c r="O151" s="245">
        <f t="shared" si="137"/>
        <v>42</v>
      </c>
      <c r="P151" s="245">
        <v>2</v>
      </c>
      <c r="Q151" s="177"/>
    </row>
    <row r="152" spans="1:92" ht="15.95" customHeight="1" x14ac:dyDescent="0.2">
      <c r="A152" s="177"/>
      <c r="B152" s="245" t="s">
        <v>656</v>
      </c>
      <c r="C152" s="163" t="s">
        <v>177</v>
      </c>
      <c r="D152" s="162"/>
      <c r="E152" s="163"/>
      <c r="F152" s="162"/>
      <c r="G152" s="245">
        <f t="shared" si="134"/>
        <v>14</v>
      </c>
      <c r="H152" s="245">
        <f t="shared" si="134"/>
        <v>10</v>
      </c>
      <c r="I152" s="245">
        <f t="shared" si="134"/>
        <v>4</v>
      </c>
      <c r="J152" s="245">
        <f t="shared" si="135"/>
        <v>32</v>
      </c>
      <c r="K152" s="165">
        <f t="shared" si="136"/>
        <v>0.5714285714285714</v>
      </c>
      <c r="L152" s="245">
        <f t="shared" si="137"/>
        <v>78</v>
      </c>
      <c r="M152" s="245">
        <f t="shared" si="137"/>
        <v>65</v>
      </c>
      <c r="N152" s="245">
        <f t="shared" si="137"/>
        <v>126</v>
      </c>
      <c r="O152" s="245">
        <f t="shared" si="137"/>
        <v>36</v>
      </c>
      <c r="P152" s="245">
        <v>3</v>
      </c>
      <c r="Q152" s="177"/>
    </row>
    <row r="153" spans="1:92" ht="15.95" customHeight="1" x14ac:dyDescent="0.25">
      <c r="A153" s="177"/>
      <c r="B153" s="245" t="s">
        <v>657</v>
      </c>
      <c r="C153" s="161" t="s">
        <v>139</v>
      </c>
      <c r="D153" s="162"/>
      <c r="E153" s="162"/>
      <c r="F153" s="162"/>
      <c r="G153" s="245">
        <f t="shared" si="134"/>
        <v>9</v>
      </c>
      <c r="H153" s="245">
        <f t="shared" si="134"/>
        <v>9</v>
      </c>
      <c r="I153" s="245">
        <f t="shared" si="134"/>
        <v>10</v>
      </c>
      <c r="J153" s="245">
        <f t="shared" si="135"/>
        <v>28</v>
      </c>
      <c r="K153" s="165">
        <f t="shared" si="136"/>
        <v>0.5</v>
      </c>
      <c r="L153" s="245">
        <f t="shared" si="137"/>
        <v>72</v>
      </c>
      <c r="M153" s="245">
        <f t="shared" si="137"/>
        <v>79</v>
      </c>
      <c r="N153" s="245">
        <f t="shared" si="137"/>
        <v>119</v>
      </c>
      <c r="O153" s="245">
        <f t="shared" si="137"/>
        <v>48</v>
      </c>
      <c r="P153" s="245">
        <v>4</v>
      </c>
      <c r="Q153" s="177"/>
    </row>
    <row r="154" spans="1:92" ht="15.95" customHeight="1" x14ac:dyDescent="0.2">
      <c r="A154" s="177"/>
      <c r="B154" s="245" t="s">
        <v>658</v>
      </c>
      <c r="C154" s="163" t="s">
        <v>21</v>
      </c>
      <c r="D154" s="162"/>
      <c r="E154" s="162"/>
      <c r="F154" s="162"/>
      <c r="G154" s="245">
        <f t="shared" si="134"/>
        <v>9</v>
      </c>
      <c r="H154" s="245">
        <f t="shared" si="134"/>
        <v>12</v>
      </c>
      <c r="I154" s="245">
        <f t="shared" si="134"/>
        <v>7</v>
      </c>
      <c r="J154" s="245">
        <f t="shared" si="135"/>
        <v>25</v>
      </c>
      <c r="K154" s="165">
        <f t="shared" si="136"/>
        <v>0.44642857142857145</v>
      </c>
      <c r="L154" s="245">
        <f t="shared" si="137"/>
        <v>58</v>
      </c>
      <c r="M154" s="245">
        <f t="shared" si="137"/>
        <v>64</v>
      </c>
      <c r="N154" s="245">
        <f t="shared" si="137"/>
        <v>97</v>
      </c>
      <c r="O154" s="245">
        <f t="shared" si="137"/>
        <v>34</v>
      </c>
      <c r="P154" s="245">
        <v>5</v>
      </c>
      <c r="Q154" s="177"/>
    </row>
    <row r="155" spans="1:92" ht="15.95" customHeight="1" x14ac:dyDescent="0.2">
      <c r="A155" s="177"/>
      <c r="B155" s="245" t="s">
        <v>659</v>
      </c>
      <c r="C155" s="163" t="s">
        <v>50</v>
      </c>
      <c r="D155" s="162"/>
      <c r="E155" s="163"/>
      <c r="F155" s="162"/>
      <c r="G155" s="245">
        <f t="shared" si="134"/>
        <v>9</v>
      </c>
      <c r="H155" s="245">
        <f t="shared" si="134"/>
        <v>13</v>
      </c>
      <c r="I155" s="245">
        <f t="shared" si="134"/>
        <v>6</v>
      </c>
      <c r="J155" s="245">
        <f t="shared" si="135"/>
        <v>24</v>
      </c>
      <c r="K155" s="165">
        <f t="shared" si="136"/>
        <v>0.42857142857142855</v>
      </c>
      <c r="L155" s="245">
        <f t="shared" si="137"/>
        <v>72</v>
      </c>
      <c r="M155" s="245">
        <f t="shared" si="137"/>
        <v>85</v>
      </c>
      <c r="N155" s="245">
        <f t="shared" si="137"/>
        <v>104</v>
      </c>
      <c r="O155" s="245">
        <f t="shared" si="137"/>
        <v>24</v>
      </c>
      <c r="P155" s="245">
        <v>7</v>
      </c>
      <c r="Q155" s="177"/>
    </row>
    <row r="156" spans="1:92" ht="15.95" customHeight="1" x14ac:dyDescent="0.25">
      <c r="A156" s="177"/>
      <c r="B156" s="245" t="s">
        <v>660</v>
      </c>
      <c r="C156" s="161" t="s">
        <v>140</v>
      </c>
      <c r="D156" s="162"/>
      <c r="E156" s="163"/>
      <c r="F156" s="162"/>
      <c r="G156" s="245">
        <f t="shared" si="134"/>
        <v>8</v>
      </c>
      <c r="H156" s="245">
        <f t="shared" si="134"/>
        <v>13</v>
      </c>
      <c r="I156" s="245">
        <f t="shared" si="134"/>
        <v>7</v>
      </c>
      <c r="J156" s="245">
        <f t="shared" si="135"/>
        <v>23</v>
      </c>
      <c r="K156" s="165">
        <f t="shared" si="136"/>
        <v>0.4107142857142857</v>
      </c>
      <c r="L156" s="245">
        <f t="shared" si="137"/>
        <v>57</v>
      </c>
      <c r="M156" s="245">
        <f t="shared" si="137"/>
        <v>71</v>
      </c>
      <c r="N156" s="245">
        <f t="shared" si="137"/>
        <v>85</v>
      </c>
      <c r="O156" s="245">
        <f t="shared" si="137"/>
        <v>22</v>
      </c>
      <c r="P156" s="245">
        <v>6</v>
      </c>
      <c r="Q156" s="177"/>
    </row>
    <row r="157" spans="1:92" ht="15.95" customHeight="1" thickBot="1" x14ac:dyDescent="0.25">
      <c r="A157" s="177"/>
      <c r="B157" s="245" t="s">
        <v>662</v>
      </c>
      <c r="C157" s="163" t="s">
        <v>15</v>
      </c>
      <c r="D157" s="162"/>
      <c r="E157" s="163"/>
      <c r="F157" s="162"/>
      <c r="G157" s="245">
        <f t="shared" si="134"/>
        <v>7</v>
      </c>
      <c r="H157" s="245">
        <f t="shared" si="134"/>
        <v>17</v>
      </c>
      <c r="I157" s="245">
        <f t="shared" si="134"/>
        <v>4</v>
      </c>
      <c r="J157" s="245">
        <f t="shared" si="135"/>
        <v>18</v>
      </c>
      <c r="K157" s="165">
        <f t="shared" si="136"/>
        <v>0.32142857142857145</v>
      </c>
      <c r="L157" s="245">
        <f t="shared" si="137"/>
        <v>80</v>
      </c>
      <c r="M157" s="245">
        <f t="shared" si="137"/>
        <v>103</v>
      </c>
      <c r="N157" s="245">
        <f t="shared" si="137"/>
        <v>119</v>
      </c>
      <c r="O157" s="245">
        <f t="shared" si="137"/>
        <v>26</v>
      </c>
      <c r="P157" s="245">
        <v>8</v>
      </c>
      <c r="Q157" s="177"/>
    </row>
    <row r="158" spans="1:92" ht="15.95" customHeight="1" x14ac:dyDescent="0.2">
      <c r="A158" s="177"/>
      <c r="B158" s="166"/>
      <c r="C158" s="166"/>
      <c r="D158" s="166"/>
      <c r="E158" s="167"/>
      <c r="F158" s="166"/>
      <c r="G158" s="168">
        <f>SUM(G150:G157)</f>
        <v>92</v>
      </c>
      <c r="H158" s="168">
        <f>SUM(H150:H157)</f>
        <v>92</v>
      </c>
      <c r="I158" s="168">
        <f>SUM(I150:I157)</f>
        <v>40</v>
      </c>
      <c r="J158" s="168"/>
      <c r="K158" s="168"/>
      <c r="L158" s="168">
        <f>SUM(L150:L157)</f>
        <v>603</v>
      </c>
      <c r="M158" s="168">
        <f>SUM(M150:M157)</f>
        <v>603</v>
      </c>
      <c r="N158" s="168">
        <f>SUM(N150:N157)</f>
        <v>936</v>
      </c>
      <c r="O158" s="168">
        <f>SUM(O150:O157)</f>
        <v>260</v>
      </c>
      <c r="P158" s="167"/>
      <c r="Q158" s="177"/>
    </row>
    <row r="159" spans="1:92" ht="15.95" customHeight="1" x14ac:dyDescent="0.2">
      <c r="A159" s="177"/>
      <c r="B159" s="245"/>
      <c r="C159" s="163"/>
      <c r="D159" s="162"/>
      <c r="E159" s="162"/>
      <c r="F159" s="162"/>
      <c r="G159" s="245"/>
      <c r="H159" s="245"/>
      <c r="I159" s="245"/>
      <c r="J159" s="245"/>
      <c r="K159" s="165"/>
      <c r="L159" s="245"/>
      <c r="M159" s="245"/>
      <c r="N159" s="245"/>
      <c r="O159" s="245"/>
      <c r="P159" s="245"/>
      <c r="Q159" s="177"/>
    </row>
    <row r="160" spans="1:92" ht="15.95" customHeight="1" x14ac:dyDescent="0.2">
      <c r="A160" s="177"/>
      <c r="B160" s="245"/>
      <c r="C160" s="163"/>
      <c r="D160" s="162"/>
      <c r="E160" s="162"/>
      <c r="F160" s="162"/>
      <c r="G160" s="245"/>
      <c r="H160" s="245"/>
      <c r="I160" s="245"/>
      <c r="J160" s="245"/>
      <c r="K160" s="165"/>
      <c r="L160" s="245"/>
      <c r="M160" s="245"/>
      <c r="N160" s="245"/>
      <c r="O160" s="245"/>
      <c r="P160" s="245"/>
      <c r="Q160" s="177"/>
    </row>
    <row r="161" spans="1:17" ht="15.95" customHeight="1" x14ac:dyDescent="0.2">
      <c r="A161" s="217"/>
      <c r="B161" s="260" t="s">
        <v>666</v>
      </c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17"/>
    </row>
    <row r="162" spans="1:17" ht="15.95" customHeight="1" thickBot="1" x14ac:dyDescent="0.3">
      <c r="A162" s="217"/>
      <c r="B162" s="157" t="s">
        <v>653</v>
      </c>
      <c r="C162" s="158" t="s">
        <v>121</v>
      </c>
      <c r="D162" s="158"/>
      <c r="E162" s="159"/>
      <c r="F162" s="158"/>
      <c r="G162" s="160" t="s">
        <v>8</v>
      </c>
      <c r="H162" s="160" t="s">
        <v>9</v>
      </c>
      <c r="I162" s="160" t="s">
        <v>10</v>
      </c>
      <c r="J162" s="160" t="s">
        <v>12</v>
      </c>
      <c r="K162" s="160" t="s">
        <v>13</v>
      </c>
      <c r="L162" s="160" t="s">
        <v>11</v>
      </c>
      <c r="M162" s="160" t="s">
        <v>5</v>
      </c>
      <c r="N162" s="160" t="s">
        <v>14</v>
      </c>
      <c r="O162" s="160" t="s">
        <v>3</v>
      </c>
      <c r="P162" s="160" t="s">
        <v>664</v>
      </c>
      <c r="Q162" s="217"/>
    </row>
    <row r="163" spans="1:17" ht="15.95" customHeight="1" x14ac:dyDescent="0.25">
      <c r="A163" s="217"/>
      <c r="B163" s="245" t="s">
        <v>654</v>
      </c>
      <c r="C163" s="161" t="s">
        <v>176</v>
      </c>
      <c r="D163" s="171"/>
      <c r="E163" s="161"/>
      <c r="F163" s="162"/>
      <c r="G163" s="245">
        <v>15</v>
      </c>
      <c r="H163" s="245">
        <v>6</v>
      </c>
      <c r="I163" s="245">
        <v>1</v>
      </c>
      <c r="J163" s="245">
        <v>31</v>
      </c>
      <c r="K163" s="165">
        <v>0.70454545454545459</v>
      </c>
      <c r="L163" s="245">
        <v>67</v>
      </c>
      <c r="M163" s="245">
        <v>51</v>
      </c>
      <c r="N163" s="245">
        <v>112</v>
      </c>
      <c r="O163" s="245">
        <v>22</v>
      </c>
      <c r="P163" s="245">
        <v>1</v>
      </c>
      <c r="Q163" s="217"/>
    </row>
    <row r="164" spans="1:17" ht="15.95" customHeight="1" x14ac:dyDescent="0.2">
      <c r="A164" s="217"/>
      <c r="B164" s="245" t="s">
        <v>655</v>
      </c>
      <c r="C164" s="163" t="s">
        <v>23</v>
      </c>
      <c r="D164" s="162"/>
      <c r="E164" s="163"/>
      <c r="F164" s="162"/>
      <c r="G164" s="245">
        <v>13</v>
      </c>
      <c r="H164" s="245">
        <v>9</v>
      </c>
      <c r="I164" s="245">
        <v>0</v>
      </c>
      <c r="J164" s="245">
        <v>26</v>
      </c>
      <c r="K164" s="165">
        <v>0.59090909090909094</v>
      </c>
      <c r="L164" s="245">
        <v>75</v>
      </c>
      <c r="M164" s="245">
        <v>55</v>
      </c>
      <c r="N164" s="245">
        <v>112</v>
      </c>
      <c r="O164" s="245">
        <v>30</v>
      </c>
      <c r="P164" s="245">
        <v>2</v>
      </c>
      <c r="Q164" s="217"/>
    </row>
    <row r="165" spans="1:17" ht="15.95" customHeight="1" x14ac:dyDescent="0.2">
      <c r="A165" s="217"/>
      <c r="B165" s="245" t="s">
        <v>656</v>
      </c>
      <c r="C165" s="163" t="s">
        <v>177</v>
      </c>
      <c r="D165" s="162"/>
      <c r="E165" s="163"/>
      <c r="F165" s="162"/>
      <c r="G165" s="245">
        <v>11</v>
      </c>
      <c r="H165" s="245">
        <v>9</v>
      </c>
      <c r="I165" s="245">
        <v>2</v>
      </c>
      <c r="J165" s="245">
        <v>24</v>
      </c>
      <c r="K165" s="165">
        <v>0.54545454545454541</v>
      </c>
      <c r="L165" s="245">
        <v>66</v>
      </c>
      <c r="M165" s="245">
        <v>53</v>
      </c>
      <c r="N165" s="245">
        <v>105</v>
      </c>
      <c r="O165" s="245">
        <v>28</v>
      </c>
      <c r="P165" s="245">
        <v>3</v>
      </c>
      <c r="Q165" s="217"/>
    </row>
    <row r="166" spans="1:17" ht="15.95" customHeight="1" x14ac:dyDescent="0.25">
      <c r="A166" s="217"/>
      <c r="B166" s="245" t="s">
        <v>657</v>
      </c>
      <c r="C166" s="161" t="s">
        <v>139</v>
      </c>
      <c r="D166" s="162"/>
      <c r="E166" s="162"/>
      <c r="F166" s="162"/>
      <c r="G166" s="245">
        <v>8</v>
      </c>
      <c r="H166" s="245">
        <v>8</v>
      </c>
      <c r="I166" s="245">
        <v>6</v>
      </c>
      <c r="J166" s="245">
        <v>22</v>
      </c>
      <c r="K166" s="165">
        <v>0.5</v>
      </c>
      <c r="L166" s="245">
        <v>56</v>
      </c>
      <c r="M166" s="245">
        <v>65</v>
      </c>
      <c r="N166" s="245">
        <v>91</v>
      </c>
      <c r="O166" s="245">
        <v>34</v>
      </c>
      <c r="P166" s="245">
        <v>4</v>
      </c>
      <c r="Q166" s="217"/>
    </row>
    <row r="167" spans="1:17" ht="15.95" customHeight="1" x14ac:dyDescent="0.2">
      <c r="A167" s="217"/>
      <c r="B167" s="245" t="s">
        <v>658</v>
      </c>
      <c r="C167" s="163" t="s">
        <v>21</v>
      </c>
      <c r="D167" s="162"/>
      <c r="E167" s="162"/>
      <c r="F167" s="162"/>
      <c r="G167" s="245">
        <v>9</v>
      </c>
      <c r="H167" s="245">
        <v>10</v>
      </c>
      <c r="I167" s="245">
        <v>3</v>
      </c>
      <c r="J167" s="245">
        <v>21</v>
      </c>
      <c r="K167" s="165">
        <v>0.47727272727272729</v>
      </c>
      <c r="L167" s="245">
        <v>49</v>
      </c>
      <c r="M167" s="245">
        <v>51</v>
      </c>
      <c r="N167" s="245">
        <v>85</v>
      </c>
      <c r="O167" s="245">
        <v>26</v>
      </c>
      <c r="P167" s="245">
        <v>5</v>
      </c>
      <c r="Q167" s="217"/>
    </row>
    <row r="168" spans="1:17" ht="15.95" customHeight="1" x14ac:dyDescent="0.25">
      <c r="A168" s="217"/>
      <c r="B168" s="245" t="s">
        <v>659</v>
      </c>
      <c r="C168" s="161" t="s">
        <v>50</v>
      </c>
      <c r="D168" s="162"/>
      <c r="E168" s="163"/>
      <c r="F168" s="162"/>
      <c r="G168" s="245">
        <v>7</v>
      </c>
      <c r="H168" s="245">
        <v>11</v>
      </c>
      <c r="I168" s="245">
        <v>4</v>
      </c>
      <c r="J168" s="245">
        <v>18</v>
      </c>
      <c r="K168" s="165">
        <v>0.40909090909090912</v>
      </c>
      <c r="L168" s="245">
        <v>58</v>
      </c>
      <c r="M168" s="245">
        <v>73</v>
      </c>
      <c r="N168" s="245">
        <v>87</v>
      </c>
      <c r="O168" s="245">
        <v>16</v>
      </c>
      <c r="P168" s="245">
        <v>6</v>
      </c>
      <c r="Q168" s="217"/>
    </row>
    <row r="169" spans="1:17" ht="15.95" customHeight="1" x14ac:dyDescent="0.2">
      <c r="A169" s="217"/>
      <c r="B169" s="245" t="s">
        <v>660</v>
      </c>
      <c r="C169" s="163" t="s">
        <v>140</v>
      </c>
      <c r="D169" s="162"/>
      <c r="E169" s="163"/>
      <c r="F169" s="162"/>
      <c r="G169" s="245">
        <v>6</v>
      </c>
      <c r="H169" s="245">
        <v>10</v>
      </c>
      <c r="I169" s="245">
        <v>6</v>
      </c>
      <c r="J169" s="245">
        <v>18</v>
      </c>
      <c r="K169" s="165">
        <v>0.40909090909090912</v>
      </c>
      <c r="L169" s="245">
        <v>46</v>
      </c>
      <c r="M169" s="245">
        <v>58</v>
      </c>
      <c r="N169" s="245">
        <v>68</v>
      </c>
      <c r="O169" s="245">
        <v>18</v>
      </c>
      <c r="P169" s="245">
        <v>8</v>
      </c>
      <c r="Q169" s="217"/>
    </row>
    <row r="170" spans="1:17" ht="15.95" customHeight="1" thickBot="1" x14ac:dyDescent="0.25">
      <c r="A170" s="217"/>
      <c r="B170" s="245" t="s">
        <v>662</v>
      </c>
      <c r="C170" s="163" t="s">
        <v>15</v>
      </c>
      <c r="D170" s="162"/>
      <c r="E170" s="163"/>
      <c r="F170" s="162"/>
      <c r="G170" s="245">
        <v>6</v>
      </c>
      <c r="H170" s="245">
        <v>12</v>
      </c>
      <c r="I170" s="245">
        <v>4</v>
      </c>
      <c r="J170" s="245">
        <v>16</v>
      </c>
      <c r="K170" s="165">
        <v>0.36363636363636365</v>
      </c>
      <c r="L170" s="245">
        <v>65</v>
      </c>
      <c r="M170" s="245">
        <v>76</v>
      </c>
      <c r="N170" s="245">
        <v>92</v>
      </c>
      <c r="O170" s="245">
        <v>22</v>
      </c>
      <c r="P170" s="245">
        <v>7</v>
      </c>
      <c r="Q170" s="217"/>
    </row>
    <row r="171" spans="1:17" ht="15.95" customHeight="1" x14ac:dyDescent="0.2">
      <c r="A171" s="217"/>
      <c r="B171" s="166"/>
      <c r="C171" s="166"/>
      <c r="D171" s="166"/>
      <c r="E171" s="167"/>
      <c r="F171" s="166"/>
      <c r="G171" s="168">
        <v>75</v>
      </c>
      <c r="H171" s="168">
        <v>75</v>
      </c>
      <c r="I171" s="168">
        <v>26</v>
      </c>
      <c r="J171" s="168"/>
      <c r="K171" s="168"/>
      <c r="L171" s="168">
        <v>482</v>
      </c>
      <c r="M171" s="168">
        <v>482</v>
      </c>
      <c r="N171" s="168">
        <v>752</v>
      </c>
      <c r="O171" s="168">
        <v>196</v>
      </c>
      <c r="P171" s="167"/>
      <c r="Q171" s="217"/>
    </row>
    <row r="172" spans="1:17" ht="15.95" customHeight="1" x14ac:dyDescent="0.2">
      <c r="A172" s="217"/>
      <c r="Q172" s="217"/>
    </row>
    <row r="173" spans="1:17" ht="15.95" customHeight="1" x14ac:dyDescent="0.2">
      <c r="A173" s="217"/>
      <c r="Q173" s="217"/>
    </row>
    <row r="174" spans="1:17" ht="15.95" customHeight="1" x14ac:dyDescent="0.2">
      <c r="A174" s="217"/>
      <c r="C174" s="163"/>
      <c r="D174" s="260" t="s">
        <v>665</v>
      </c>
      <c r="E174" s="260"/>
      <c r="F174" s="260"/>
      <c r="G174" s="260"/>
      <c r="H174" s="260"/>
      <c r="I174" s="260"/>
      <c r="J174" s="260"/>
      <c r="K174" s="260"/>
      <c r="L174" s="260"/>
      <c r="M174" s="260"/>
      <c r="N174" s="163"/>
      <c r="O174" s="163"/>
      <c r="P174" s="163"/>
      <c r="Q174" s="217"/>
    </row>
    <row r="175" spans="1:17" ht="15.95" customHeight="1" x14ac:dyDescent="0.2">
      <c r="A175" s="217"/>
      <c r="B175" s="245" t="s">
        <v>115</v>
      </c>
      <c r="C175" s="245">
        <f>+C148</f>
        <v>28</v>
      </c>
      <c r="P175" s="175"/>
      <c r="Q175" s="217"/>
    </row>
    <row r="176" spans="1:17" ht="15.95" customHeight="1" thickBot="1" x14ac:dyDescent="0.25">
      <c r="A176" s="217"/>
      <c r="B176" s="172"/>
      <c r="C176" s="174"/>
      <c r="D176" s="158" t="s">
        <v>103</v>
      </c>
      <c r="E176" s="158"/>
      <c r="F176" s="158"/>
      <c r="G176" s="160" t="s">
        <v>2</v>
      </c>
      <c r="H176" s="160"/>
      <c r="I176" s="160" t="s">
        <v>4</v>
      </c>
      <c r="J176" s="160" t="s">
        <v>29</v>
      </c>
      <c r="K176" s="160" t="s">
        <v>30</v>
      </c>
      <c r="L176" s="176" t="s">
        <v>31</v>
      </c>
      <c r="M176" s="160" t="s">
        <v>3</v>
      </c>
      <c r="N176" s="174"/>
      <c r="O176" s="174"/>
      <c r="P176" s="174"/>
      <c r="Q176" s="217"/>
    </row>
    <row r="177" spans="1:17" ht="15.95" customHeight="1" x14ac:dyDescent="0.25">
      <c r="A177" s="217"/>
      <c r="B177" s="172"/>
      <c r="C177" s="172"/>
      <c r="D177" s="65" t="s">
        <v>126</v>
      </c>
      <c r="E177" s="65"/>
      <c r="F177" s="65"/>
      <c r="G177" s="97" t="s">
        <v>19</v>
      </c>
      <c r="H177" s="50"/>
      <c r="I177" s="173">
        <v>5</v>
      </c>
      <c r="J177" s="173">
        <v>8</v>
      </c>
      <c r="K177" s="173">
        <v>5</v>
      </c>
      <c r="L177" s="177">
        <v>13</v>
      </c>
      <c r="M177" s="235">
        <v>2</v>
      </c>
      <c r="O177" s="172"/>
      <c r="P177" s="172"/>
      <c r="Q177" s="217"/>
    </row>
    <row r="178" spans="1:17" ht="15.95" customHeight="1" x14ac:dyDescent="0.25">
      <c r="A178" s="217"/>
      <c r="B178" s="172"/>
      <c r="C178" s="172"/>
      <c r="D178" s="42" t="s">
        <v>82</v>
      </c>
      <c r="E178" s="42"/>
      <c r="F178" s="42"/>
      <c r="G178" s="29" t="s">
        <v>23</v>
      </c>
      <c r="H178" s="43"/>
      <c r="I178" s="173">
        <v>6</v>
      </c>
      <c r="J178" s="173">
        <v>8</v>
      </c>
      <c r="K178" s="173">
        <v>3</v>
      </c>
      <c r="L178" s="177">
        <v>11</v>
      </c>
      <c r="M178" s="235">
        <v>2</v>
      </c>
      <c r="O178" s="172"/>
      <c r="P178" s="172"/>
      <c r="Q178" s="217"/>
    </row>
    <row r="179" spans="1:17" ht="15.95" customHeight="1" x14ac:dyDescent="0.25">
      <c r="A179" s="217"/>
      <c r="B179" s="173"/>
      <c r="C179" s="174"/>
      <c r="D179" s="42" t="s">
        <v>132</v>
      </c>
      <c r="E179" s="42"/>
      <c r="F179" s="42"/>
      <c r="G179" s="36" t="s">
        <v>15</v>
      </c>
      <c r="H179" s="43"/>
      <c r="I179" s="173">
        <v>6</v>
      </c>
      <c r="J179" s="173">
        <v>7</v>
      </c>
      <c r="K179" s="173">
        <v>4</v>
      </c>
      <c r="L179" s="177">
        <v>11</v>
      </c>
      <c r="M179" s="235">
        <v>0</v>
      </c>
      <c r="O179" s="174"/>
      <c r="P179" s="174"/>
      <c r="Q179" s="217"/>
    </row>
    <row r="180" spans="1:17" ht="15.95" customHeight="1" x14ac:dyDescent="0.25">
      <c r="A180" s="217"/>
      <c r="B180" s="172"/>
      <c r="C180" s="172"/>
      <c r="D180" s="65" t="s">
        <v>69</v>
      </c>
      <c r="E180" s="65"/>
      <c r="F180" s="65"/>
      <c r="G180" s="97" t="s">
        <v>19</v>
      </c>
      <c r="H180" s="50"/>
      <c r="I180" s="173">
        <v>6</v>
      </c>
      <c r="J180" s="173">
        <v>1</v>
      </c>
      <c r="K180" s="173">
        <v>10</v>
      </c>
      <c r="L180" s="177">
        <v>11</v>
      </c>
      <c r="M180" s="235">
        <v>0</v>
      </c>
      <c r="O180" s="174"/>
      <c r="P180" s="174"/>
      <c r="Q180" s="217"/>
    </row>
    <row r="181" spans="1:17" ht="15.95" customHeight="1" x14ac:dyDescent="0.25">
      <c r="A181" s="217"/>
      <c r="B181" s="172"/>
      <c r="C181" s="163"/>
      <c r="D181" s="97" t="s">
        <v>65</v>
      </c>
      <c r="E181" s="97"/>
      <c r="F181" s="97"/>
      <c r="G181" s="97" t="s">
        <v>17</v>
      </c>
      <c r="H181" s="74"/>
      <c r="I181" s="173">
        <v>6</v>
      </c>
      <c r="J181" s="173">
        <v>6</v>
      </c>
      <c r="K181" s="173">
        <v>4</v>
      </c>
      <c r="L181" s="177">
        <v>10</v>
      </c>
      <c r="M181" s="235">
        <v>2</v>
      </c>
      <c r="O181" s="174"/>
      <c r="P181" s="174"/>
      <c r="Q181" s="217"/>
    </row>
    <row r="182" spans="1:17" ht="15.95" customHeight="1" x14ac:dyDescent="0.25">
      <c r="A182" s="217"/>
      <c r="B182" s="173"/>
      <c r="C182" s="174"/>
      <c r="D182" s="36" t="s">
        <v>119</v>
      </c>
      <c r="E182" s="36"/>
      <c r="F182" s="36"/>
      <c r="G182" s="42" t="s">
        <v>139</v>
      </c>
      <c r="H182" s="38"/>
      <c r="I182" s="173">
        <v>5</v>
      </c>
      <c r="J182" s="173">
        <v>5</v>
      </c>
      <c r="K182" s="173">
        <v>5</v>
      </c>
      <c r="L182" s="177">
        <v>10</v>
      </c>
      <c r="M182" s="235">
        <v>6</v>
      </c>
      <c r="O182" s="174"/>
      <c r="P182" s="174"/>
      <c r="Q182" s="217"/>
    </row>
    <row r="183" spans="1:17" ht="15.95" customHeight="1" x14ac:dyDescent="0.25">
      <c r="A183" s="217"/>
      <c r="B183" s="173"/>
      <c r="C183" s="174"/>
      <c r="D183" s="42" t="s">
        <v>133</v>
      </c>
      <c r="E183" s="42"/>
      <c r="F183" s="42"/>
      <c r="G183" s="42" t="s">
        <v>25</v>
      </c>
      <c r="H183" s="43"/>
      <c r="I183" s="173">
        <v>5</v>
      </c>
      <c r="J183" s="173">
        <v>8</v>
      </c>
      <c r="K183" s="173">
        <v>1</v>
      </c>
      <c r="L183" s="177">
        <v>9</v>
      </c>
      <c r="M183" s="235">
        <v>2</v>
      </c>
      <c r="O183" s="162"/>
      <c r="P183" s="162"/>
      <c r="Q183" s="217"/>
    </row>
    <row r="184" spans="1:17" ht="15.95" customHeight="1" x14ac:dyDescent="0.25">
      <c r="A184" s="217"/>
      <c r="B184" s="245"/>
      <c r="C184" s="163"/>
      <c r="D184" s="97" t="s">
        <v>94</v>
      </c>
      <c r="E184" s="97"/>
      <c r="F184" s="97"/>
      <c r="G184" s="207" t="s">
        <v>146</v>
      </c>
      <c r="H184" s="74"/>
      <c r="I184" s="173">
        <v>5</v>
      </c>
      <c r="J184" s="173">
        <v>6</v>
      </c>
      <c r="K184" s="173">
        <v>3</v>
      </c>
      <c r="L184" s="177">
        <v>9</v>
      </c>
      <c r="M184" s="235">
        <v>0</v>
      </c>
      <c r="O184" s="174"/>
      <c r="P184" s="174"/>
      <c r="Q184" s="217"/>
    </row>
    <row r="185" spans="1:17" ht="15.95" customHeight="1" x14ac:dyDescent="0.25">
      <c r="A185" s="217"/>
      <c r="B185" s="173"/>
      <c r="C185" s="174"/>
      <c r="D185" s="36" t="s">
        <v>154</v>
      </c>
      <c r="E185" s="36"/>
      <c r="F185" s="36"/>
      <c r="G185" s="42" t="s">
        <v>139</v>
      </c>
      <c r="H185" s="38"/>
      <c r="I185" s="173">
        <v>6</v>
      </c>
      <c r="J185" s="173">
        <v>3</v>
      </c>
      <c r="K185" s="173">
        <v>6</v>
      </c>
      <c r="L185" s="177">
        <v>9</v>
      </c>
      <c r="M185" s="235">
        <v>0</v>
      </c>
      <c r="O185" s="174"/>
      <c r="P185" s="174"/>
      <c r="Q185" s="217"/>
    </row>
    <row r="186" spans="1:17" ht="15.95" customHeight="1" x14ac:dyDescent="0.25">
      <c r="A186" s="217"/>
      <c r="B186" s="172"/>
      <c r="C186" s="172"/>
      <c r="D186" s="97" t="s">
        <v>39</v>
      </c>
      <c r="E186" s="97"/>
      <c r="F186" s="97"/>
      <c r="G186" s="97" t="s">
        <v>17</v>
      </c>
      <c r="H186" s="74"/>
      <c r="I186" s="173">
        <v>6</v>
      </c>
      <c r="J186" s="173">
        <v>0</v>
      </c>
      <c r="K186" s="173">
        <v>9</v>
      </c>
      <c r="L186" s="177">
        <v>9</v>
      </c>
      <c r="M186" s="235">
        <v>0</v>
      </c>
      <c r="O186" s="174"/>
      <c r="P186" s="174"/>
      <c r="Q186" s="217"/>
    </row>
    <row r="187" spans="1:17" ht="15.95" customHeight="1" x14ac:dyDescent="0.25">
      <c r="A187" s="217"/>
      <c r="B187" s="172"/>
      <c r="C187" s="172"/>
      <c r="D187" s="97" t="s">
        <v>110</v>
      </c>
      <c r="E187" s="97"/>
      <c r="F187" s="97"/>
      <c r="G187" s="207" t="s">
        <v>146</v>
      </c>
      <c r="H187" s="74"/>
      <c r="I187" s="173">
        <v>6</v>
      </c>
      <c r="J187" s="173">
        <v>3</v>
      </c>
      <c r="K187" s="173">
        <v>5</v>
      </c>
      <c r="L187" s="177">
        <v>8</v>
      </c>
      <c r="M187" s="235">
        <v>0</v>
      </c>
      <c r="O187" s="174"/>
      <c r="P187" s="174"/>
      <c r="Q187" s="217"/>
    </row>
    <row r="188" spans="1:17" ht="15.95" customHeight="1" x14ac:dyDescent="0.25">
      <c r="A188" s="217"/>
      <c r="B188" s="172"/>
      <c r="C188" s="172"/>
      <c r="D188" s="97" t="s">
        <v>184</v>
      </c>
      <c r="E188" s="61"/>
      <c r="F188" s="61"/>
      <c r="G188" s="97" t="s">
        <v>17</v>
      </c>
      <c r="H188" s="74"/>
      <c r="I188" s="173">
        <v>6</v>
      </c>
      <c r="J188" s="173">
        <v>4</v>
      </c>
      <c r="K188" s="173">
        <v>3</v>
      </c>
      <c r="L188" s="177">
        <v>7</v>
      </c>
      <c r="M188" s="235">
        <v>0</v>
      </c>
      <c r="O188" s="174"/>
      <c r="P188" s="174"/>
      <c r="Q188" s="217"/>
    </row>
    <row r="189" spans="1:17" ht="15.95" customHeight="1" x14ac:dyDescent="0.25">
      <c r="A189" s="217"/>
      <c r="B189" s="172"/>
      <c r="C189" s="172"/>
      <c r="D189" s="42" t="s">
        <v>130</v>
      </c>
      <c r="E189" s="42"/>
      <c r="F189" s="42"/>
      <c r="G189" s="29" t="s">
        <v>23</v>
      </c>
      <c r="H189" s="43"/>
      <c r="I189" s="173">
        <v>5</v>
      </c>
      <c r="J189" s="173">
        <v>2</v>
      </c>
      <c r="K189" s="173">
        <v>4</v>
      </c>
      <c r="L189" s="177">
        <v>6</v>
      </c>
      <c r="M189" s="235">
        <v>0</v>
      </c>
      <c r="O189" s="174"/>
      <c r="P189" s="174"/>
      <c r="Q189" s="217"/>
    </row>
    <row r="190" spans="1:17" ht="15.95" customHeight="1" x14ac:dyDescent="0.25">
      <c r="A190" s="217"/>
      <c r="B190" s="172"/>
      <c r="C190" s="172"/>
      <c r="D190" s="42" t="s">
        <v>67</v>
      </c>
      <c r="E190" s="42"/>
      <c r="F190" s="42"/>
      <c r="G190" s="36" t="s">
        <v>15</v>
      </c>
      <c r="H190" s="43"/>
      <c r="I190" s="173">
        <v>3</v>
      </c>
      <c r="J190" s="173">
        <v>2</v>
      </c>
      <c r="K190" s="173">
        <v>4</v>
      </c>
      <c r="L190" s="177">
        <v>6</v>
      </c>
      <c r="M190" s="235">
        <v>0</v>
      </c>
      <c r="O190" s="174"/>
      <c r="P190" s="174"/>
      <c r="Q190" s="217"/>
    </row>
    <row r="191" spans="1:17" ht="15.95" customHeight="1" x14ac:dyDescent="0.25">
      <c r="A191" s="217"/>
      <c r="B191" s="172"/>
      <c r="C191" s="172"/>
      <c r="D191" s="42" t="s">
        <v>165</v>
      </c>
      <c r="E191" s="42"/>
      <c r="F191" s="42"/>
      <c r="G191" s="42" t="s">
        <v>25</v>
      </c>
      <c r="H191" s="43"/>
      <c r="I191" s="173">
        <v>6</v>
      </c>
      <c r="J191" s="173">
        <v>2</v>
      </c>
      <c r="K191" s="173">
        <v>4</v>
      </c>
      <c r="L191" s="177">
        <v>6</v>
      </c>
      <c r="M191" s="235">
        <v>0</v>
      </c>
      <c r="O191" s="174"/>
      <c r="P191" s="174"/>
      <c r="Q191" s="217"/>
    </row>
    <row r="192" spans="1:17" ht="15.95" customHeight="1" x14ac:dyDescent="0.25">
      <c r="A192" s="217"/>
      <c r="B192" s="172"/>
      <c r="C192" s="172"/>
      <c r="D192" s="42" t="s">
        <v>38</v>
      </c>
      <c r="E192" s="42"/>
      <c r="F192" s="42"/>
      <c r="G192" s="29" t="s">
        <v>23</v>
      </c>
      <c r="H192" s="43"/>
      <c r="I192" s="173">
        <v>6</v>
      </c>
      <c r="J192" s="173">
        <v>1</v>
      </c>
      <c r="K192" s="173">
        <v>5</v>
      </c>
      <c r="L192" s="177">
        <v>6</v>
      </c>
      <c r="M192" s="235">
        <v>0</v>
      </c>
      <c r="N192" s="174"/>
      <c r="O192" s="174"/>
      <c r="P192" s="174"/>
      <c r="Q192" s="217"/>
    </row>
    <row r="193" spans="1:17" ht="15.95" customHeight="1" x14ac:dyDescent="0.25">
      <c r="A193" s="217"/>
      <c r="B193" s="172"/>
      <c r="C193" s="172"/>
      <c r="D193" s="97"/>
      <c r="E193" s="97"/>
      <c r="F193" s="97"/>
      <c r="G193" s="207"/>
      <c r="H193" s="174"/>
      <c r="I193" s="173"/>
      <c r="J193" s="173"/>
      <c r="K193" s="173"/>
      <c r="L193" s="173"/>
      <c r="N193" s="174"/>
      <c r="O193" s="174"/>
      <c r="P193" s="174"/>
      <c r="Q193" s="217"/>
    </row>
    <row r="194" spans="1:17" ht="15.95" customHeight="1" x14ac:dyDescent="0.2">
      <c r="A194" s="217"/>
      <c r="B194" s="172"/>
      <c r="C194" s="172"/>
      <c r="N194" s="174"/>
      <c r="O194" s="174"/>
      <c r="P194" s="174"/>
      <c r="Q194" s="217"/>
    </row>
    <row r="195" spans="1:17" ht="15.95" customHeight="1" thickBot="1" x14ac:dyDescent="0.25">
      <c r="A195" s="217"/>
      <c r="B195" s="172"/>
      <c r="C195" s="172"/>
      <c r="D195" s="158" t="s">
        <v>116</v>
      </c>
      <c r="E195" s="158"/>
      <c r="F195" s="158"/>
      <c r="G195" s="160" t="s">
        <v>2</v>
      </c>
      <c r="H195" s="160"/>
      <c r="I195" s="160" t="s">
        <v>4</v>
      </c>
      <c r="J195" s="160" t="s">
        <v>29</v>
      </c>
      <c r="K195" s="160" t="s">
        <v>30</v>
      </c>
      <c r="L195" s="160" t="s">
        <v>31</v>
      </c>
      <c r="M195" s="176" t="s">
        <v>3</v>
      </c>
      <c r="N195" s="174"/>
      <c r="O195" s="174"/>
      <c r="P195" s="174"/>
      <c r="Q195" s="217"/>
    </row>
    <row r="196" spans="1:17" ht="15.95" customHeight="1" x14ac:dyDescent="0.25">
      <c r="A196" s="217"/>
      <c r="B196" s="172"/>
      <c r="C196" s="172"/>
      <c r="D196" s="42" t="s">
        <v>72</v>
      </c>
      <c r="E196" s="42"/>
      <c r="F196" s="42"/>
      <c r="G196" s="29" t="s">
        <v>23</v>
      </c>
      <c r="H196" s="43"/>
      <c r="I196" s="173">
        <v>6</v>
      </c>
      <c r="J196" s="173">
        <v>1</v>
      </c>
      <c r="K196" s="173">
        <v>3</v>
      </c>
      <c r="L196" s="173">
        <v>4</v>
      </c>
      <c r="M196" s="177">
        <v>8</v>
      </c>
      <c r="O196" s="174"/>
      <c r="P196" s="174"/>
      <c r="Q196" s="217"/>
    </row>
    <row r="197" spans="1:17" ht="15.95" customHeight="1" x14ac:dyDescent="0.25">
      <c r="A197" s="217"/>
      <c r="B197" s="172"/>
      <c r="C197" s="172"/>
      <c r="D197" s="36" t="s">
        <v>119</v>
      </c>
      <c r="E197" s="36"/>
      <c r="F197" s="36"/>
      <c r="G197" s="42" t="s">
        <v>139</v>
      </c>
      <c r="H197" s="38"/>
      <c r="I197" s="173">
        <v>5</v>
      </c>
      <c r="J197" s="173">
        <v>5</v>
      </c>
      <c r="K197" s="173">
        <v>5</v>
      </c>
      <c r="L197" s="173">
        <v>10</v>
      </c>
      <c r="M197" s="177">
        <v>6</v>
      </c>
      <c r="O197" s="174"/>
      <c r="P197" s="174"/>
      <c r="Q197" s="217"/>
    </row>
    <row r="198" spans="1:17" ht="15.95" customHeight="1" x14ac:dyDescent="0.25">
      <c r="A198" s="217"/>
      <c r="B198" s="172"/>
      <c r="C198" s="172"/>
      <c r="D198" s="42" t="s">
        <v>36</v>
      </c>
      <c r="G198" s="42" t="s">
        <v>25</v>
      </c>
      <c r="H198" s="43"/>
      <c r="I198" s="173">
        <v>6</v>
      </c>
      <c r="J198" s="173">
        <v>3</v>
      </c>
      <c r="K198" s="173">
        <v>1</v>
      </c>
      <c r="L198" s="173">
        <v>4</v>
      </c>
      <c r="M198" s="177">
        <v>4</v>
      </c>
      <c r="O198" s="174"/>
      <c r="P198" s="174"/>
      <c r="Q198" s="217"/>
    </row>
    <row r="199" spans="1:17" ht="15.95" customHeight="1" x14ac:dyDescent="0.25">
      <c r="A199" s="217"/>
      <c r="B199" s="172"/>
      <c r="C199" s="172"/>
      <c r="D199" s="36" t="s">
        <v>44</v>
      </c>
      <c r="E199" s="36"/>
      <c r="F199" s="36"/>
      <c r="G199" s="42" t="s">
        <v>139</v>
      </c>
      <c r="H199" s="38"/>
      <c r="I199" s="173">
        <v>6</v>
      </c>
      <c r="J199" s="173">
        <v>2</v>
      </c>
      <c r="K199" s="173">
        <v>1</v>
      </c>
      <c r="L199" s="173">
        <v>3</v>
      </c>
      <c r="M199" s="177">
        <v>4</v>
      </c>
      <c r="N199" s="174"/>
      <c r="O199" s="174"/>
      <c r="P199" s="174"/>
      <c r="Q199" s="217"/>
    </row>
    <row r="200" spans="1:17" ht="15.95" customHeight="1" x14ac:dyDescent="0.25">
      <c r="A200" s="217"/>
      <c r="B200" s="172"/>
      <c r="C200" s="172"/>
      <c r="D200" s="97" t="s">
        <v>75</v>
      </c>
      <c r="E200" s="97"/>
      <c r="F200" s="97"/>
      <c r="G200" s="97" t="s">
        <v>17</v>
      </c>
      <c r="H200" s="74"/>
      <c r="I200" s="173">
        <v>6</v>
      </c>
      <c r="J200" s="173">
        <v>0</v>
      </c>
      <c r="K200" s="173">
        <v>1</v>
      </c>
      <c r="L200" s="173">
        <v>1</v>
      </c>
      <c r="M200" s="177">
        <v>4</v>
      </c>
      <c r="O200" s="172"/>
      <c r="P200" s="172"/>
      <c r="Q200" s="217"/>
    </row>
    <row r="201" spans="1:17" ht="15.95" customHeight="1" x14ac:dyDescent="0.2">
      <c r="A201" s="217"/>
      <c r="B201" s="162"/>
      <c r="C201" s="172"/>
      <c r="O201" s="174"/>
      <c r="P201" s="174"/>
      <c r="Q201" s="217"/>
    </row>
    <row r="202" spans="1:17" ht="15.95" customHeight="1" x14ac:dyDescent="0.2">
      <c r="A202" s="217"/>
      <c r="B202" s="173"/>
      <c r="C202" s="172"/>
      <c r="O202" s="174"/>
      <c r="P202" s="174"/>
      <c r="Q202" s="217"/>
    </row>
    <row r="203" spans="1:17" ht="15.95" customHeight="1" x14ac:dyDescent="0.2">
      <c r="A203" s="217"/>
      <c r="B203" s="162"/>
      <c r="C203" s="172"/>
      <c r="O203" s="245"/>
      <c r="P203" s="162"/>
      <c r="Q203" s="217"/>
    </row>
    <row r="204" spans="1:17" ht="15.95" customHeight="1" x14ac:dyDescent="0.2">
      <c r="A204" s="217"/>
      <c r="B204" s="172"/>
      <c r="C204" s="172"/>
      <c r="O204" s="172"/>
      <c r="P204" s="172"/>
      <c r="Q204" s="217"/>
    </row>
    <row r="205" spans="1:17" ht="15.95" customHeight="1" x14ac:dyDescent="0.2">
      <c r="A205" s="217"/>
      <c r="B205" s="172"/>
      <c r="C205" s="172"/>
      <c r="O205" s="172"/>
      <c r="P205" s="172"/>
      <c r="Q205" s="217"/>
    </row>
    <row r="206" spans="1:17" ht="15.95" customHeight="1" x14ac:dyDescent="0.2">
      <c r="A206" s="217"/>
      <c r="B206" s="163"/>
      <c r="C206" s="163"/>
      <c r="O206" s="163"/>
      <c r="P206" s="172"/>
      <c r="Q206" s="217"/>
    </row>
    <row r="207" spans="1:17" ht="15.95" customHeight="1" x14ac:dyDescent="0.2">
      <c r="A207" s="217"/>
      <c r="B207" s="163"/>
      <c r="C207" s="163"/>
      <c r="O207" s="163"/>
      <c r="P207" s="172"/>
      <c r="Q207" s="217"/>
    </row>
    <row r="208" spans="1:17" ht="15.95" customHeight="1" x14ac:dyDescent="0.2">
      <c r="A208" s="217"/>
      <c r="B208" s="163"/>
      <c r="C208" s="163"/>
      <c r="O208" s="163"/>
      <c r="P208" s="172"/>
      <c r="Q208" s="217"/>
    </row>
    <row r="209" spans="1:17" ht="15.95" customHeight="1" x14ac:dyDescent="0.2">
      <c r="A209" s="217"/>
      <c r="B209" s="163"/>
      <c r="C209" s="163"/>
      <c r="O209" s="163"/>
      <c r="P209" s="172"/>
      <c r="Q209" s="217"/>
    </row>
    <row r="210" spans="1:17" ht="15.95" customHeight="1" x14ac:dyDescent="0.2">
      <c r="A210" s="217"/>
      <c r="B210" s="163"/>
      <c r="C210" s="163"/>
      <c r="O210" s="163"/>
      <c r="P210" s="172"/>
      <c r="Q210" s="217"/>
    </row>
    <row r="211" spans="1:17" ht="15.95" customHeight="1" x14ac:dyDescent="0.2">
      <c r="A211" s="217"/>
      <c r="B211" s="172"/>
      <c r="C211" s="172"/>
      <c r="N211" s="172"/>
      <c r="O211" s="172"/>
      <c r="P211" s="172"/>
      <c r="Q211" s="217"/>
    </row>
    <row r="212" spans="1:17" ht="15.95" customHeight="1" x14ac:dyDescent="0.2">
      <c r="A212" s="217"/>
      <c r="B212" s="172"/>
      <c r="C212" s="163"/>
      <c r="N212" s="163"/>
      <c r="O212" s="172"/>
      <c r="P212" s="172"/>
      <c r="Q212" s="217"/>
    </row>
    <row r="213" spans="1:17" ht="15.95" customHeight="1" x14ac:dyDescent="0.2">
      <c r="A213" s="217"/>
      <c r="B213" s="172"/>
      <c r="C213" s="174"/>
      <c r="N213" s="174"/>
      <c r="O213" s="174"/>
      <c r="P213" s="172"/>
      <c r="Q213" s="217"/>
    </row>
    <row r="214" spans="1:17" ht="15.95" customHeight="1" x14ac:dyDescent="0.2">
      <c r="A214" s="217"/>
      <c r="B214" s="172"/>
      <c r="C214" s="174"/>
      <c r="N214" s="174"/>
      <c r="O214" s="174"/>
      <c r="P214" s="172"/>
      <c r="Q214" s="217"/>
    </row>
    <row r="215" spans="1:17" ht="15.95" customHeight="1" x14ac:dyDescent="0.25">
      <c r="A215" s="217"/>
      <c r="B215" s="172"/>
      <c r="C215" s="174"/>
      <c r="D215" s="97"/>
      <c r="E215" s="97"/>
      <c r="F215" s="97"/>
      <c r="G215" s="97"/>
      <c r="H215" s="174"/>
      <c r="I215" s="173"/>
      <c r="J215" s="173"/>
      <c r="K215" s="173"/>
      <c r="L215" s="173"/>
      <c r="M215" s="235"/>
      <c r="N215" s="174"/>
      <c r="O215" s="174"/>
      <c r="P215" s="172"/>
      <c r="Q215" s="217"/>
    </row>
    <row r="216" spans="1:17" ht="15.95" customHeight="1" x14ac:dyDescent="0.25">
      <c r="A216" s="217"/>
      <c r="B216" s="172"/>
      <c r="C216" s="174"/>
      <c r="D216" s="97"/>
      <c r="E216" s="97"/>
      <c r="F216" s="97"/>
      <c r="G216" s="97"/>
      <c r="H216" s="174"/>
      <c r="I216" s="173"/>
      <c r="J216" s="173"/>
      <c r="K216" s="173"/>
      <c r="L216" s="173"/>
      <c r="M216" s="235"/>
      <c r="N216" s="174"/>
      <c r="O216" s="174"/>
      <c r="P216" s="172"/>
      <c r="Q216" s="217"/>
    </row>
    <row r="217" spans="1:17" ht="15.95" customHeight="1" x14ac:dyDescent="0.25">
      <c r="A217" s="217"/>
      <c r="B217" s="172"/>
      <c r="C217" s="174"/>
      <c r="D217" s="97"/>
      <c r="E217" s="97"/>
      <c r="F217" s="97"/>
      <c r="G217" s="97"/>
      <c r="H217" s="174"/>
      <c r="I217" s="173"/>
      <c r="J217" s="173"/>
      <c r="K217" s="173"/>
      <c r="L217" s="173"/>
      <c r="M217" s="235"/>
      <c r="N217" s="174"/>
      <c r="O217" s="174"/>
      <c r="P217" s="172"/>
      <c r="Q217" s="217"/>
    </row>
    <row r="218" spans="1:17" ht="15.95" customHeight="1" x14ac:dyDescent="0.2">
      <c r="A218" s="217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</row>
    <row r="219" spans="1:17" ht="15.95" customHeight="1" x14ac:dyDescent="0.2"/>
  </sheetData>
  <mergeCells count="111"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  <mergeCell ref="AG13:AH13"/>
    <mergeCell ref="E14:F14"/>
    <mergeCell ref="AG14:AH14"/>
    <mergeCell ref="AG15:AH15"/>
    <mergeCell ref="AG16:AH16"/>
    <mergeCell ref="U20:AL20"/>
    <mergeCell ref="U5:AL5"/>
    <mergeCell ref="AG8:AH8"/>
    <mergeCell ref="AG9:AH9"/>
    <mergeCell ref="AG10:AH10"/>
    <mergeCell ref="AG11:AH11"/>
    <mergeCell ref="AG12:AH12"/>
    <mergeCell ref="AG28:AH28"/>
    <mergeCell ref="AG29:AH29"/>
    <mergeCell ref="AG30:AH30"/>
    <mergeCell ref="AG31:AH31"/>
    <mergeCell ref="U35:AL35"/>
    <mergeCell ref="AG38:AH38"/>
    <mergeCell ref="AG23:AH23"/>
    <mergeCell ref="AG24:AH24"/>
    <mergeCell ref="AG25:AH25"/>
    <mergeCell ref="AG26:AH26"/>
    <mergeCell ref="AG27:AH27"/>
    <mergeCell ref="AG45:AH45"/>
    <mergeCell ref="AG46:AH46"/>
    <mergeCell ref="B73:P73"/>
    <mergeCell ref="S73:AQ73"/>
    <mergeCell ref="AT73:BO73"/>
    <mergeCell ref="BR73:CM73"/>
    <mergeCell ref="AG39:AH39"/>
    <mergeCell ref="AG40:AH40"/>
    <mergeCell ref="AG41:AH41"/>
    <mergeCell ref="AG42:AH42"/>
    <mergeCell ref="AG43:AH43"/>
    <mergeCell ref="AG44:AH44"/>
    <mergeCell ref="CI77:CM77"/>
    <mergeCell ref="AG79:AH79"/>
    <mergeCell ref="AG80:AH80"/>
    <mergeCell ref="AG81:AH81"/>
    <mergeCell ref="AG82:AH82"/>
    <mergeCell ref="AG83:AH83"/>
    <mergeCell ref="D74:N74"/>
    <mergeCell ref="S74:AQ74"/>
    <mergeCell ref="AT74:BO74"/>
    <mergeCell ref="BR74:CM74"/>
    <mergeCell ref="U77:AL77"/>
    <mergeCell ref="BA77:BE77"/>
    <mergeCell ref="BF77:BJ77"/>
    <mergeCell ref="BK77:BO77"/>
    <mergeCell ref="BY77:CC77"/>
    <mergeCell ref="CD77:CH77"/>
    <mergeCell ref="AG90:AH90"/>
    <mergeCell ref="AG91:AH91"/>
    <mergeCell ref="U94:AL94"/>
    <mergeCell ref="AG96:AH96"/>
    <mergeCell ref="AG97:AH97"/>
    <mergeCell ref="AG98:AH98"/>
    <mergeCell ref="AG84:AH84"/>
    <mergeCell ref="AG85:AH85"/>
    <mergeCell ref="AG86:AH86"/>
    <mergeCell ref="AG87:AH87"/>
    <mergeCell ref="AG88:AH88"/>
    <mergeCell ref="AG89:AH89"/>
    <mergeCell ref="AG105:AH105"/>
    <mergeCell ref="AG106:AH106"/>
    <mergeCell ref="AG107:AH107"/>
    <mergeCell ref="U111:AL111"/>
    <mergeCell ref="AG114:AH114"/>
    <mergeCell ref="AG115:AH115"/>
    <mergeCell ref="AG99:AH99"/>
    <mergeCell ref="AG100:AH100"/>
    <mergeCell ref="AG101:AH101"/>
    <mergeCell ref="AG102:AH102"/>
    <mergeCell ref="AG103:AH103"/>
    <mergeCell ref="AG104:AH104"/>
    <mergeCell ref="AG122:AH122"/>
    <mergeCell ref="AG123:AH123"/>
    <mergeCell ref="AG124:AH124"/>
    <mergeCell ref="AG125:AH125"/>
    <mergeCell ref="BH133:BI133"/>
    <mergeCell ref="CF133:CG133"/>
    <mergeCell ref="AG116:AH116"/>
    <mergeCell ref="AG117:AH117"/>
    <mergeCell ref="AG118:AH118"/>
    <mergeCell ref="AG119:AH119"/>
    <mergeCell ref="AG120:AH120"/>
    <mergeCell ref="AG121:AH121"/>
    <mergeCell ref="D174:M174"/>
    <mergeCell ref="B146:P146"/>
    <mergeCell ref="B147:P147"/>
    <mergeCell ref="B161:P161"/>
    <mergeCell ref="BH134:BI134"/>
    <mergeCell ref="CF134:CG134"/>
    <mergeCell ref="BH135:BI135"/>
    <mergeCell ref="CF135:CG135"/>
    <mergeCell ref="BH136:BI136"/>
    <mergeCell ref="CF136:CG136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F3FC-B7E8-46C6-BBAD-0DF1FA84CFDC}">
  <dimension ref="A1:AR238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1</v>
      </c>
      <c r="D2" s="51"/>
      <c r="E2" s="51"/>
      <c r="F2" s="51"/>
      <c r="G2" s="273" t="s">
        <v>179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85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85" t="s">
        <v>4</v>
      </c>
      <c r="AD2" s="85" t="s">
        <v>8</v>
      </c>
      <c r="AE2" s="85" t="s">
        <v>9</v>
      </c>
      <c r="AF2" s="85" t="s">
        <v>10</v>
      </c>
      <c r="AG2" s="263" t="s">
        <v>107</v>
      </c>
      <c r="AH2" s="263"/>
      <c r="AI2" s="85" t="s">
        <v>5</v>
      </c>
      <c r="AJ2" s="85" t="s">
        <v>7</v>
      </c>
      <c r="AK2" s="85" t="s">
        <v>6</v>
      </c>
      <c r="AL2" s="85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120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/>
      <c r="Q3" s="41"/>
      <c r="R3" s="41"/>
      <c r="U3" s="75">
        <v>8</v>
      </c>
      <c r="V3" s="77" t="s">
        <v>18</v>
      </c>
      <c r="W3" s="78"/>
      <c r="X3" s="77"/>
      <c r="Y3" s="77"/>
      <c r="Z3" s="77" t="s">
        <v>21</v>
      </c>
      <c r="AB3" s="50"/>
      <c r="AC3" s="50">
        <v>1</v>
      </c>
      <c r="AD3" s="50">
        <v>1</v>
      </c>
      <c r="AE3" s="50">
        <v>0</v>
      </c>
      <c r="AF3" s="50">
        <v>0</v>
      </c>
      <c r="AG3" s="265">
        <f t="shared" ref="AG3:AG9" si="0">+(AD3*2+AF3)/(2*AC3)</f>
        <v>1</v>
      </c>
      <c r="AH3" s="265"/>
      <c r="AI3" s="50">
        <v>1</v>
      </c>
      <c r="AJ3" s="50">
        <v>0</v>
      </c>
      <c r="AK3" s="50">
        <v>0</v>
      </c>
      <c r="AL3" s="66">
        <f t="shared" ref="AL3:AL9" si="1">+AI3/AC3</f>
        <v>1</v>
      </c>
      <c r="AM3" s="16"/>
      <c r="AN3" s="16"/>
      <c r="AQ3" s="38"/>
      <c r="AR3" s="40"/>
    </row>
    <row r="4" spans="1:44" ht="18" x14ac:dyDescent="0.25">
      <c r="A4" s="41"/>
      <c r="B4" s="17">
        <v>5</v>
      </c>
      <c r="C4" s="18" t="s">
        <v>139</v>
      </c>
      <c r="D4" s="37"/>
      <c r="E4" s="18"/>
      <c r="F4" s="37"/>
      <c r="G4" s="17">
        <v>1</v>
      </c>
      <c r="H4" s="17">
        <v>0</v>
      </c>
      <c r="I4" s="17">
        <v>0</v>
      </c>
      <c r="J4" s="17">
        <f t="shared" ref="J4:J11" si="2">2*G4+I4</f>
        <v>2</v>
      </c>
      <c r="K4" s="73">
        <f t="shared" ref="K4:K11" si="3">+J4/((G4+H4+I4)*2)</f>
        <v>1</v>
      </c>
      <c r="L4" s="17">
        <f>+$AN$27</f>
        <v>3</v>
      </c>
      <c r="M4" s="17">
        <v>1</v>
      </c>
      <c r="N4" s="17">
        <f>+$AO$27</f>
        <v>6</v>
      </c>
      <c r="O4" s="17">
        <f>+$AQ$27</f>
        <v>2</v>
      </c>
      <c r="P4" s="17"/>
      <c r="Q4" s="46"/>
      <c r="R4" s="41"/>
      <c r="U4" s="75">
        <v>8</v>
      </c>
      <c r="V4" s="77" t="s">
        <v>104</v>
      </c>
      <c r="W4" s="78"/>
      <c r="X4" s="77"/>
      <c r="Y4" s="77"/>
      <c r="Z4" s="77" t="s">
        <v>144</v>
      </c>
      <c r="AB4" s="50"/>
      <c r="AC4" s="50">
        <v>1</v>
      </c>
      <c r="AD4" s="50">
        <v>1</v>
      </c>
      <c r="AE4" s="50">
        <v>0</v>
      </c>
      <c r="AF4" s="50">
        <v>0</v>
      </c>
      <c r="AG4" s="264">
        <f t="shared" si="0"/>
        <v>1</v>
      </c>
      <c r="AH4" s="264"/>
      <c r="AI4" s="50">
        <v>1</v>
      </c>
      <c r="AJ4" s="50">
        <v>0</v>
      </c>
      <c r="AK4" s="50">
        <v>0</v>
      </c>
      <c r="AL4" s="66">
        <f t="shared" si="1"/>
        <v>1</v>
      </c>
      <c r="AM4" s="16"/>
      <c r="AN4" s="16"/>
      <c r="AQ4" s="38"/>
      <c r="AR4" s="40"/>
    </row>
    <row r="5" spans="1:44" ht="18" x14ac:dyDescent="0.25">
      <c r="A5" s="41"/>
      <c r="B5" s="17">
        <v>8</v>
      </c>
      <c r="C5" s="18" t="s">
        <v>50</v>
      </c>
      <c r="D5" s="37"/>
      <c r="E5" s="37"/>
      <c r="F5" s="37"/>
      <c r="G5" s="17">
        <v>1</v>
      </c>
      <c r="H5" s="17">
        <v>0</v>
      </c>
      <c r="I5" s="17">
        <v>0</v>
      </c>
      <c r="J5" s="17">
        <f t="shared" si="2"/>
        <v>2</v>
      </c>
      <c r="K5" s="73">
        <f t="shared" si="3"/>
        <v>1</v>
      </c>
      <c r="L5" s="90">
        <f>+$AN$66</f>
        <v>3</v>
      </c>
      <c r="M5" s="17">
        <v>2</v>
      </c>
      <c r="N5" s="90">
        <f>+$AO$66</f>
        <v>6</v>
      </c>
      <c r="O5" s="90">
        <f>+$AQ$66</f>
        <v>0</v>
      </c>
      <c r="P5" s="17"/>
      <c r="Q5" s="46"/>
      <c r="R5" s="41"/>
      <c r="U5" s="75">
        <v>7.5</v>
      </c>
      <c r="V5" s="77" t="s">
        <v>105</v>
      </c>
      <c r="W5" s="78"/>
      <c r="X5" s="77"/>
      <c r="Y5" s="77"/>
      <c r="Z5" s="77" t="s">
        <v>19</v>
      </c>
      <c r="AB5" s="50"/>
      <c r="AC5" s="50">
        <v>1</v>
      </c>
      <c r="AD5" s="50">
        <v>1</v>
      </c>
      <c r="AE5" s="50">
        <v>0</v>
      </c>
      <c r="AF5" s="50">
        <v>0</v>
      </c>
      <c r="AG5" s="264">
        <f t="shared" si="0"/>
        <v>1</v>
      </c>
      <c r="AH5" s="264"/>
      <c r="AI5" s="50">
        <v>1</v>
      </c>
      <c r="AJ5" s="50">
        <v>0</v>
      </c>
      <c r="AK5" s="50">
        <v>0</v>
      </c>
      <c r="AL5" s="66">
        <f t="shared" si="1"/>
        <v>1</v>
      </c>
      <c r="AM5" s="16"/>
      <c r="AN5" s="16"/>
      <c r="AQ5" s="38"/>
      <c r="AR5" s="40"/>
    </row>
    <row r="6" spans="1:44" ht="18" x14ac:dyDescent="0.25">
      <c r="A6" s="41"/>
      <c r="B6" s="17">
        <v>3</v>
      </c>
      <c r="C6" s="18" t="s">
        <v>21</v>
      </c>
      <c r="D6" s="37"/>
      <c r="E6" s="18"/>
      <c r="F6" s="37"/>
      <c r="G6" s="90">
        <v>1</v>
      </c>
      <c r="H6" s="90">
        <v>0</v>
      </c>
      <c r="I6" s="90">
        <v>0</v>
      </c>
      <c r="J6" s="90">
        <f t="shared" si="2"/>
        <v>2</v>
      </c>
      <c r="K6" s="73">
        <f t="shared" si="3"/>
        <v>1</v>
      </c>
      <c r="L6" s="90">
        <f>+$AA$53</f>
        <v>2</v>
      </c>
      <c r="M6" s="17">
        <v>1</v>
      </c>
      <c r="N6" s="90">
        <f>+$AB$53</f>
        <v>4</v>
      </c>
      <c r="O6" s="90">
        <f>+$AD$53</f>
        <v>4</v>
      </c>
      <c r="P6" s="17"/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B6" s="50"/>
      <c r="AC6" s="50">
        <v>1</v>
      </c>
      <c r="AD6" s="50">
        <v>0</v>
      </c>
      <c r="AE6" s="50">
        <v>1</v>
      </c>
      <c r="AF6" s="50">
        <v>0</v>
      </c>
      <c r="AG6" s="264">
        <f t="shared" si="0"/>
        <v>0</v>
      </c>
      <c r="AH6" s="264"/>
      <c r="AI6" s="50">
        <v>2</v>
      </c>
      <c r="AJ6" s="50">
        <v>0</v>
      </c>
      <c r="AK6" s="50">
        <v>0</v>
      </c>
      <c r="AL6" s="66">
        <f t="shared" si="1"/>
        <v>2</v>
      </c>
      <c r="AM6" s="16"/>
      <c r="AN6" s="16"/>
      <c r="AQ6" s="38"/>
      <c r="AR6" s="40"/>
    </row>
    <row r="7" spans="1:44" ht="18" x14ac:dyDescent="0.25">
      <c r="A7" s="41"/>
      <c r="B7" s="17">
        <v>1</v>
      </c>
      <c r="C7" s="18" t="s">
        <v>176</v>
      </c>
      <c r="D7" s="37"/>
      <c r="E7" s="37"/>
      <c r="F7" s="37"/>
      <c r="G7" s="90">
        <v>1</v>
      </c>
      <c r="H7" s="90">
        <v>0</v>
      </c>
      <c r="I7" s="90">
        <v>0</v>
      </c>
      <c r="J7" s="90">
        <f t="shared" si="2"/>
        <v>2</v>
      </c>
      <c r="K7" s="73">
        <f t="shared" si="3"/>
        <v>1</v>
      </c>
      <c r="L7" s="90">
        <f>+$AA$27</f>
        <v>3</v>
      </c>
      <c r="M7" s="17">
        <v>1</v>
      </c>
      <c r="N7" s="90">
        <f>+$AB$27</f>
        <v>6</v>
      </c>
      <c r="O7" s="90">
        <f>+$AD$27</f>
        <v>0</v>
      </c>
      <c r="P7" s="17"/>
      <c r="Q7" s="46"/>
      <c r="R7" s="41"/>
      <c r="U7" s="75">
        <v>7</v>
      </c>
      <c r="V7" s="77" t="s">
        <v>24</v>
      </c>
      <c r="W7" s="78"/>
      <c r="X7" s="77"/>
      <c r="Y7" s="77"/>
      <c r="Z7" s="77" t="s">
        <v>25</v>
      </c>
      <c r="AB7" s="50"/>
      <c r="AC7" s="50">
        <v>1</v>
      </c>
      <c r="AD7" s="50">
        <v>1</v>
      </c>
      <c r="AE7" s="50">
        <v>0</v>
      </c>
      <c r="AF7" s="50">
        <v>0</v>
      </c>
      <c r="AG7" s="264">
        <f t="shared" si="0"/>
        <v>1</v>
      </c>
      <c r="AH7" s="264"/>
      <c r="AI7" s="50">
        <v>2</v>
      </c>
      <c r="AJ7" s="50">
        <v>0</v>
      </c>
      <c r="AK7" s="50">
        <v>0</v>
      </c>
      <c r="AL7" s="66">
        <f t="shared" si="1"/>
        <v>2</v>
      </c>
      <c r="AM7" s="16"/>
      <c r="AN7" s="16"/>
      <c r="AQ7" s="38"/>
      <c r="AR7" s="40"/>
    </row>
    <row r="8" spans="1:44" ht="18" x14ac:dyDescent="0.25">
      <c r="A8" s="41"/>
      <c r="B8" s="17">
        <v>7</v>
      </c>
      <c r="C8" s="18" t="s">
        <v>178</v>
      </c>
      <c r="D8" s="37"/>
      <c r="E8" s="18"/>
      <c r="F8" s="37"/>
      <c r="G8" s="90">
        <v>0</v>
      </c>
      <c r="H8" s="90">
        <v>1</v>
      </c>
      <c r="I8" s="90">
        <v>0</v>
      </c>
      <c r="J8" s="90">
        <f t="shared" si="2"/>
        <v>0</v>
      </c>
      <c r="K8" s="73">
        <f t="shared" si="3"/>
        <v>0</v>
      </c>
      <c r="L8" s="90">
        <f>+$AN$53</f>
        <v>2</v>
      </c>
      <c r="M8" s="17">
        <v>3</v>
      </c>
      <c r="N8" s="90">
        <f>+$AO$53</f>
        <v>3</v>
      </c>
      <c r="O8" s="90">
        <f>+$AQ$53</f>
        <v>0</v>
      </c>
      <c r="P8" s="17"/>
      <c r="Q8" s="46"/>
      <c r="R8" s="41"/>
      <c r="U8" s="75">
        <v>7.5</v>
      </c>
      <c r="V8" s="77" t="s">
        <v>118</v>
      </c>
      <c r="W8" s="78"/>
      <c r="X8" s="77"/>
      <c r="Y8" s="77"/>
      <c r="Z8" s="77" t="s">
        <v>23</v>
      </c>
      <c r="AB8" s="50"/>
      <c r="AC8" s="50">
        <v>1</v>
      </c>
      <c r="AD8" s="50">
        <v>0</v>
      </c>
      <c r="AE8" s="50">
        <v>1</v>
      </c>
      <c r="AF8" s="50">
        <v>0</v>
      </c>
      <c r="AG8" s="264">
        <f t="shared" si="0"/>
        <v>0</v>
      </c>
      <c r="AH8" s="264"/>
      <c r="AI8" s="50">
        <v>3</v>
      </c>
      <c r="AJ8" s="50">
        <v>0</v>
      </c>
      <c r="AK8" s="50">
        <v>0</v>
      </c>
      <c r="AL8" s="66">
        <f t="shared" si="1"/>
        <v>3</v>
      </c>
      <c r="AM8" s="16"/>
      <c r="AN8" s="16"/>
      <c r="AQ8" s="38"/>
      <c r="AR8" s="40"/>
    </row>
    <row r="9" spans="1:44" ht="18" x14ac:dyDescent="0.25">
      <c r="A9" s="41"/>
      <c r="B9" s="17">
        <v>2</v>
      </c>
      <c r="C9" s="18" t="s">
        <v>140</v>
      </c>
      <c r="D9" s="37"/>
      <c r="E9" s="37"/>
      <c r="F9" s="37"/>
      <c r="G9" s="90">
        <v>0</v>
      </c>
      <c r="H9" s="90">
        <v>1</v>
      </c>
      <c r="I9" s="90">
        <v>0</v>
      </c>
      <c r="J9" s="90">
        <f t="shared" si="2"/>
        <v>0</v>
      </c>
      <c r="K9" s="73">
        <f t="shared" si="3"/>
        <v>0</v>
      </c>
      <c r="L9" s="90">
        <f>+$AA$40</f>
        <v>1</v>
      </c>
      <c r="M9" s="17">
        <v>3</v>
      </c>
      <c r="N9" s="90">
        <f>+$AB$40</f>
        <v>2</v>
      </c>
      <c r="O9" s="90">
        <f>+$AD$40</f>
        <v>0</v>
      </c>
      <c r="P9" s="17"/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B9" s="50"/>
      <c r="AC9" s="50">
        <v>1</v>
      </c>
      <c r="AD9" s="50">
        <v>0</v>
      </c>
      <c r="AE9" s="50">
        <v>1</v>
      </c>
      <c r="AF9" s="50">
        <v>0</v>
      </c>
      <c r="AG9" s="264">
        <f t="shared" si="0"/>
        <v>0</v>
      </c>
      <c r="AH9" s="264"/>
      <c r="AI9" s="50">
        <v>3</v>
      </c>
      <c r="AJ9" s="50">
        <v>0</v>
      </c>
      <c r="AK9" s="50">
        <v>0</v>
      </c>
      <c r="AL9" s="66">
        <f t="shared" si="1"/>
        <v>3</v>
      </c>
      <c r="AM9" s="16"/>
      <c r="AN9" s="16"/>
      <c r="AQ9" s="38"/>
      <c r="AR9" s="40"/>
    </row>
    <row r="10" spans="1:44" ht="18" x14ac:dyDescent="0.25">
      <c r="A10" s="46"/>
      <c r="B10" s="17">
        <v>6</v>
      </c>
      <c r="C10" s="18" t="s">
        <v>23</v>
      </c>
      <c r="D10" s="37"/>
      <c r="E10" s="18"/>
      <c r="F10" s="37"/>
      <c r="G10" s="90">
        <v>0</v>
      </c>
      <c r="H10" s="90">
        <v>1</v>
      </c>
      <c r="I10" s="90">
        <v>0</v>
      </c>
      <c r="J10" s="90">
        <f t="shared" si="2"/>
        <v>0</v>
      </c>
      <c r="K10" s="73">
        <f t="shared" si="3"/>
        <v>0</v>
      </c>
      <c r="L10" s="90">
        <f>+$AN$40</f>
        <v>1</v>
      </c>
      <c r="M10" s="17">
        <v>3</v>
      </c>
      <c r="N10" s="90">
        <f>+$AO$40</f>
        <v>1</v>
      </c>
      <c r="O10" s="90">
        <f>+$AQ$40</f>
        <v>0</v>
      </c>
      <c r="P10" s="17"/>
      <c r="Q10" s="46"/>
      <c r="R10" s="46"/>
      <c r="U10" s="75">
        <v>8</v>
      </c>
      <c r="V10" s="77" t="s">
        <v>147</v>
      </c>
      <c r="W10" s="78"/>
      <c r="X10" s="77"/>
      <c r="Y10" s="77"/>
      <c r="Z10" s="77" t="s">
        <v>140</v>
      </c>
      <c r="AB10" s="50"/>
      <c r="AC10" s="50">
        <v>0</v>
      </c>
      <c r="AD10" s="50">
        <v>0</v>
      </c>
      <c r="AE10" s="50">
        <v>0</v>
      </c>
      <c r="AF10" s="50">
        <v>0</v>
      </c>
      <c r="AG10" s="264"/>
      <c r="AH10" s="264"/>
      <c r="AI10" s="50">
        <v>0</v>
      </c>
      <c r="AJ10" s="50">
        <v>0</v>
      </c>
      <c r="AK10" s="50">
        <v>0</v>
      </c>
      <c r="AL10" s="66"/>
      <c r="AM10" s="16"/>
      <c r="AN10" s="16"/>
      <c r="AQ10" s="38"/>
      <c r="AR10" s="40"/>
    </row>
    <row r="11" spans="1:44" ht="18.75" thickBot="1" x14ac:dyDescent="0.3">
      <c r="A11" s="46"/>
      <c r="B11" s="17">
        <v>4</v>
      </c>
      <c r="C11" s="18" t="s">
        <v>177</v>
      </c>
      <c r="D11" s="37"/>
      <c r="E11" s="18"/>
      <c r="F11" s="37"/>
      <c r="G11" s="90">
        <v>0</v>
      </c>
      <c r="H11" s="90">
        <v>1</v>
      </c>
      <c r="I11" s="90">
        <v>0</v>
      </c>
      <c r="J11" s="90">
        <f t="shared" si="2"/>
        <v>0</v>
      </c>
      <c r="K11" s="73">
        <f t="shared" si="3"/>
        <v>0</v>
      </c>
      <c r="L11" s="17">
        <f>+$AA$66</f>
        <v>1</v>
      </c>
      <c r="M11" s="17">
        <v>2</v>
      </c>
      <c r="N11" s="17">
        <f>+$AB$66</f>
        <v>2</v>
      </c>
      <c r="O11" s="17">
        <f>+$AD$66</f>
        <v>2</v>
      </c>
      <c r="P11" s="17"/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+AC96</f>
        <v>1</v>
      </c>
      <c r="AD11" s="38">
        <f>+AD96</f>
        <v>0</v>
      </c>
      <c r="AE11" s="38">
        <f>+AE96</f>
        <v>1</v>
      </c>
      <c r="AF11" s="38">
        <f>+AF96</f>
        <v>0</v>
      </c>
      <c r="AG11" s="281">
        <f>+AG96</f>
        <v>0</v>
      </c>
      <c r="AH11" s="281"/>
      <c r="AI11" s="38">
        <f>+AI96</f>
        <v>3</v>
      </c>
      <c r="AJ11" s="38">
        <f>+AJ96</f>
        <v>0</v>
      </c>
      <c r="AK11" s="38">
        <f>+AK96</f>
        <v>0</v>
      </c>
      <c r="AL11" s="49">
        <f>+AL96</f>
        <v>3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4</v>
      </c>
      <c r="H12" s="21">
        <f>SUM(H4:H11)</f>
        <v>4</v>
      </c>
      <c r="I12" s="21">
        <f>SUM(I4:I11)</f>
        <v>0</v>
      </c>
      <c r="J12" s="21"/>
      <c r="K12" s="21"/>
      <c r="L12" s="21">
        <f>SUM(L4:L11)</f>
        <v>16</v>
      </c>
      <c r="M12" s="21">
        <f>SUM(M4:M11)</f>
        <v>16</v>
      </c>
      <c r="N12" s="21">
        <f>SUM(N4:N11)</f>
        <v>30</v>
      </c>
      <c r="O12" s="21">
        <f>SUM(O4:O11)</f>
        <v>8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8</v>
      </c>
      <c r="AD12" s="60">
        <f t="shared" si="4"/>
        <v>4</v>
      </c>
      <c r="AE12" s="60">
        <f t="shared" si="4"/>
        <v>4</v>
      </c>
      <c r="AF12" s="60">
        <f t="shared" si="4"/>
        <v>0</v>
      </c>
      <c r="AG12" s="60"/>
      <c r="AH12" s="60"/>
      <c r="AI12" s="60">
        <f t="shared" ref="AI12:AK12" si="5">SUM(AI3:AI11)</f>
        <v>16</v>
      </c>
      <c r="AJ12" s="60">
        <f t="shared" si="5"/>
        <v>0</v>
      </c>
      <c r="AK12" s="60">
        <f t="shared" si="5"/>
        <v>0</v>
      </c>
      <c r="AL12" s="70">
        <f>+AI12/AC12</f>
        <v>2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1 Summary:</v>
      </c>
      <c r="C14" s="2"/>
      <c r="D14" s="2"/>
      <c r="E14" s="277">
        <v>44452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198</v>
      </c>
      <c r="D15" s="37"/>
      <c r="E15" s="36"/>
      <c r="F15" s="36"/>
      <c r="G15" s="17">
        <v>3</v>
      </c>
      <c r="H15" s="38">
        <v>2</v>
      </c>
      <c r="I15" s="36" t="s">
        <v>126</v>
      </c>
      <c r="J15" s="36"/>
      <c r="K15" s="36"/>
      <c r="L15" s="36" t="s">
        <v>200</v>
      </c>
      <c r="M15" s="36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0</v>
      </c>
      <c r="AA15" s="28">
        <v>0</v>
      </c>
      <c r="AB15" s="28">
        <v>0</v>
      </c>
      <c r="AC15" s="60">
        <f t="shared" ref="AC15" si="6">+AA15+AB15</f>
        <v>0</v>
      </c>
      <c r="AD15" s="28">
        <v>0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1</v>
      </c>
      <c r="AN15" s="74">
        <v>1</v>
      </c>
      <c r="AO15" s="74">
        <v>0</v>
      </c>
      <c r="AP15" s="50">
        <f t="shared" ref="AP15:AP26" si="7">+AN15+AO15</f>
        <v>1</v>
      </c>
      <c r="AQ15" s="74">
        <v>0</v>
      </c>
      <c r="AR15" s="40"/>
    </row>
    <row r="16" spans="1:44" ht="15.95" customHeight="1" x14ac:dyDescent="0.25">
      <c r="A16" s="47"/>
      <c r="B16" s="38" t="s">
        <v>35</v>
      </c>
      <c r="C16" s="36"/>
      <c r="D16" s="57" t="s">
        <v>149</v>
      </c>
      <c r="E16" s="36"/>
      <c r="F16" s="36"/>
      <c r="G16" s="17"/>
      <c r="H16" s="38">
        <v>2</v>
      </c>
      <c r="I16" s="36" t="s">
        <v>126</v>
      </c>
      <c r="J16" s="36"/>
      <c r="K16" s="36"/>
      <c r="L16" s="36" t="s">
        <v>200</v>
      </c>
      <c r="M16" s="36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31</v>
      </c>
      <c r="Y16" s="42" t="s">
        <v>157</v>
      </c>
      <c r="Z16" s="50">
        <v>1</v>
      </c>
      <c r="AA16" s="74">
        <v>0</v>
      </c>
      <c r="AB16" s="74">
        <v>0</v>
      </c>
      <c r="AC16" s="50">
        <f t="shared" ref="AC16:AC26" si="8">+AA16+AB16</f>
        <v>0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</v>
      </c>
      <c r="AN16" s="74">
        <v>0</v>
      </c>
      <c r="AO16" s="74">
        <v>0</v>
      </c>
      <c r="AP16" s="50">
        <f t="shared" si="7"/>
        <v>0</v>
      </c>
      <c r="AQ16" s="74">
        <v>0</v>
      </c>
      <c r="AR16" s="40"/>
    </row>
    <row r="17" spans="1:44" ht="15.95" customHeight="1" x14ac:dyDescent="0.25">
      <c r="A17" s="47"/>
      <c r="B17" s="38"/>
      <c r="C17" s="36"/>
      <c r="D17" s="57"/>
      <c r="E17" s="36"/>
      <c r="F17" s="36"/>
      <c r="G17" s="90"/>
      <c r="H17" s="38">
        <v>2</v>
      </c>
      <c r="I17" s="36" t="s">
        <v>126</v>
      </c>
      <c r="J17" s="36"/>
      <c r="K17" s="36"/>
      <c r="L17" s="36" t="s">
        <v>201</v>
      </c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1</v>
      </c>
      <c r="AA17" s="74">
        <v>3</v>
      </c>
      <c r="AB17" s="74">
        <v>0</v>
      </c>
      <c r="AC17" s="50">
        <f t="shared" si="8"/>
        <v>3</v>
      </c>
      <c r="AD17" s="74">
        <v>0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</v>
      </c>
      <c r="AN17" s="74">
        <v>0</v>
      </c>
      <c r="AO17" s="74">
        <v>2</v>
      </c>
      <c r="AP17" s="50">
        <f t="shared" si="7"/>
        <v>2</v>
      </c>
      <c r="AQ17" s="74">
        <v>0</v>
      </c>
      <c r="AR17" s="40"/>
    </row>
    <row r="18" spans="1:44" ht="15.95" customHeight="1" x14ac:dyDescent="0.25">
      <c r="A18" s="47"/>
      <c r="B18" s="16"/>
      <c r="C18" s="16"/>
      <c r="D18" s="16"/>
      <c r="E18" s="16"/>
      <c r="F18" s="16"/>
      <c r="G18" s="16"/>
      <c r="H18" s="38"/>
      <c r="I18" s="36"/>
      <c r="J18" s="36"/>
      <c r="K18" s="36"/>
      <c r="L18" s="36"/>
      <c r="M18" s="36"/>
      <c r="N18" s="36"/>
      <c r="O18" s="36"/>
      <c r="P18" s="3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4</v>
      </c>
      <c r="Y18" s="42" t="s">
        <v>157</v>
      </c>
      <c r="Z18" s="50">
        <v>1</v>
      </c>
      <c r="AA18" s="74">
        <v>0</v>
      </c>
      <c r="AB18" s="74">
        <v>3</v>
      </c>
      <c r="AC18" s="50">
        <f t="shared" si="8"/>
        <v>3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/>
      <c r="AL18" s="36" t="s">
        <v>144</v>
      </c>
      <c r="AM18" s="50">
        <v>0</v>
      </c>
      <c r="AN18" s="74">
        <v>0</v>
      </c>
      <c r="AO18" s="74">
        <v>0</v>
      </c>
      <c r="AP18" s="50">
        <f t="shared" si="7"/>
        <v>0</v>
      </c>
      <c r="AQ18" s="74">
        <v>0</v>
      </c>
      <c r="AR18" s="40"/>
    </row>
    <row r="19" spans="1:44" ht="15.95" customHeight="1" x14ac:dyDescent="0.25">
      <c r="A19" s="47"/>
      <c r="B19" s="38" t="s">
        <v>57</v>
      </c>
      <c r="C19" s="18" t="s">
        <v>199</v>
      </c>
      <c r="D19" s="37"/>
      <c r="E19" s="36"/>
      <c r="F19" s="36"/>
      <c r="G19" s="17">
        <v>1</v>
      </c>
      <c r="H19" s="38">
        <v>1</v>
      </c>
      <c r="I19" s="36" t="s">
        <v>110</v>
      </c>
      <c r="J19" s="16"/>
      <c r="K19" s="16"/>
      <c r="L19" s="36" t="s">
        <v>213</v>
      </c>
      <c r="M19" s="36"/>
      <c r="N19" s="36"/>
      <c r="O19" s="1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1</v>
      </c>
      <c r="AA19" s="74">
        <v>0</v>
      </c>
      <c r="AB19" s="74">
        <v>0</v>
      </c>
      <c r="AC19" s="50">
        <f t="shared" si="8"/>
        <v>0</v>
      </c>
      <c r="AD19" s="74">
        <v>0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1</v>
      </c>
      <c r="AN19" s="74">
        <v>0</v>
      </c>
      <c r="AO19" s="74">
        <v>1</v>
      </c>
      <c r="AP19" s="50">
        <f t="shared" si="7"/>
        <v>1</v>
      </c>
      <c r="AQ19" s="74">
        <v>0</v>
      </c>
      <c r="AR19" s="40"/>
    </row>
    <row r="20" spans="1:44" ht="15.95" customHeight="1" x14ac:dyDescent="0.25">
      <c r="A20" s="47"/>
      <c r="B20" s="38" t="s">
        <v>35</v>
      </c>
      <c r="C20" s="36"/>
      <c r="D20" s="57" t="s">
        <v>149</v>
      </c>
      <c r="E20" s="36"/>
      <c r="F20" s="36"/>
      <c r="G20" s="17"/>
      <c r="H20" s="38"/>
      <c r="I20" s="36"/>
      <c r="J20" s="16"/>
      <c r="K20" s="16"/>
      <c r="L20" s="36"/>
      <c r="M20" s="36"/>
      <c r="N20" s="36"/>
      <c r="O20" s="1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7</v>
      </c>
      <c r="Y20" s="42" t="s">
        <v>157</v>
      </c>
      <c r="Z20" s="50">
        <v>1</v>
      </c>
      <c r="AA20" s="74">
        <v>0</v>
      </c>
      <c r="AB20" s="74">
        <v>0</v>
      </c>
      <c r="AC20" s="50">
        <f t="shared" si="8"/>
        <v>0</v>
      </c>
      <c r="AD20" s="74">
        <v>0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1</v>
      </c>
      <c r="AN20" s="74">
        <v>1</v>
      </c>
      <c r="AO20" s="74">
        <v>0</v>
      </c>
      <c r="AP20" s="50">
        <f t="shared" si="7"/>
        <v>1</v>
      </c>
      <c r="AQ20" s="74">
        <v>0</v>
      </c>
      <c r="AR20" s="40"/>
    </row>
    <row r="21" spans="1:44" ht="15.95" customHeight="1" x14ac:dyDescent="0.25">
      <c r="A21" s="47"/>
      <c r="B21" s="4"/>
      <c r="C21" s="4"/>
      <c r="D21" s="4"/>
      <c r="E21" s="4"/>
      <c r="F21" s="4"/>
      <c r="G21" s="4"/>
      <c r="H21" s="4"/>
      <c r="I21" s="6"/>
      <c r="J21" s="6"/>
      <c r="K21" s="6"/>
      <c r="L21" s="6"/>
      <c r="M21" s="6"/>
      <c r="N21" s="6"/>
      <c r="O21" s="6"/>
      <c r="P21" s="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</v>
      </c>
      <c r="AA21" s="74">
        <v>0</v>
      </c>
      <c r="AB21" s="74">
        <v>0</v>
      </c>
      <c r="AC21" s="50">
        <f t="shared" si="8"/>
        <v>0</v>
      </c>
      <c r="AD21" s="74">
        <v>0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1</v>
      </c>
      <c r="AN21" s="74">
        <v>1</v>
      </c>
      <c r="AO21" s="74">
        <v>1</v>
      </c>
      <c r="AP21" s="50">
        <f t="shared" si="7"/>
        <v>2</v>
      </c>
      <c r="AQ21" s="74">
        <v>0</v>
      </c>
      <c r="AR21" s="40"/>
    </row>
    <row r="22" spans="1:44" ht="15.95" customHeight="1" x14ac:dyDescent="0.25">
      <c r="A22" s="47"/>
      <c r="B22" s="45" t="s">
        <v>62</v>
      </c>
      <c r="C22" s="18" t="s">
        <v>202</v>
      </c>
      <c r="D22" s="16"/>
      <c r="E22" s="36"/>
      <c r="F22" s="36"/>
      <c r="G22" s="90">
        <v>2</v>
      </c>
      <c r="H22" s="38">
        <v>1</v>
      </c>
      <c r="I22" s="36" t="s">
        <v>98</v>
      </c>
      <c r="J22" s="36"/>
      <c r="K22" s="36"/>
      <c r="L22" s="36" t="s">
        <v>207</v>
      </c>
      <c r="M22" s="36"/>
      <c r="N22" s="36"/>
      <c r="O22" s="36"/>
      <c r="P22" s="3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</v>
      </c>
      <c r="AA22" s="74">
        <v>0</v>
      </c>
      <c r="AB22" s="74">
        <v>0</v>
      </c>
      <c r="AC22" s="50">
        <f t="shared" si="8"/>
        <v>0</v>
      </c>
      <c r="AD22" s="74">
        <v>0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1</v>
      </c>
      <c r="AN22" s="74">
        <v>0</v>
      </c>
      <c r="AO22" s="74">
        <v>0</v>
      </c>
      <c r="AP22" s="50">
        <f t="shared" si="7"/>
        <v>0</v>
      </c>
      <c r="AQ22" s="74">
        <v>0</v>
      </c>
      <c r="AR22" s="40"/>
    </row>
    <row r="23" spans="1:44" ht="15.95" customHeight="1" x14ac:dyDescent="0.25">
      <c r="A23" s="47"/>
      <c r="B23" s="43" t="s">
        <v>35</v>
      </c>
      <c r="C23" s="57" t="s">
        <v>204</v>
      </c>
      <c r="D23" s="57"/>
      <c r="E23" s="36"/>
      <c r="F23" s="36"/>
      <c r="G23" s="37"/>
      <c r="H23" s="38">
        <v>2</v>
      </c>
      <c r="I23" s="36" t="s">
        <v>66</v>
      </c>
      <c r="J23" s="36"/>
      <c r="K23" s="36"/>
      <c r="L23" s="36" t="s">
        <v>208</v>
      </c>
      <c r="M23" s="36"/>
      <c r="N23" s="36"/>
      <c r="O23" s="36"/>
      <c r="P23" s="3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1</v>
      </c>
      <c r="AA23" s="74">
        <v>0</v>
      </c>
      <c r="AB23" s="74">
        <v>0</v>
      </c>
      <c r="AC23" s="50">
        <f t="shared" si="8"/>
        <v>0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1</v>
      </c>
      <c r="AN23" s="74">
        <v>0</v>
      </c>
      <c r="AO23" s="74">
        <v>0</v>
      </c>
      <c r="AP23" s="50">
        <f t="shared" si="7"/>
        <v>0</v>
      </c>
      <c r="AQ23" s="74">
        <v>0</v>
      </c>
      <c r="AR23" s="5"/>
    </row>
    <row r="24" spans="1:44" ht="15.95" customHeight="1" x14ac:dyDescent="0.25">
      <c r="A24" s="47"/>
      <c r="C24" s="57" t="s">
        <v>205</v>
      </c>
      <c r="D24" s="57"/>
      <c r="E24" s="36"/>
      <c r="F24" s="36"/>
      <c r="G24" s="90"/>
      <c r="H24" s="38"/>
      <c r="I24" s="36"/>
      <c r="J24" s="36"/>
      <c r="K24" s="36"/>
      <c r="L24" s="36"/>
      <c r="M24" s="36"/>
      <c r="N24" s="36"/>
      <c r="O24" s="36"/>
      <c r="P24" s="36"/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11</v>
      </c>
      <c r="Y24" s="42" t="s">
        <v>157</v>
      </c>
      <c r="Z24" s="50">
        <v>1</v>
      </c>
      <c r="AA24" s="74">
        <v>0</v>
      </c>
      <c r="AB24" s="74">
        <v>0</v>
      </c>
      <c r="AC24" s="50">
        <f t="shared" si="8"/>
        <v>0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1</v>
      </c>
      <c r="AN24" s="74">
        <v>0</v>
      </c>
      <c r="AO24" s="74">
        <v>0</v>
      </c>
      <c r="AP24" s="50">
        <f t="shared" si="7"/>
        <v>0</v>
      </c>
      <c r="AQ24" s="74">
        <v>0</v>
      </c>
      <c r="AR24" s="41"/>
    </row>
    <row r="25" spans="1:44" ht="15.95" customHeight="1" x14ac:dyDescent="0.25">
      <c r="A25" s="47"/>
      <c r="C25" s="16"/>
      <c r="D25" s="57"/>
      <c r="E25" s="36"/>
      <c r="F25" s="36"/>
      <c r="G25" s="90"/>
      <c r="H25" s="38"/>
      <c r="I25" s="36"/>
      <c r="J25" s="36"/>
      <c r="K25" s="36"/>
      <c r="L25" s="36"/>
      <c r="M25" s="36"/>
      <c r="N25" s="36"/>
      <c r="O25" s="36"/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</v>
      </c>
      <c r="AA25" s="74">
        <v>0</v>
      </c>
      <c r="AB25" s="74">
        <v>3</v>
      </c>
      <c r="AC25" s="50">
        <f t="shared" si="8"/>
        <v>3</v>
      </c>
      <c r="AD25" s="74">
        <v>0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</v>
      </c>
      <c r="AN25" s="74">
        <v>0</v>
      </c>
      <c r="AO25" s="74">
        <v>1</v>
      </c>
      <c r="AP25" s="50">
        <f t="shared" si="7"/>
        <v>1</v>
      </c>
      <c r="AQ25" s="74">
        <v>2</v>
      </c>
      <c r="AR25" s="41"/>
    </row>
    <row r="26" spans="1:44" ht="15.95" customHeight="1" x14ac:dyDescent="0.25">
      <c r="A26" s="47"/>
      <c r="C26" s="18" t="s">
        <v>203</v>
      </c>
      <c r="D26" s="16"/>
      <c r="E26" s="36"/>
      <c r="F26" s="36"/>
      <c r="G26" s="90">
        <v>1</v>
      </c>
      <c r="H26" s="38">
        <v>1</v>
      </c>
      <c r="I26" s="36" t="s">
        <v>184</v>
      </c>
      <c r="J26" s="36"/>
      <c r="K26" s="36"/>
      <c r="L26" s="36" t="s">
        <v>209</v>
      </c>
      <c r="M26" s="36"/>
      <c r="N26" s="36"/>
      <c r="O26" s="36"/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1</v>
      </c>
      <c r="AA26" s="74">
        <v>0</v>
      </c>
      <c r="AB26" s="74">
        <v>0</v>
      </c>
      <c r="AC26" s="50">
        <f t="shared" si="8"/>
        <v>0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</v>
      </c>
      <c r="AN26" s="74">
        <v>0</v>
      </c>
      <c r="AO26" s="74">
        <v>1</v>
      </c>
      <c r="AP26" s="50">
        <f t="shared" si="7"/>
        <v>1</v>
      </c>
      <c r="AQ26" s="74">
        <v>0</v>
      </c>
      <c r="AR26" s="41"/>
    </row>
    <row r="27" spans="1:44" ht="15.95" customHeight="1" thickBot="1" x14ac:dyDescent="0.3">
      <c r="A27" s="47"/>
      <c r="B27" s="38" t="s">
        <v>35</v>
      </c>
      <c r="C27" s="57" t="s">
        <v>206</v>
      </c>
      <c r="D27" s="57"/>
      <c r="E27" s="16"/>
      <c r="F27" s="16"/>
      <c r="G27" s="16"/>
      <c r="H27" s="38"/>
      <c r="I27" s="36"/>
      <c r="J27" s="36"/>
      <c r="K27" s="36"/>
      <c r="L27" s="36"/>
      <c r="M27" s="36"/>
      <c r="N27" s="36"/>
      <c r="O27" s="3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11</v>
      </c>
      <c r="AA27" s="48">
        <f t="shared" ref="AA27" si="9">SUM(AA15:AA26)</f>
        <v>3</v>
      </c>
      <c r="AB27" s="48">
        <f>SUM(AB15:AB26)</f>
        <v>6</v>
      </c>
      <c r="AC27" s="48">
        <f>+AB27+AA27</f>
        <v>9</v>
      </c>
      <c r="AD27" s="48">
        <f>SUM(AD15:AD26)</f>
        <v>0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11</v>
      </c>
      <c r="AN27" s="48">
        <f t="shared" ref="AN27" si="10">SUM(AN15:AN26)</f>
        <v>3</v>
      </c>
      <c r="AO27" s="48">
        <f>SUM(AO15:AO26)</f>
        <v>6</v>
      </c>
      <c r="AP27" s="48">
        <f>+AO27+AN27</f>
        <v>9</v>
      </c>
      <c r="AQ27" s="48">
        <f>SUM(AQ15:AQ26)</f>
        <v>2</v>
      </c>
      <c r="AR27" s="41"/>
    </row>
    <row r="28" spans="1:44" ht="15.95" customHeight="1" x14ac:dyDescent="0.25">
      <c r="A28" s="47"/>
      <c r="B28" s="4"/>
      <c r="C28" s="4"/>
      <c r="D28" s="4"/>
      <c r="E28" s="4"/>
      <c r="F28" s="4"/>
      <c r="G28" s="4"/>
      <c r="H28" s="4"/>
      <c r="I28" s="6"/>
      <c r="J28" s="6"/>
      <c r="K28" s="6"/>
      <c r="L28" s="6"/>
      <c r="M28" s="6"/>
      <c r="N28" s="6"/>
      <c r="O28" s="6"/>
      <c r="P28" s="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2</v>
      </c>
      <c r="AA28" s="28">
        <v>0</v>
      </c>
      <c r="AB28" s="28">
        <v>0</v>
      </c>
      <c r="AC28" s="60">
        <f t="shared" ref="AC28:AC39" si="11">+AA28+AB28</f>
        <v>0</v>
      </c>
      <c r="AD28" s="28">
        <v>0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1</v>
      </c>
      <c r="AN28" s="28">
        <v>0</v>
      </c>
      <c r="AO28" s="28">
        <v>0</v>
      </c>
      <c r="AP28" s="60">
        <f t="shared" ref="AP28:AP39" si="12">+AN28+AO28</f>
        <v>0</v>
      </c>
      <c r="AQ28" s="28">
        <v>0</v>
      </c>
      <c r="AR28" s="41"/>
    </row>
    <row r="29" spans="1:44" ht="15.95" customHeight="1" x14ac:dyDescent="0.25">
      <c r="A29" s="47"/>
      <c r="B29" s="45" t="s">
        <v>71</v>
      </c>
      <c r="C29" s="18" t="s">
        <v>189</v>
      </c>
      <c r="D29" s="16"/>
      <c r="E29" s="16"/>
      <c r="F29" s="53"/>
      <c r="G29" s="90">
        <v>1</v>
      </c>
      <c r="H29" s="38">
        <v>1</v>
      </c>
      <c r="I29" s="36" t="s">
        <v>82</v>
      </c>
      <c r="J29" s="36"/>
      <c r="K29" s="36"/>
      <c r="L29" s="36" t="s">
        <v>130</v>
      </c>
      <c r="M29" s="36"/>
      <c r="N29" s="36"/>
      <c r="O29" s="3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>
        <v>9</v>
      </c>
      <c r="Y29" s="29" t="s">
        <v>146</v>
      </c>
      <c r="Z29" s="50">
        <v>0</v>
      </c>
      <c r="AA29" s="74">
        <v>0</v>
      </c>
      <c r="AB29" s="74">
        <v>0</v>
      </c>
      <c r="AC29" s="50">
        <f t="shared" si="11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</v>
      </c>
      <c r="AN29" s="74">
        <v>0</v>
      </c>
      <c r="AO29" s="74">
        <v>0</v>
      </c>
      <c r="AP29" s="50">
        <f t="shared" si="12"/>
        <v>0</v>
      </c>
      <c r="AQ29" s="74">
        <v>0</v>
      </c>
      <c r="AR29" s="41"/>
    </row>
    <row r="30" spans="1:44" ht="15.95" customHeight="1" x14ac:dyDescent="0.25">
      <c r="A30" s="47"/>
      <c r="B30" s="43" t="s">
        <v>35</v>
      </c>
      <c r="C30" s="36"/>
      <c r="D30" s="36" t="s">
        <v>149</v>
      </c>
      <c r="E30" s="36"/>
      <c r="F30" s="16"/>
      <c r="G30" s="16"/>
      <c r="H30" s="38"/>
      <c r="I30" s="36"/>
      <c r="J30" s="16"/>
      <c r="K30" s="16"/>
      <c r="L30" s="36"/>
      <c r="M30" s="36"/>
      <c r="N30" s="36"/>
      <c r="O30" s="36"/>
      <c r="P30" s="3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1</v>
      </c>
      <c r="AA30" s="74">
        <v>1</v>
      </c>
      <c r="AB30" s="74">
        <v>0</v>
      </c>
      <c r="AC30" s="50">
        <f t="shared" si="11"/>
        <v>1</v>
      </c>
      <c r="AD30" s="74">
        <v>0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1</v>
      </c>
      <c r="AN30" s="74">
        <v>1</v>
      </c>
      <c r="AO30" s="74">
        <v>0</v>
      </c>
      <c r="AP30" s="50">
        <f t="shared" si="12"/>
        <v>1</v>
      </c>
      <c r="AQ30" s="74">
        <v>0</v>
      </c>
      <c r="AR30" s="41"/>
    </row>
    <row r="31" spans="1:44" ht="15.95" customHeight="1" x14ac:dyDescent="0.25">
      <c r="A31" s="47"/>
      <c r="C31" s="16"/>
      <c r="D31" s="16"/>
      <c r="E31" s="16"/>
      <c r="F31" s="16"/>
      <c r="G31" s="16"/>
      <c r="H31" s="38"/>
      <c r="I31" s="36"/>
      <c r="J31" s="16"/>
      <c r="K31" s="16"/>
      <c r="L31" s="36"/>
      <c r="M31" s="36"/>
      <c r="N31" s="36"/>
      <c r="O31" s="1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</v>
      </c>
      <c r="AA31" s="74">
        <v>0</v>
      </c>
      <c r="AB31" s="74">
        <v>0</v>
      </c>
      <c r="AC31" s="50">
        <f t="shared" si="11"/>
        <v>0</v>
      </c>
      <c r="AD31" s="74">
        <v>0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1</v>
      </c>
      <c r="AN31" s="74">
        <v>0</v>
      </c>
      <c r="AO31" s="74">
        <v>0</v>
      </c>
      <c r="AP31" s="50">
        <f t="shared" si="12"/>
        <v>0</v>
      </c>
      <c r="AQ31" s="74">
        <v>0</v>
      </c>
      <c r="AR31" s="41"/>
    </row>
    <row r="32" spans="1:44" ht="15.95" customHeight="1" x14ac:dyDescent="0.25">
      <c r="A32" s="47"/>
      <c r="B32" s="16"/>
      <c r="C32" s="18" t="s">
        <v>190</v>
      </c>
      <c r="D32" s="76"/>
      <c r="E32" s="36"/>
      <c r="F32" s="36"/>
      <c r="G32" s="90">
        <v>3</v>
      </c>
      <c r="H32" s="38">
        <v>1</v>
      </c>
      <c r="I32" s="36" t="s">
        <v>44</v>
      </c>
      <c r="J32" s="16"/>
      <c r="K32" s="16"/>
      <c r="L32" s="36" t="s">
        <v>192</v>
      </c>
      <c r="M32" s="36"/>
      <c r="N32" s="36"/>
      <c r="O32" s="36"/>
      <c r="P32" s="36"/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1</v>
      </c>
      <c r="AA32" s="74">
        <v>0</v>
      </c>
      <c r="AB32" s="74">
        <v>1</v>
      </c>
      <c r="AC32" s="50">
        <f t="shared" si="11"/>
        <v>1</v>
      </c>
      <c r="AD32" s="74">
        <v>0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1</v>
      </c>
      <c r="AN32" s="74">
        <v>0</v>
      </c>
      <c r="AO32" s="74">
        <v>1</v>
      </c>
      <c r="AP32" s="50">
        <f t="shared" si="12"/>
        <v>1</v>
      </c>
      <c r="AQ32" s="74">
        <v>0</v>
      </c>
      <c r="AR32" s="41"/>
    </row>
    <row r="33" spans="1:44" ht="15.95" customHeight="1" x14ac:dyDescent="0.25">
      <c r="A33" s="47"/>
      <c r="B33" s="38" t="s">
        <v>35</v>
      </c>
      <c r="C33" s="57" t="s">
        <v>191</v>
      </c>
      <c r="D33" s="57"/>
      <c r="E33" s="16"/>
      <c r="F33" s="16"/>
      <c r="G33" s="16"/>
      <c r="H33" s="38">
        <v>1</v>
      </c>
      <c r="I33" s="36" t="s">
        <v>154</v>
      </c>
      <c r="J33" s="16"/>
      <c r="K33" s="16"/>
      <c r="L33" s="36" t="s">
        <v>193</v>
      </c>
      <c r="M33" s="36"/>
      <c r="N33" s="36"/>
      <c r="O33" s="36"/>
      <c r="P33" s="3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1</v>
      </c>
      <c r="AA33" s="74">
        <v>0</v>
      </c>
      <c r="AB33" s="74">
        <v>0</v>
      </c>
      <c r="AC33" s="50">
        <f t="shared" si="11"/>
        <v>0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</v>
      </c>
      <c r="AN33" s="74">
        <v>0</v>
      </c>
      <c r="AO33" s="74">
        <v>0</v>
      </c>
      <c r="AP33" s="50">
        <f t="shared" si="12"/>
        <v>0</v>
      </c>
      <c r="AQ33" s="74">
        <v>0</v>
      </c>
      <c r="AR33" s="41"/>
    </row>
    <row r="34" spans="1:44" ht="15.95" customHeight="1" x14ac:dyDescent="0.25">
      <c r="A34" s="47"/>
      <c r="C34" s="16"/>
      <c r="D34" s="16"/>
      <c r="E34" s="16"/>
      <c r="F34" s="16"/>
      <c r="G34" s="16"/>
      <c r="H34" s="38">
        <v>2</v>
      </c>
      <c r="I34" s="36" t="s">
        <v>171</v>
      </c>
      <c r="J34" s="16"/>
      <c r="K34" s="16"/>
      <c r="L34" s="36" t="s">
        <v>174</v>
      </c>
      <c r="M34" s="36"/>
      <c r="N34" s="36"/>
      <c r="O34" s="36"/>
      <c r="P34" s="3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</v>
      </c>
      <c r="AA34" s="74">
        <v>0</v>
      </c>
      <c r="AB34" s="74">
        <v>0</v>
      </c>
      <c r="AC34" s="50">
        <f t="shared" si="11"/>
        <v>0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/>
      <c r="AL34" s="42" t="s">
        <v>160</v>
      </c>
      <c r="AM34" s="50">
        <v>0</v>
      </c>
      <c r="AN34" s="74">
        <v>0</v>
      </c>
      <c r="AO34" s="74">
        <v>0</v>
      </c>
      <c r="AP34" s="50">
        <f t="shared" si="12"/>
        <v>0</v>
      </c>
      <c r="AQ34" s="74">
        <v>0</v>
      </c>
      <c r="AR34" s="41"/>
    </row>
    <row r="35" spans="1:44" ht="15.95" customHeight="1" x14ac:dyDescent="0.25">
      <c r="A35" s="47" t="s">
        <v>68</v>
      </c>
      <c r="B35" s="7"/>
      <c r="C35" s="4"/>
      <c r="D35" s="4"/>
      <c r="E35" s="4"/>
      <c r="F35" s="4"/>
      <c r="G35" s="4"/>
      <c r="H35" s="4"/>
      <c r="I35" s="4"/>
      <c r="J35" s="6"/>
      <c r="K35" s="6"/>
      <c r="L35" s="6"/>
      <c r="M35" s="6"/>
      <c r="N35" s="6"/>
      <c r="O35" s="6"/>
      <c r="P35" s="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</v>
      </c>
      <c r="AA35" s="74">
        <v>0</v>
      </c>
      <c r="AB35" s="74">
        <v>1</v>
      </c>
      <c r="AC35" s="50">
        <f t="shared" si="11"/>
        <v>1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1</v>
      </c>
      <c r="AN35" s="74">
        <v>0</v>
      </c>
      <c r="AO35" s="74">
        <v>0</v>
      </c>
      <c r="AP35" s="50">
        <f t="shared" si="12"/>
        <v>0</v>
      </c>
      <c r="AQ35" s="74">
        <v>0</v>
      </c>
      <c r="AR35" s="41"/>
    </row>
    <row r="36" spans="1:44" ht="15.95" customHeight="1" x14ac:dyDescent="0.25">
      <c r="A36" s="47"/>
      <c r="B36" s="45" t="s">
        <v>84</v>
      </c>
      <c r="C36" s="18" t="s">
        <v>195</v>
      </c>
      <c r="D36" s="16"/>
      <c r="E36" s="37"/>
      <c r="F36" s="37"/>
      <c r="G36" s="90">
        <v>2</v>
      </c>
      <c r="H36" s="38">
        <v>2</v>
      </c>
      <c r="I36" s="36" t="s">
        <v>132</v>
      </c>
      <c r="J36" s="36"/>
      <c r="K36" s="36"/>
      <c r="L36" s="36" t="s">
        <v>67</v>
      </c>
      <c r="M36" s="36"/>
      <c r="N36" s="36"/>
      <c r="O36" s="36"/>
      <c r="P36" s="36"/>
      <c r="Q36" s="47"/>
      <c r="R36" s="47"/>
      <c r="S36" s="75">
        <v>7</v>
      </c>
      <c r="T36" s="42" t="s">
        <v>45</v>
      </c>
      <c r="U36" s="42"/>
      <c r="V36" s="42"/>
      <c r="W36" s="56"/>
      <c r="X36" s="43"/>
      <c r="Y36" s="29" t="s">
        <v>146</v>
      </c>
      <c r="Z36" s="50">
        <v>0</v>
      </c>
      <c r="AA36" s="74">
        <v>0</v>
      </c>
      <c r="AB36" s="74">
        <v>0</v>
      </c>
      <c r="AC36" s="50">
        <f t="shared" si="11"/>
        <v>0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1</v>
      </c>
      <c r="AN36" s="74">
        <v>0</v>
      </c>
      <c r="AO36" s="74">
        <v>0</v>
      </c>
      <c r="AP36" s="50">
        <f t="shared" si="12"/>
        <v>0</v>
      </c>
      <c r="AQ36" s="74">
        <v>0</v>
      </c>
      <c r="AR36" s="41"/>
    </row>
    <row r="37" spans="1:44" ht="15.95" customHeight="1" x14ac:dyDescent="0.25">
      <c r="A37" s="47"/>
      <c r="B37" s="43" t="s">
        <v>35</v>
      </c>
      <c r="C37" s="57"/>
      <c r="D37" s="57" t="s">
        <v>149</v>
      </c>
      <c r="E37" s="57"/>
      <c r="F37" s="16"/>
      <c r="G37" s="16"/>
      <c r="H37" s="38">
        <v>2</v>
      </c>
      <c r="I37" s="36" t="s">
        <v>67</v>
      </c>
      <c r="J37" s="36"/>
      <c r="K37" s="36"/>
      <c r="L37" s="36" t="s">
        <v>197</v>
      </c>
      <c r="M37" s="36"/>
      <c r="N37" s="36"/>
      <c r="O37" s="36"/>
      <c r="P37" s="3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</v>
      </c>
      <c r="AA37" s="74">
        <v>0</v>
      </c>
      <c r="AB37" s="74">
        <v>0</v>
      </c>
      <c r="AC37" s="50">
        <f t="shared" si="11"/>
        <v>0</v>
      </c>
      <c r="AD37" s="74">
        <v>0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1</v>
      </c>
      <c r="AN37" s="74">
        <v>0</v>
      </c>
      <c r="AO37" s="74">
        <v>0</v>
      </c>
      <c r="AP37" s="50">
        <f t="shared" si="12"/>
        <v>0</v>
      </c>
      <c r="AQ37" s="74">
        <v>0</v>
      </c>
      <c r="AR37" s="41"/>
    </row>
    <row r="38" spans="1:44" ht="15.95" customHeight="1" x14ac:dyDescent="0.25">
      <c r="A38" s="47"/>
      <c r="C38" s="16"/>
      <c r="D38" s="16"/>
      <c r="E38" s="16"/>
      <c r="F38" s="16"/>
      <c r="G38" s="16"/>
      <c r="H38" s="38"/>
      <c r="I38" s="36"/>
      <c r="J38" s="16"/>
      <c r="K38" s="16"/>
      <c r="L38" s="36"/>
      <c r="M38" s="36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</v>
      </c>
      <c r="AA38" s="74">
        <v>0</v>
      </c>
      <c r="AB38" s="74">
        <v>0</v>
      </c>
      <c r="AC38" s="50">
        <f t="shared" si="11"/>
        <v>0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1</v>
      </c>
      <c r="AN38" s="74">
        <v>0</v>
      </c>
      <c r="AO38" s="74">
        <v>0</v>
      </c>
      <c r="AP38" s="50">
        <f t="shared" si="12"/>
        <v>0</v>
      </c>
      <c r="AQ38" s="74">
        <v>0</v>
      </c>
      <c r="AR38" s="41"/>
    </row>
    <row r="39" spans="1:44" ht="15.95" customHeight="1" x14ac:dyDescent="0.25">
      <c r="A39" s="47"/>
      <c r="B39" s="23"/>
      <c r="C39" s="18" t="s">
        <v>196</v>
      </c>
      <c r="D39" s="57"/>
      <c r="E39" s="16"/>
      <c r="F39" s="37"/>
      <c r="G39" s="90">
        <v>3</v>
      </c>
      <c r="H39" s="38">
        <v>1</v>
      </c>
      <c r="I39" s="36" t="s">
        <v>170</v>
      </c>
      <c r="J39" s="16"/>
      <c r="K39" s="16"/>
      <c r="L39" s="36" t="s">
        <v>210</v>
      </c>
      <c r="M39" s="36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1</v>
      </c>
      <c r="AA39" s="74">
        <v>0</v>
      </c>
      <c r="AB39" s="74">
        <v>0</v>
      </c>
      <c r="AC39" s="50">
        <f t="shared" si="11"/>
        <v>0</v>
      </c>
      <c r="AD39" s="74">
        <v>0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</v>
      </c>
      <c r="AN39" s="74">
        <v>0</v>
      </c>
      <c r="AO39" s="74">
        <v>0</v>
      </c>
      <c r="AP39" s="50">
        <f t="shared" si="12"/>
        <v>0</v>
      </c>
      <c r="AQ39" s="74">
        <v>0</v>
      </c>
      <c r="AR39" s="41"/>
    </row>
    <row r="40" spans="1:44" ht="15.95" customHeight="1" thickBot="1" x14ac:dyDescent="0.3">
      <c r="A40" s="47"/>
      <c r="B40" s="43" t="s">
        <v>35</v>
      </c>
      <c r="C40" s="36"/>
      <c r="D40" s="57" t="s">
        <v>149</v>
      </c>
      <c r="E40" s="36"/>
      <c r="F40" s="36"/>
      <c r="G40" s="90"/>
      <c r="H40" s="38">
        <v>1</v>
      </c>
      <c r="I40" s="36" t="s">
        <v>133</v>
      </c>
      <c r="J40" s="16"/>
      <c r="K40" s="16"/>
      <c r="L40" s="36" t="s">
        <v>211</v>
      </c>
      <c r="M40" s="36"/>
      <c r="N40" s="36"/>
      <c r="O40" s="3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11</v>
      </c>
      <c r="AA40" s="48">
        <f t="shared" ref="AA40" si="13">SUM(AA28:AA39)</f>
        <v>1</v>
      </c>
      <c r="AB40" s="48">
        <f>SUM(AB28:AB39)</f>
        <v>2</v>
      </c>
      <c r="AC40" s="48">
        <f>+AB40+AA40</f>
        <v>3</v>
      </c>
      <c r="AD40" s="48">
        <f>SUM(AD28:AD39)</f>
        <v>0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11</v>
      </c>
      <c r="AN40" s="48">
        <f t="shared" ref="AN40" si="14">SUM(AN28:AN39)</f>
        <v>1</v>
      </c>
      <c r="AO40" s="48">
        <f>SUM(AO28:AO39)</f>
        <v>1</v>
      </c>
      <c r="AP40" s="48">
        <f>+AO40+AN40</f>
        <v>2</v>
      </c>
      <c r="AQ40" s="48">
        <f>SUM(AQ28:AQ39)</f>
        <v>0</v>
      </c>
      <c r="AR40" s="41"/>
    </row>
    <row r="41" spans="1:44" ht="15.95" customHeight="1" x14ac:dyDescent="0.25">
      <c r="A41" s="47"/>
      <c r="C41" s="16"/>
      <c r="D41" s="16"/>
      <c r="E41" s="16"/>
      <c r="F41" s="16"/>
      <c r="G41" s="16"/>
      <c r="H41" s="38">
        <v>2</v>
      </c>
      <c r="I41" s="36" t="s">
        <v>133</v>
      </c>
      <c r="J41" s="16"/>
      <c r="K41" s="16"/>
      <c r="L41" s="36" t="s">
        <v>212</v>
      </c>
      <c r="M41" s="36"/>
      <c r="N41" s="36"/>
      <c r="O41" s="36"/>
      <c r="P41" s="3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0</v>
      </c>
      <c r="AA41" s="28">
        <v>0</v>
      </c>
      <c r="AB41" s="28">
        <v>0</v>
      </c>
      <c r="AC41" s="60">
        <f t="shared" ref="AC41:AC52" si="15">+AA41+AB41</f>
        <v>0</v>
      </c>
      <c r="AD41" s="28">
        <v>0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2</v>
      </c>
      <c r="AN41" s="28">
        <v>0</v>
      </c>
      <c r="AO41" s="28">
        <v>0</v>
      </c>
      <c r="AP41" s="60">
        <f t="shared" ref="AP41:AP52" si="16">+AN41+AO41</f>
        <v>0</v>
      </c>
      <c r="AQ41" s="28">
        <v>0</v>
      </c>
      <c r="AR41" s="41"/>
    </row>
    <row r="42" spans="1:44" ht="15.95" customHeight="1" x14ac:dyDescent="0.25">
      <c r="A42" s="47"/>
      <c r="B42" s="8"/>
      <c r="C42" s="9"/>
      <c r="D42" s="9"/>
      <c r="E42" s="9"/>
      <c r="F42" s="9"/>
      <c r="G42" s="10"/>
      <c r="H42" s="11"/>
      <c r="I42" s="9"/>
      <c r="J42" s="9"/>
      <c r="K42" s="11"/>
      <c r="L42" s="11"/>
      <c r="M42" s="11"/>
      <c r="N42" s="11"/>
      <c r="O42" s="11"/>
      <c r="P42" s="11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</v>
      </c>
      <c r="AA42" s="74">
        <v>0</v>
      </c>
      <c r="AB42" s="74">
        <v>0</v>
      </c>
      <c r="AC42" s="50">
        <f t="shared" si="15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1</v>
      </c>
      <c r="AN42" s="74">
        <v>0</v>
      </c>
      <c r="AO42" s="74">
        <v>0</v>
      </c>
      <c r="AP42" s="50">
        <f t="shared" si="16"/>
        <v>0</v>
      </c>
      <c r="AQ42" s="74">
        <v>0</v>
      </c>
      <c r="AR42" s="41"/>
    </row>
    <row r="43" spans="1:44" ht="15.95" customHeight="1" x14ac:dyDescent="0.25">
      <c r="A43" s="47"/>
      <c r="B43" s="23"/>
      <c r="C43" s="23"/>
      <c r="D43" s="23"/>
      <c r="E43" s="42" t="s">
        <v>151</v>
      </c>
      <c r="F43" s="42"/>
      <c r="G43" s="44">
        <f>SUM(G14:G42)</f>
        <v>16</v>
      </c>
      <c r="H43" s="44"/>
      <c r="I43" s="33"/>
      <c r="J43" s="42" t="s">
        <v>90</v>
      </c>
      <c r="K43" s="33"/>
      <c r="L43" s="44">
        <f>COUNTA(C14:C42)-8</f>
        <v>4</v>
      </c>
      <c r="N43" s="42" t="s">
        <v>109</v>
      </c>
      <c r="O43" s="44">
        <v>8</v>
      </c>
      <c r="P43" s="23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</v>
      </c>
      <c r="AA43" s="74">
        <v>1</v>
      </c>
      <c r="AB43" s="74">
        <v>1</v>
      </c>
      <c r="AC43" s="50">
        <f t="shared" si="15"/>
        <v>2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1</v>
      </c>
      <c r="AN43" s="74">
        <v>1</v>
      </c>
      <c r="AO43" s="74">
        <v>1</v>
      </c>
      <c r="AP43" s="50">
        <f t="shared" si="16"/>
        <v>2</v>
      </c>
      <c r="AQ43" s="74">
        <v>0</v>
      </c>
      <c r="AR43" s="41"/>
    </row>
    <row r="44" spans="1:44" ht="15.95" customHeight="1" x14ac:dyDescent="0.25">
      <c r="A44" s="47"/>
      <c r="E44" s="42" t="s">
        <v>150</v>
      </c>
      <c r="F44" s="42"/>
      <c r="G44" s="44">
        <f>COUNTA(L15:L42)+COUNTIF(L15:L42,"*&amp;*")</f>
        <v>30</v>
      </c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</v>
      </c>
      <c r="AA44" s="74">
        <v>1</v>
      </c>
      <c r="AB44" s="74">
        <v>1</v>
      </c>
      <c r="AC44" s="50">
        <f t="shared" si="15"/>
        <v>2</v>
      </c>
      <c r="AD44" s="74">
        <v>0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</v>
      </c>
      <c r="AN44" s="74">
        <v>1</v>
      </c>
      <c r="AO44" s="74">
        <v>1</v>
      </c>
      <c r="AP44" s="50">
        <f t="shared" si="16"/>
        <v>2</v>
      </c>
      <c r="AQ44" s="74">
        <v>0</v>
      </c>
      <c r="AR44" s="41"/>
    </row>
    <row r="45" spans="1:44" ht="15.95" customHeight="1" x14ac:dyDescent="0.25">
      <c r="A45" s="47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1</v>
      </c>
      <c r="AA45" s="74">
        <v>0</v>
      </c>
      <c r="AB45" s="74">
        <v>0</v>
      </c>
      <c r="AC45" s="50">
        <f t="shared" si="15"/>
        <v>0</v>
      </c>
      <c r="AD45" s="74">
        <v>0</v>
      </c>
      <c r="AE45" s="24"/>
      <c r="AF45" s="75">
        <v>8</v>
      </c>
      <c r="AG45" s="42" t="s">
        <v>43</v>
      </c>
      <c r="AH45" s="42"/>
      <c r="AI45" s="42"/>
      <c r="AJ45" s="56"/>
      <c r="AK45" s="43"/>
      <c r="AL45" s="42" t="s">
        <v>159</v>
      </c>
      <c r="AM45" s="50">
        <v>0</v>
      </c>
      <c r="AN45" s="74">
        <v>0</v>
      </c>
      <c r="AO45" s="74">
        <v>0</v>
      </c>
      <c r="AP45" s="50">
        <f t="shared" si="16"/>
        <v>0</v>
      </c>
      <c r="AQ45" s="74">
        <v>0</v>
      </c>
      <c r="AR45" s="41"/>
    </row>
    <row r="46" spans="1:44" ht="15.95" customHeight="1" x14ac:dyDescent="0.25">
      <c r="A46" s="47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</v>
      </c>
      <c r="AA46" s="74">
        <v>0</v>
      </c>
      <c r="AB46" s="74">
        <v>0</v>
      </c>
      <c r="AC46" s="50">
        <f t="shared" si="15"/>
        <v>0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1</v>
      </c>
      <c r="AN46" s="74">
        <v>0</v>
      </c>
      <c r="AO46" s="74">
        <v>1</v>
      </c>
      <c r="AP46" s="50">
        <f t="shared" si="16"/>
        <v>1</v>
      </c>
      <c r="AQ46" s="74">
        <v>0</v>
      </c>
      <c r="AR46" s="41"/>
    </row>
    <row r="47" spans="1:44" ht="15.95" customHeight="1" x14ac:dyDescent="0.25">
      <c r="A47" s="47"/>
      <c r="B47" s="18" t="s">
        <v>124</v>
      </c>
      <c r="C47" s="18"/>
      <c r="N47" s="18"/>
      <c r="O47" s="18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1</v>
      </c>
      <c r="AA47" s="74">
        <v>0</v>
      </c>
      <c r="AB47" s="74">
        <v>1</v>
      </c>
      <c r="AC47" s="50">
        <f t="shared" si="15"/>
        <v>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1</v>
      </c>
      <c r="AN47" s="74">
        <v>0</v>
      </c>
      <c r="AO47" s="74">
        <v>0</v>
      </c>
      <c r="AP47" s="50">
        <f t="shared" si="16"/>
        <v>0</v>
      </c>
      <c r="AQ47" s="74">
        <v>0</v>
      </c>
      <c r="AR47" s="41"/>
    </row>
    <row r="48" spans="1:44" ht="15.95" customHeight="1" x14ac:dyDescent="0.25">
      <c r="A48" s="47"/>
      <c r="B48" s="1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</v>
      </c>
      <c r="AA48" s="74">
        <v>0</v>
      </c>
      <c r="AB48" s="74">
        <v>0</v>
      </c>
      <c r="AC48" s="50">
        <f t="shared" si="15"/>
        <v>0</v>
      </c>
      <c r="AD48" s="74">
        <v>0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</v>
      </c>
      <c r="AN48" s="74">
        <v>0</v>
      </c>
      <c r="AO48" s="74">
        <v>0</v>
      </c>
      <c r="AP48" s="50">
        <f t="shared" si="16"/>
        <v>0</v>
      </c>
      <c r="AQ48" s="74">
        <v>0</v>
      </c>
      <c r="AR48" s="41"/>
    </row>
    <row r="49" spans="1:44" ht="15.95" customHeight="1" x14ac:dyDescent="0.25">
      <c r="A49" s="47"/>
      <c r="B49" s="16"/>
      <c r="C49" s="18" t="s">
        <v>92</v>
      </c>
      <c r="H49" s="18" t="s">
        <v>100</v>
      </c>
      <c r="M49" s="18" t="s">
        <v>101</v>
      </c>
      <c r="O49" s="1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1</v>
      </c>
      <c r="AA49" s="74">
        <v>0</v>
      </c>
      <c r="AB49" s="74">
        <v>1</v>
      </c>
      <c r="AC49" s="50">
        <f t="shared" si="15"/>
        <v>1</v>
      </c>
      <c r="AD49" s="74">
        <v>2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1</v>
      </c>
      <c r="AN49" s="74">
        <v>0</v>
      </c>
      <c r="AO49" s="74">
        <v>0</v>
      </c>
      <c r="AP49" s="50">
        <f t="shared" si="16"/>
        <v>0</v>
      </c>
      <c r="AQ49" s="74">
        <v>0</v>
      </c>
      <c r="AR49" s="41"/>
    </row>
    <row r="50" spans="1:44" ht="15.95" customHeight="1" x14ac:dyDescent="0.25">
      <c r="A50" s="47"/>
      <c r="C50" s="36" t="s">
        <v>149</v>
      </c>
      <c r="F50" s="36"/>
      <c r="H50" s="36" t="s">
        <v>214</v>
      </c>
      <c r="I50" s="36"/>
      <c r="J50" s="36"/>
      <c r="K50" s="36"/>
      <c r="L50" s="36"/>
      <c r="M50" s="36" t="s">
        <v>215</v>
      </c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1</v>
      </c>
      <c r="AA50" s="74">
        <v>0</v>
      </c>
      <c r="AB50" s="74">
        <v>0</v>
      </c>
      <c r="AC50" s="50">
        <f t="shared" si="15"/>
        <v>0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</v>
      </c>
      <c r="AN50" s="74">
        <v>0</v>
      </c>
      <c r="AO50" s="74">
        <v>0</v>
      </c>
      <c r="AP50" s="50">
        <f t="shared" si="16"/>
        <v>0</v>
      </c>
      <c r="AQ50" s="74">
        <v>0</v>
      </c>
      <c r="AR50" s="41"/>
    </row>
    <row r="51" spans="1:44" ht="15.95" customHeight="1" x14ac:dyDescent="0.25">
      <c r="A51" s="47"/>
      <c r="C51" s="36"/>
      <c r="F51" s="36"/>
      <c r="H51" s="36"/>
      <c r="I51" s="36"/>
      <c r="J51" s="36"/>
      <c r="K51" s="36"/>
      <c r="L51" s="36"/>
      <c r="M51" s="36" t="s">
        <v>216</v>
      </c>
      <c r="O51" s="36"/>
      <c r="P51" s="36"/>
      <c r="Q51" s="47"/>
      <c r="R51" s="47"/>
      <c r="S51" s="75">
        <v>6.5</v>
      </c>
      <c r="T51" s="42" t="s">
        <v>181</v>
      </c>
      <c r="U51" s="42"/>
      <c r="V51" s="42"/>
      <c r="W51" s="42"/>
      <c r="X51" s="43"/>
      <c r="Y51" s="36" t="s">
        <v>21</v>
      </c>
      <c r="Z51" s="50">
        <v>0</v>
      </c>
      <c r="AA51" s="74">
        <v>0</v>
      </c>
      <c r="AB51" s="74">
        <v>0</v>
      </c>
      <c r="AC51" s="50">
        <f t="shared" si="15"/>
        <v>0</v>
      </c>
      <c r="AD51" s="74">
        <v>0</v>
      </c>
      <c r="AE51" s="24"/>
      <c r="AF51" s="75">
        <v>6.5</v>
      </c>
      <c r="AG51" s="42" t="s">
        <v>185</v>
      </c>
      <c r="AH51" s="42"/>
      <c r="AI51" s="42"/>
      <c r="AJ51" s="56"/>
      <c r="AK51" s="43"/>
      <c r="AL51" s="42" t="s">
        <v>159</v>
      </c>
      <c r="AM51" s="50">
        <v>0</v>
      </c>
      <c r="AN51" s="74">
        <v>0</v>
      </c>
      <c r="AO51" s="74">
        <v>0</v>
      </c>
      <c r="AP51" s="50">
        <f t="shared" si="16"/>
        <v>0</v>
      </c>
      <c r="AQ51" s="74">
        <v>0</v>
      </c>
      <c r="AR51" s="41"/>
    </row>
    <row r="52" spans="1:44" ht="15.95" customHeight="1" x14ac:dyDescent="0.25">
      <c r="A52" s="47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1</v>
      </c>
      <c r="AA52" s="74">
        <v>0</v>
      </c>
      <c r="AB52" s="74">
        <v>0</v>
      </c>
      <c r="AC52" s="50">
        <f t="shared" si="15"/>
        <v>0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</v>
      </c>
      <c r="AN52" s="74">
        <v>0</v>
      </c>
      <c r="AO52" s="74">
        <v>0</v>
      </c>
      <c r="AP52" s="50">
        <f t="shared" si="16"/>
        <v>0</v>
      </c>
      <c r="AQ52" s="74">
        <v>0</v>
      </c>
      <c r="AR52" s="41"/>
    </row>
    <row r="53" spans="1:44" ht="15.95" customHeight="1" thickBot="1" x14ac:dyDescent="0.3">
      <c r="A53" s="47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10</v>
      </c>
      <c r="AA53" s="48">
        <f t="shared" ref="AA53" si="17">SUM(AA41:AA52)</f>
        <v>2</v>
      </c>
      <c r="AB53" s="48">
        <f>SUM(AB41:AB52)</f>
        <v>4</v>
      </c>
      <c r="AC53" s="48">
        <f>+AB53+AA53</f>
        <v>6</v>
      </c>
      <c r="AD53" s="48">
        <f>SUM(AD41:AD52)</f>
        <v>4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11</v>
      </c>
      <c r="AN53" s="48">
        <f t="shared" ref="AN53" si="18">SUM(AN41:AN52)</f>
        <v>2</v>
      </c>
      <c r="AO53" s="48">
        <f>SUM(AO41:AO52)</f>
        <v>3</v>
      </c>
      <c r="AP53" s="48">
        <f>+AO53+AN53</f>
        <v>5</v>
      </c>
      <c r="AQ53" s="48">
        <f>SUM(AQ41:AQ52)</f>
        <v>0</v>
      </c>
      <c r="AR53" s="41"/>
    </row>
    <row r="54" spans="1:44" ht="15.95" customHeight="1" x14ac:dyDescent="0.25">
      <c r="A54" s="47"/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0</v>
      </c>
      <c r="AA54" s="28">
        <v>0</v>
      </c>
      <c r="AB54" s="28">
        <v>0</v>
      </c>
      <c r="AC54" s="60">
        <f t="shared" ref="AC54:AC65" si="19">+AA54+AB54</f>
        <v>0</v>
      </c>
      <c r="AD54" s="28">
        <v>0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1</v>
      </c>
      <c r="AN54" s="28">
        <v>0</v>
      </c>
      <c r="AO54" s="28">
        <v>0</v>
      </c>
      <c r="AP54" s="60">
        <f t="shared" ref="AP54:AP65" si="20">+AN54+AO54</f>
        <v>0</v>
      </c>
      <c r="AQ54" s="28">
        <v>0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1</v>
      </c>
      <c r="AA55" s="74">
        <v>0</v>
      </c>
      <c r="AB55" s="74">
        <v>0</v>
      </c>
      <c r="AC55" s="50">
        <f t="shared" si="19"/>
        <v>0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1</v>
      </c>
      <c r="AN55" s="74">
        <v>0</v>
      </c>
      <c r="AO55" s="74">
        <v>0</v>
      </c>
      <c r="AP55" s="50">
        <f t="shared" si="20"/>
        <v>0</v>
      </c>
      <c r="AQ55" s="74">
        <v>0</v>
      </c>
      <c r="AR55" s="41"/>
    </row>
    <row r="56" spans="1:44" ht="15.95" customHeight="1" x14ac:dyDescent="0.25">
      <c r="A56" s="47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1</v>
      </c>
      <c r="AA56" s="74">
        <v>0</v>
      </c>
      <c r="AB56" s="74">
        <v>0</v>
      </c>
      <c r="AC56" s="50">
        <f t="shared" si="19"/>
        <v>0</v>
      </c>
      <c r="AD56" s="74">
        <v>0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</v>
      </c>
      <c r="AN56" s="74">
        <v>2</v>
      </c>
      <c r="AO56" s="74">
        <v>0</v>
      </c>
      <c r="AP56" s="50">
        <f t="shared" si="20"/>
        <v>2</v>
      </c>
      <c r="AQ56" s="74">
        <v>0</v>
      </c>
      <c r="AR56" s="41"/>
    </row>
    <row r="57" spans="1:44" ht="15.95" customHeight="1" x14ac:dyDescent="0.25">
      <c r="A57" s="47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</v>
      </c>
      <c r="AA57" s="74">
        <v>0</v>
      </c>
      <c r="AB57" s="74">
        <v>0</v>
      </c>
      <c r="AC57" s="50">
        <f t="shared" si="19"/>
        <v>0</v>
      </c>
      <c r="AD57" s="74">
        <v>2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1</v>
      </c>
      <c r="AN57" s="74">
        <v>1</v>
      </c>
      <c r="AO57" s="74">
        <v>1</v>
      </c>
      <c r="AP57" s="50">
        <f t="shared" si="20"/>
        <v>2</v>
      </c>
      <c r="AQ57" s="74">
        <v>0</v>
      </c>
      <c r="AR57" s="41"/>
    </row>
    <row r="58" spans="1:44" ht="15.95" customHeight="1" x14ac:dyDescent="0.25">
      <c r="A58" s="47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</v>
      </c>
      <c r="AA58" s="74">
        <v>1</v>
      </c>
      <c r="AB58" s="74">
        <v>0</v>
      </c>
      <c r="AC58" s="50">
        <f t="shared" si="19"/>
        <v>1</v>
      </c>
      <c r="AD58" s="74">
        <v>0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</v>
      </c>
      <c r="AN58" s="74">
        <v>0</v>
      </c>
      <c r="AO58" s="74">
        <v>1</v>
      </c>
      <c r="AP58" s="50">
        <f t="shared" si="20"/>
        <v>1</v>
      </c>
      <c r="AQ58" s="74">
        <v>0</v>
      </c>
      <c r="AR58" s="41"/>
    </row>
    <row r="59" spans="1:44" ht="15.95" customHeight="1" x14ac:dyDescent="0.25">
      <c r="A59" s="47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1</v>
      </c>
      <c r="AA59" s="74">
        <v>0</v>
      </c>
      <c r="AB59" s="74">
        <v>1</v>
      </c>
      <c r="AC59" s="50">
        <f t="shared" si="19"/>
        <v>1</v>
      </c>
      <c r="AD59" s="74">
        <v>0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1</v>
      </c>
      <c r="AN59" s="74">
        <v>0</v>
      </c>
      <c r="AO59" s="74">
        <v>1</v>
      </c>
      <c r="AP59" s="50">
        <f t="shared" si="20"/>
        <v>1</v>
      </c>
      <c r="AQ59" s="74">
        <v>0</v>
      </c>
      <c r="AR59" s="41"/>
    </row>
    <row r="60" spans="1:44" ht="15.95" customHeight="1" x14ac:dyDescent="0.25">
      <c r="A60" s="47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</v>
      </c>
      <c r="AA60" s="74">
        <v>0</v>
      </c>
      <c r="AB60" s="74">
        <v>0</v>
      </c>
      <c r="AC60" s="50">
        <f t="shared" si="19"/>
        <v>0</v>
      </c>
      <c r="AD60" s="74">
        <v>0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</v>
      </c>
      <c r="AN60" s="74">
        <v>0</v>
      </c>
      <c r="AO60" s="74">
        <v>0</v>
      </c>
      <c r="AP60" s="50">
        <f t="shared" si="20"/>
        <v>0</v>
      </c>
      <c r="AQ60" s="74">
        <v>0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</v>
      </c>
      <c r="AA61" s="74">
        <v>0</v>
      </c>
      <c r="AB61" s="74">
        <v>0</v>
      </c>
      <c r="AC61" s="50">
        <f t="shared" si="19"/>
        <v>0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</v>
      </c>
      <c r="AN61" s="74">
        <v>0</v>
      </c>
      <c r="AO61" s="74">
        <v>1</v>
      </c>
      <c r="AP61" s="50">
        <f t="shared" si="20"/>
        <v>1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</v>
      </c>
      <c r="AA62" s="74">
        <v>0</v>
      </c>
      <c r="AB62" s="74">
        <v>0</v>
      </c>
      <c r="AC62" s="50">
        <f t="shared" si="19"/>
        <v>0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1</v>
      </c>
      <c r="AN62" s="74">
        <v>0</v>
      </c>
      <c r="AO62" s="74">
        <v>1</v>
      </c>
      <c r="AP62" s="50">
        <f t="shared" si="20"/>
        <v>1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1</v>
      </c>
      <c r="AA63" s="74">
        <v>0</v>
      </c>
      <c r="AB63" s="74">
        <v>1</v>
      </c>
      <c r="AC63" s="50">
        <f t="shared" si="19"/>
        <v>1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</v>
      </c>
      <c r="AN63" s="74">
        <v>0</v>
      </c>
      <c r="AO63" s="74">
        <v>0</v>
      </c>
      <c r="AP63" s="50">
        <f t="shared" si="20"/>
        <v>0</v>
      </c>
      <c r="AQ63" s="74">
        <v>0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1</v>
      </c>
      <c r="AA64" s="74">
        <v>0</v>
      </c>
      <c r="AB64" s="74">
        <v>0</v>
      </c>
      <c r="AC64" s="50">
        <f t="shared" si="19"/>
        <v>0</v>
      </c>
      <c r="AD64" s="74">
        <v>0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1</v>
      </c>
      <c r="AN64" s="74">
        <v>0</v>
      </c>
      <c r="AO64" s="74">
        <v>1</v>
      </c>
      <c r="AP64" s="50">
        <f t="shared" si="20"/>
        <v>1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1</v>
      </c>
      <c r="AA65" s="74">
        <v>0</v>
      </c>
      <c r="AB65" s="74">
        <v>0</v>
      </c>
      <c r="AC65" s="50">
        <f t="shared" si="19"/>
        <v>0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20"/>
        <v>0</v>
      </c>
      <c r="AQ65" s="74">
        <v>0</v>
      </c>
      <c r="AR65" s="41"/>
    </row>
    <row r="66" spans="1:44" ht="15.95" customHeight="1" thickBot="1" x14ac:dyDescent="0.3">
      <c r="A66" s="47"/>
      <c r="C66" s="36"/>
      <c r="F66" s="36"/>
      <c r="H66" s="36"/>
      <c r="I66" s="36"/>
      <c r="J66" s="36"/>
      <c r="K66" s="36"/>
      <c r="L66" s="36"/>
      <c r="M66" s="36"/>
      <c r="O66" s="36"/>
      <c r="P66" s="36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11</v>
      </c>
      <c r="AA66" s="48">
        <f t="shared" ref="AA66" si="21">SUM(AA54:AA65)</f>
        <v>1</v>
      </c>
      <c r="AB66" s="48">
        <f>SUM(AB54:AB65)</f>
        <v>2</v>
      </c>
      <c r="AC66" s="48">
        <f>+AB66+AA66</f>
        <v>3</v>
      </c>
      <c r="AD66" s="48">
        <f>SUM(AD54:AD65)</f>
        <v>2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11</v>
      </c>
      <c r="AN66" s="48">
        <f t="shared" ref="AN66" si="22">SUM(AN54:AN65)</f>
        <v>3</v>
      </c>
      <c r="AO66" s="48">
        <f>SUM(AO54:AO65)</f>
        <v>6</v>
      </c>
      <c r="AP66" s="48">
        <f>+AO66+AN66</f>
        <v>9</v>
      </c>
      <c r="AQ66" s="48">
        <f>SUM(AQ54:AQ65)</f>
        <v>0</v>
      </c>
      <c r="AR66" s="41"/>
    </row>
    <row r="67" spans="1:44" ht="15.95" customHeight="1" thickBot="1" x14ac:dyDescent="0.3">
      <c r="A67" s="47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43</v>
      </c>
      <c r="AA67" s="82">
        <f t="shared" ref="AA67:AD67" si="23">+AA66+AA53+AA40+AA27</f>
        <v>7</v>
      </c>
      <c r="AB67" s="82">
        <f t="shared" si="23"/>
        <v>14</v>
      </c>
      <c r="AC67" s="82">
        <f t="shared" si="23"/>
        <v>21</v>
      </c>
      <c r="AD67" s="82">
        <f t="shared" si="23"/>
        <v>6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44</v>
      </c>
      <c r="AN67" s="82">
        <f t="shared" ref="AN67" si="24">+AN66+AN53+AN40+AN27</f>
        <v>9</v>
      </c>
      <c r="AO67" s="82">
        <f t="shared" ref="AO67" si="25">+AO66+AO53+AO40+AO27</f>
        <v>16</v>
      </c>
      <c r="AP67" s="82">
        <f t="shared" ref="AP67" si="26">+AP66+AP53+AP40+AP27</f>
        <v>25</v>
      </c>
      <c r="AQ67" s="82">
        <f t="shared" ref="AQ67" si="27">+AQ66+AQ53+AQ40+AQ27</f>
        <v>2</v>
      </c>
      <c r="AR67" s="41"/>
    </row>
    <row r="68" spans="1:44" ht="15.95" customHeight="1" thickTop="1" x14ac:dyDescent="0.25">
      <c r="A68" s="47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43">
        <f>Z67+AM67</f>
        <v>87</v>
      </c>
      <c r="AN68" s="43">
        <f>AA67+AN67</f>
        <v>16</v>
      </c>
      <c r="AO68" s="43">
        <f>AB67+AO67</f>
        <v>30</v>
      </c>
      <c r="AP68" s="72">
        <f>AC67+AP67</f>
        <v>46</v>
      </c>
      <c r="AQ68" s="43">
        <f>AD67+AQ67</f>
        <v>8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1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36"/>
      <c r="AG71" s="37"/>
      <c r="AH71" s="37"/>
      <c r="AI71" s="37"/>
      <c r="AJ71" s="36"/>
      <c r="AK71" s="36"/>
      <c r="AL71" s="37"/>
      <c r="AM71" s="43"/>
      <c r="AN71" s="43"/>
      <c r="AO71" s="43"/>
      <c r="AP71" s="72"/>
      <c r="AQ71" s="43"/>
      <c r="AR71" s="41"/>
    </row>
    <row r="72" spans="1:44" ht="15.95" customHeight="1" x14ac:dyDescent="0.25">
      <c r="A72" s="47"/>
      <c r="Q72" s="41"/>
      <c r="R72" s="40"/>
      <c r="AF72" s="16"/>
      <c r="AG72" s="16"/>
      <c r="AH72" s="16"/>
      <c r="AI72" s="16"/>
      <c r="AJ72" s="16"/>
      <c r="AK72" s="16"/>
      <c r="AL72" s="16"/>
      <c r="AR72" s="12"/>
    </row>
    <row r="73" spans="1:44" ht="15" customHeight="1" x14ac:dyDescent="0.2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12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12"/>
    </row>
    <row r="74" spans="1:44" ht="24" customHeight="1" x14ac:dyDescent="0.3">
      <c r="A74" s="40"/>
      <c r="B74" s="275" t="s">
        <v>0</v>
      </c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40"/>
      <c r="R74" s="40"/>
      <c r="S74" s="275" t="s">
        <v>0</v>
      </c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  <c r="AG74" s="275"/>
      <c r="AH74" s="275"/>
      <c r="AI74" s="275"/>
      <c r="AJ74" s="275"/>
      <c r="AK74" s="275"/>
      <c r="AL74" s="275"/>
      <c r="AM74" s="275"/>
      <c r="AN74" s="275"/>
      <c r="AO74" s="275"/>
      <c r="AP74" s="275"/>
      <c r="AQ74" s="275"/>
      <c r="AR74" s="12"/>
    </row>
    <row r="75" spans="1:44" ht="20.25" x14ac:dyDescent="0.3">
      <c r="A75" s="40"/>
      <c r="B75" s="52" t="s">
        <v>115</v>
      </c>
      <c r="C75" s="52">
        <f>+C2</f>
        <v>1</v>
      </c>
      <c r="D75" s="51"/>
      <c r="E75" s="51"/>
      <c r="F75" s="51"/>
      <c r="G75" s="273" t="s">
        <v>179</v>
      </c>
      <c r="H75" s="273"/>
      <c r="I75" s="273"/>
      <c r="J75" s="273"/>
      <c r="K75" s="273"/>
      <c r="L75" s="273"/>
      <c r="M75" s="273"/>
      <c r="N75" s="51"/>
      <c r="O75" s="51"/>
      <c r="P75" s="51"/>
      <c r="Q75" s="40"/>
      <c r="R75" s="40"/>
      <c r="S75" s="273" t="s">
        <v>135</v>
      </c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40"/>
    </row>
    <row r="76" spans="1:44" ht="18.600000000000001" customHeight="1" x14ac:dyDescent="0.3">
      <c r="A76" s="41"/>
      <c r="N76" s="51"/>
      <c r="O76" s="51"/>
      <c r="P76" s="51"/>
      <c r="Q76" s="41"/>
      <c r="R76" s="41"/>
      <c r="S76" s="61"/>
      <c r="T76" s="62"/>
      <c r="U76" s="62"/>
      <c r="V76" s="62"/>
      <c r="W76" s="62"/>
      <c r="X76" s="62"/>
      <c r="Y76" s="62"/>
      <c r="Z76" s="62"/>
      <c r="AA76" s="63"/>
      <c r="AB76" s="63"/>
      <c r="AC76" s="63"/>
      <c r="AD76" s="63"/>
      <c r="AE76" s="64"/>
      <c r="AF76" s="63"/>
      <c r="AG76" s="63"/>
      <c r="AH76" s="63"/>
      <c r="AI76" s="63"/>
      <c r="AJ76" s="63"/>
      <c r="AK76" s="63"/>
      <c r="AL76" s="63"/>
      <c r="AM76" s="65"/>
      <c r="AN76" s="37"/>
      <c r="AO76" s="37"/>
      <c r="AP76" s="38"/>
      <c r="AQ76" s="38"/>
      <c r="AR76" s="41"/>
    </row>
    <row r="77" spans="1:44" ht="16.5" thickBot="1" x14ac:dyDescent="0.3">
      <c r="A77" s="41"/>
      <c r="B77" s="16"/>
      <c r="C77" s="16"/>
      <c r="N77" s="16"/>
      <c r="O77" s="16"/>
      <c r="P77" s="16"/>
      <c r="Q77" s="40"/>
      <c r="R77" s="40"/>
      <c r="S77" s="59" t="s">
        <v>161</v>
      </c>
      <c r="T77" s="59" t="s">
        <v>163</v>
      </c>
      <c r="U77" s="59"/>
      <c r="V77" s="86"/>
      <c r="W77" s="86"/>
      <c r="X77" s="86"/>
      <c r="Y77" s="86"/>
      <c r="Z77" s="86" t="s">
        <v>4</v>
      </c>
      <c r="AA77" s="86" t="s">
        <v>29</v>
      </c>
      <c r="AB77" s="86" t="s">
        <v>30</v>
      </c>
      <c r="AC77" s="86" t="s">
        <v>31</v>
      </c>
      <c r="AD77" s="86" t="s">
        <v>3</v>
      </c>
      <c r="AE77" s="38"/>
      <c r="AF77" s="59" t="s">
        <v>161</v>
      </c>
      <c r="AG77" s="59" t="s">
        <v>163</v>
      </c>
      <c r="AH77" s="59"/>
      <c r="AI77" s="86"/>
      <c r="AJ77" s="86"/>
      <c r="AK77" s="86"/>
      <c r="AL77" s="86"/>
      <c r="AM77" s="86" t="s">
        <v>4</v>
      </c>
      <c r="AN77" s="86" t="s">
        <v>29</v>
      </c>
      <c r="AO77" s="86" t="s">
        <v>30</v>
      </c>
      <c r="AP77" s="86" t="s">
        <v>31</v>
      </c>
      <c r="AQ77" s="86" t="s">
        <v>3</v>
      </c>
      <c r="AR77" s="40"/>
    </row>
    <row r="78" spans="1:44" ht="15.75" customHeight="1" x14ac:dyDescent="0.25">
      <c r="A78" s="41"/>
      <c r="B78" s="16"/>
      <c r="C78" s="16"/>
      <c r="N78" s="16"/>
      <c r="O78" s="16"/>
      <c r="P78" s="16"/>
      <c r="Q78" s="40"/>
      <c r="R78" s="40"/>
      <c r="S78" s="58">
        <v>6</v>
      </c>
      <c r="T78" s="36" t="s">
        <v>172</v>
      </c>
      <c r="Z78" s="38">
        <v>1</v>
      </c>
      <c r="AA78" s="38">
        <v>0</v>
      </c>
      <c r="AB78" s="38">
        <v>0</v>
      </c>
      <c r="AC78" s="38">
        <f t="shared" ref="AC78" si="28">+AA78+AB78</f>
        <v>0</v>
      </c>
      <c r="AD78" s="38">
        <v>0</v>
      </c>
      <c r="AF78" s="58">
        <v>7.5</v>
      </c>
      <c r="AG78" s="36" t="s">
        <v>155</v>
      </c>
      <c r="AM78" s="38">
        <v>1</v>
      </c>
      <c r="AN78" s="38">
        <v>0</v>
      </c>
      <c r="AO78" s="38">
        <v>0</v>
      </c>
      <c r="AP78" s="38">
        <f t="shared" ref="AP78" si="29">+AN78+AO78</f>
        <v>0</v>
      </c>
      <c r="AQ78" s="38">
        <v>0</v>
      </c>
      <c r="AR78" s="40"/>
    </row>
    <row r="79" spans="1:44" ht="15.75" customHeight="1" thickBot="1" x14ac:dyDescent="0.3">
      <c r="A79" s="41"/>
      <c r="B79" s="16"/>
      <c r="C79" s="16"/>
      <c r="D79" s="13" t="s">
        <v>103</v>
      </c>
      <c r="E79" s="13"/>
      <c r="F79" s="13"/>
      <c r="G79" s="15" t="s">
        <v>2</v>
      </c>
      <c r="H79" s="15"/>
      <c r="I79" s="15" t="s">
        <v>4</v>
      </c>
      <c r="J79" s="15" t="s">
        <v>29</v>
      </c>
      <c r="K79" s="15" t="s">
        <v>30</v>
      </c>
      <c r="L79" s="84" t="s">
        <v>31</v>
      </c>
      <c r="M79" s="15" t="s">
        <v>3</v>
      </c>
      <c r="N79" s="16"/>
      <c r="O79" s="16"/>
      <c r="P79" s="16"/>
      <c r="Q79" s="41"/>
      <c r="R79" s="41"/>
      <c r="S79" s="58">
        <v>8</v>
      </c>
      <c r="T79" s="36" t="s">
        <v>169</v>
      </c>
      <c r="Z79" s="38">
        <v>1</v>
      </c>
      <c r="AA79" s="38">
        <v>0</v>
      </c>
      <c r="AB79" s="38">
        <v>0</v>
      </c>
      <c r="AC79" s="38">
        <f>+AA79+AB79</f>
        <v>0</v>
      </c>
      <c r="AD79" s="38">
        <v>0</v>
      </c>
      <c r="AF79" s="58">
        <v>7</v>
      </c>
      <c r="AG79" s="36" t="s">
        <v>168</v>
      </c>
      <c r="AM79" s="38">
        <v>1</v>
      </c>
      <c r="AN79" s="38">
        <v>0</v>
      </c>
      <c r="AO79" s="38">
        <v>0</v>
      </c>
      <c r="AP79" s="38">
        <f>+AN79+AO79</f>
        <v>0</v>
      </c>
      <c r="AQ79" s="38">
        <v>0</v>
      </c>
      <c r="AR79" s="41"/>
    </row>
    <row r="80" spans="1:44" ht="15.75" customHeight="1" thickBot="1" x14ac:dyDescent="0.3">
      <c r="A80" s="41"/>
      <c r="B80" s="16"/>
      <c r="C80" s="16"/>
      <c r="D80" s="36" t="s">
        <v>126</v>
      </c>
      <c r="E80" s="36"/>
      <c r="F80" s="36"/>
      <c r="G80" s="42" t="s">
        <v>157</v>
      </c>
      <c r="H80" s="38"/>
      <c r="I80" s="50">
        <v>1</v>
      </c>
      <c r="J80" s="74">
        <v>3</v>
      </c>
      <c r="K80" s="74">
        <v>0</v>
      </c>
      <c r="L80" s="83">
        <f t="shared" ref="L80:L90" si="30">+J80+K80</f>
        <v>3</v>
      </c>
      <c r="M80" s="74">
        <v>0</v>
      </c>
      <c r="O80" s="16"/>
      <c r="P80" s="16"/>
      <c r="Q80" s="41"/>
      <c r="R80" s="41"/>
      <c r="S80" s="58">
        <v>8.5</v>
      </c>
      <c r="T80" s="36" t="s">
        <v>173</v>
      </c>
      <c r="Z80" s="38">
        <v>1</v>
      </c>
      <c r="AA80" s="38">
        <v>1</v>
      </c>
      <c r="AB80" s="38">
        <v>0</v>
      </c>
      <c r="AC80" s="38">
        <f>+AA80+AB80</f>
        <v>1</v>
      </c>
      <c r="AD80" s="38">
        <v>0</v>
      </c>
      <c r="AF80" s="67"/>
      <c r="AG80" s="68" t="s">
        <v>131</v>
      </c>
      <c r="AH80" s="20"/>
      <c r="AI80" s="20"/>
      <c r="AJ80" s="20"/>
      <c r="AK80" s="20"/>
      <c r="AL80" s="20"/>
      <c r="AM80" s="60">
        <f>SUM(AM78:AM79)</f>
        <v>2</v>
      </c>
      <c r="AN80" s="60">
        <f t="shared" ref="AN80:AQ80" si="31">SUM(AN78:AN79)</f>
        <v>0</v>
      </c>
      <c r="AO80" s="60">
        <f t="shared" si="31"/>
        <v>0</v>
      </c>
      <c r="AP80" s="60">
        <f t="shared" si="31"/>
        <v>0</v>
      </c>
      <c r="AQ80" s="60">
        <f t="shared" si="31"/>
        <v>0</v>
      </c>
      <c r="AR80" s="41"/>
    </row>
    <row r="81" spans="1:44" ht="15.75" customHeight="1" x14ac:dyDescent="0.25">
      <c r="A81" s="41"/>
      <c r="B81" s="16"/>
      <c r="C81" s="16"/>
      <c r="D81" s="36" t="s">
        <v>113</v>
      </c>
      <c r="E81" s="36"/>
      <c r="F81" s="36"/>
      <c r="G81" s="42" t="s">
        <v>157</v>
      </c>
      <c r="H81" s="38"/>
      <c r="I81" s="50">
        <v>1</v>
      </c>
      <c r="J81" s="74">
        <v>0</v>
      </c>
      <c r="K81" s="74">
        <v>3</v>
      </c>
      <c r="L81" s="83">
        <f t="shared" si="30"/>
        <v>3</v>
      </c>
      <c r="M81" s="74">
        <v>0</v>
      </c>
      <c r="O81" s="16"/>
      <c r="P81" s="16"/>
      <c r="Q81" s="41"/>
      <c r="R81" s="41"/>
      <c r="S81" s="67"/>
      <c r="T81" s="68" t="s">
        <v>131</v>
      </c>
      <c r="U81" s="20"/>
      <c r="V81" s="20"/>
      <c r="W81" s="20"/>
      <c r="X81" s="20"/>
      <c r="Y81" s="20"/>
      <c r="Z81" s="60">
        <f>SUM(Z78:Z80)</f>
        <v>3</v>
      </c>
      <c r="AA81" s="60">
        <f t="shared" ref="AA81:AD81" si="32">SUM(AA78:AA80)</f>
        <v>1</v>
      </c>
      <c r="AB81" s="60">
        <f t="shared" si="32"/>
        <v>0</v>
      </c>
      <c r="AC81" s="60">
        <f>SUM(AC78:AC80)</f>
        <v>1</v>
      </c>
      <c r="AD81" s="60">
        <f t="shared" si="32"/>
        <v>0</v>
      </c>
      <c r="AF81" s="58"/>
      <c r="AG81" s="36"/>
      <c r="AM81" s="38"/>
      <c r="AN81" s="38"/>
      <c r="AO81" s="38"/>
      <c r="AP81" s="38"/>
      <c r="AQ81" s="38"/>
      <c r="AR81" s="41"/>
    </row>
    <row r="82" spans="1:44" ht="15.75" customHeight="1" x14ac:dyDescent="0.25">
      <c r="A82" s="41"/>
      <c r="B82" s="16"/>
      <c r="C82" s="16"/>
      <c r="D82" s="36" t="s">
        <v>76</v>
      </c>
      <c r="E82" s="36"/>
      <c r="F82" s="36"/>
      <c r="G82" s="42" t="s">
        <v>157</v>
      </c>
      <c r="H82" s="38"/>
      <c r="I82" s="50">
        <v>1</v>
      </c>
      <c r="J82" s="74">
        <v>0</v>
      </c>
      <c r="K82" s="74">
        <v>3</v>
      </c>
      <c r="L82" s="83">
        <f t="shared" si="30"/>
        <v>3</v>
      </c>
      <c r="M82" s="74">
        <v>0</v>
      </c>
      <c r="O82" s="16"/>
      <c r="P82" s="16"/>
      <c r="Q82" s="41"/>
      <c r="R82" s="41"/>
      <c r="T82" s="65" t="s">
        <v>127</v>
      </c>
      <c r="Z82" s="50">
        <f>+Z81+AM80</f>
        <v>5</v>
      </c>
      <c r="AA82" s="50">
        <f>+AA81+AN80</f>
        <v>1</v>
      </c>
      <c r="AB82" s="50">
        <f>+AB81+AO80</f>
        <v>0</v>
      </c>
      <c r="AC82" s="50">
        <f>+AC81+AP80</f>
        <v>1</v>
      </c>
      <c r="AD82" s="50">
        <f>+AD81+AQ80</f>
        <v>0</v>
      </c>
      <c r="AF82" s="58"/>
      <c r="AG82" s="36"/>
      <c r="AH82" s="16"/>
      <c r="AI82" s="16"/>
      <c r="AJ82" s="16"/>
      <c r="AK82" s="16"/>
      <c r="AL82" s="16"/>
      <c r="AM82" s="38"/>
      <c r="AN82" s="38"/>
      <c r="AO82" s="38"/>
      <c r="AP82" s="38"/>
      <c r="AQ82" s="38"/>
      <c r="AR82" s="41"/>
    </row>
    <row r="83" spans="1:44" ht="15.75" customHeight="1" x14ac:dyDescent="0.25">
      <c r="A83" s="41"/>
      <c r="B83" s="16"/>
      <c r="C83" s="16"/>
      <c r="D83" s="42" t="s">
        <v>133</v>
      </c>
      <c r="E83" s="42"/>
      <c r="F83" s="42"/>
      <c r="G83" s="42" t="s">
        <v>158</v>
      </c>
      <c r="H83" s="43"/>
      <c r="I83" s="50">
        <v>1</v>
      </c>
      <c r="J83" s="74">
        <v>2</v>
      </c>
      <c r="K83" s="74">
        <v>0</v>
      </c>
      <c r="L83" s="83">
        <f t="shared" si="30"/>
        <v>2</v>
      </c>
      <c r="M83" s="74">
        <v>0</v>
      </c>
      <c r="O83" s="16"/>
      <c r="P83" s="16"/>
      <c r="Q83" s="41"/>
      <c r="R83" s="41"/>
      <c r="AF83" s="58"/>
      <c r="AG83" s="36"/>
      <c r="AM83" s="38"/>
      <c r="AN83" s="38"/>
      <c r="AO83" s="38"/>
      <c r="AP83" s="38"/>
      <c r="AQ83" s="38"/>
      <c r="AR83" s="41"/>
    </row>
    <row r="84" spans="1:44" ht="15.75" customHeight="1" x14ac:dyDescent="0.25">
      <c r="A84" s="41"/>
      <c r="C84" s="16"/>
      <c r="D84" s="42" t="s">
        <v>98</v>
      </c>
      <c r="E84" s="42"/>
      <c r="F84" s="42"/>
      <c r="G84" s="36" t="s">
        <v>21</v>
      </c>
      <c r="H84" s="43"/>
      <c r="I84" s="50">
        <v>1</v>
      </c>
      <c r="J84" s="74">
        <v>1</v>
      </c>
      <c r="K84" s="74">
        <v>1</v>
      </c>
      <c r="L84" s="83">
        <f t="shared" si="30"/>
        <v>2</v>
      </c>
      <c r="M84" s="74">
        <v>0</v>
      </c>
      <c r="Q84" s="41"/>
      <c r="R84" s="41"/>
      <c r="AR84" s="41"/>
    </row>
    <row r="85" spans="1:44" ht="15.75" customHeight="1" thickBot="1" x14ac:dyDescent="0.3">
      <c r="A85" s="41"/>
      <c r="C85" s="16"/>
      <c r="D85" s="42" t="s">
        <v>66</v>
      </c>
      <c r="E85" s="42"/>
      <c r="F85" s="42"/>
      <c r="G85" s="36" t="s">
        <v>21</v>
      </c>
      <c r="H85" s="43"/>
      <c r="I85" s="50">
        <v>1</v>
      </c>
      <c r="J85" s="74">
        <v>1</v>
      </c>
      <c r="K85" s="74">
        <v>1</v>
      </c>
      <c r="L85" s="83">
        <f t="shared" si="30"/>
        <v>2</v>
      </c>
      <c r="M85" s="74">
        <v>0</v>
      </c>
      <c r="Q85" s="41"/>
      <c r="R85" s="41"/>
      <c r="S85" s="59" t="s">
        <v>161</v>
      </c>
      <c r="T85" s="59" t="s">
        <v>164</v>
      </c>
      <c r="U85" s="59"/>
      <c r="V85" s="86"/>
      <c r="W85" s="86"/>
      <c r="X85" s="86"/>
      <c r="Y85" s="86"/>
      <c r="Z85" s="86" t="s">
        <v>4</v>
      </c>
      <c r="AA85" s="86" t="s">
        <v>29</v>
      </c>
      <c r="AB85" s="86" t="s">
        <v>30</v>
      </c>
      <c r="AC85" s="86" t="s">
        <v>31</v>
      </c>
      <c r="AD85" s="86" t="s">
        <v>3</v>
      </c>
      <c r="AF85" s="59" t="s">
        <v>161</v>
      </c>
      <c r="AG85" s="59" t="s">
        <v>164</v>
      </c>
      <c r="AH85" s="59"/>
      <c r="AI85" s="86"/>
      <c r="AJ85" s="86"/>
      <c r="AK85" s="86"/>
      <c r="AL85" s="86"/>
      <c r="AM85" s="86" t="s">
        <v>4</v>
      </c>
      <c r="AN85" s="86" t="s">
        <v>29</v>
      </c>
      <c r="AO85" s="86" t="s">
        <v>30</v>
      </c>
      <c r="AP85" s="86" t="s">
        <v>31</v>
      </c>
      <c r="AQ85" s="86" t="s">
        <v>3</v>
      </c>
      <c r="AR85" s="41"/>
    </row>
    <row r="86" spans="1:44" ht="15.75" customHeight="1" thickBot="1" x14ac:dyDescent="0.3">
      <c r="A86" s="41"/>
      <c r="C86" s="16"/>
      <c r="D86" s="36" t="s">
        <v>154</v>
      </c>
      <c r="E86" s="36"/>
      <c r="F86" s="36"/>
      <c r="G86" s="36" t="s">
        <v>144</v>
      </c>
      <c r="H86" s="38"/>
      <c r="I86" s="50">
        <v>1</v>
      </c>
      <c r="J86" s="74">
        <v>1</v>
      </c>
      <c r="K86" s="74">
        <v>1</v>
      </c>
      <c r="L86" s="83">
        <f t="shared" si="30"/>
        <v>2</v>
      </c>
      <c r="M86" s="74">
        <v>0</v>
      </c>
      <c r="Q86" s="41"/>
      <c r="R86" s="41"/>
      <c r="T86" s="23"/>
      <c r="AF86" s="58">
        <v>6.5</v>
      </c>
      <c r="AG86" s="36" t="s">
        <v>76</v>
      </c>
      <c r="AM86" s="38">
        <v>1</v>
      </c>
      <c r="AN86" s="38">
        <v>0</v>
      </c>
      <c r="AO86" s="38">
        <v>0</v>
      </c>
      <c r="AP86" s="38">
        <f>+AN86+AO86</f>
        <v>0</v>
      </c>
      <c r="AQ86" s="38">
        <v>0</v>
      </c>
      <c r="AR86" s="41"/>
    </row>
    <row r="87" spans="1:44" ht="15.75" customHeight="1" x14ac:dyDescent="0.25">
      <c r="A87" s="41"/>
      <c r="C87" s="16"/>
      <c r="D87" s="42" t="s">
        <v>132</v>
      </c>
      <c r="E87" s="42"/>
      <c r="F87" s="42"/>
      <c r="G87" s="42" t="s">
        <v>159</v>
      </c>
      <c r="H87" s="43"/>
      <c r="I87" s="50">
        <v>1</v>
      </c>
      <c r="J87" s="74">
        <v>1</v>
      </c>
      <c r="K87" s="74">
        <v>1</v>
      </c>
      <c r="L87" s="83">
        <f t="shared" si="30"/>
        <v>2</v>
      </c>
      <c r="M87" s="74">
        <v>0</v>
      </c>
      <c r="Q87" s="46"/>
      <c r="R87" s="46"/>
      <c r="S87" s="67"/>
      <c r="T87" s="68" t="s">
        <v>131</v>
      </c>
      <c r="U87" s="20"/>
      <c r="V87" s="20"/>
      <c r="W87" s="20"/>
      <c r="X87" s="20"/>
      <c r="Y87" s="20"/>
      <c r="Z87" s="60">
        <f>SUM(Z86:Z86)</f>
        <v>0</v>
      </c>
      <c r="AA87" s="60">
        <f t="shared" ref="AA87:AD87" si="33">SUM(AA86:AA86)</f>
        <v>0</v>
      </c>
      <c r="AB87" s="60">
        <f t="shared" si="33"/>
        <v>0</v>
      </c>
      <c r="AC87" s="60">
        <f t="shared" si="33"/>
        <v>0</v>
      </c>
      <c r="AD87" s="60">
        <f t="shared" si="33"/>
        <v>0</v>
      </c>
      <c r="AF87" s="67"/>
      <c r="AG87" s="68" t="s">
        <v>131</v>
      </c>
      <c r="AH87" s="20"/>
      <c r="AI87" s="20"/>
      <c r="AJ87" s="20"/>
      <c r="AK87" s="20"/>
      <c r="AL87" s="20"/>
      <c r="AM87" s="60">
        <f>SUM(AM86)</f>
        <v>1</v>
      </c>
      <c r="AN87" s="60">
        <f t="shared" ref="AN87:AQ87" si="34">SUM(AN86)</f>
        <v>0</v>
      </c>
      <c r="AO87" s="60">
        <f t="shared" si="34"/>
        <v>0</v>
      </c>
      <c r="AP87" s="60">
        <f t="shared" si="34"/>
        <v>0</v>
      </c>
      <c r="AQ87" s="60">
        <f t="shared" si="34"/>
        <v>0</v>
      </c>
      <c r="AR87" s="46"/>
    </row>
    <row r="88" spans="1:44" ht="15.75" customHeight="1" x14ac:dyDescent="0.25">
      <c r="A88" s="41"/>
      <c r="C88" s="16"/>
      <c r="D88" s="42" t="s">
        <v>67</v>
      </c>
      <c r="E88" s="42"/>
      <c r="F88" s="42"/>
      <c r="G88" s="42" t="s">
        <v>159</v>
      </c>
      <c r="H88" s="43"/>
      <c r="I88" s="50">
        <v>1</v>
      </c>
      <c r="J88" s="74">
        <v>1</v>
      </c>
      <c r="K88" s="74">
        <v>1</v>
      </c>
      <c r="L88" s="83">
        <f t="shared" si="30"/>
        <v>2</v>
      </c>
      <c r="M88" s="74">
        <v>0</v>
      </c>
      <c r="Q88" s="46"/>
      <c r="R88" s="46"/>
      <c r="T88" s="65" t="s">
        <v>128</v>
      </c>
      <c r="U88" s="71"/>
      <c r="V88" s="71"/>
      <c r="W88" s="71"/>
      <c r="X88" s="71"/>
      <c r="Y88" s="71"/>
      <c r="Z88" s="50">
        <f>+Z87+AM87</f>
        <v>1</v>
      </c>
      <c r="AA88" s="50">
        <f>+AA87+AN87</f>
        <v>0</v>
      </c>
      <c r="AB88" s="50">
        <f>+AB87+AO87</f>
        <v>0</v>
      </c>
      <c r="AC88" s="50">
        <f>+AC87+AP87</f>
        <v>0</v>
      </c>
      <c r="AD88" s="50">
        <f>+AD87+AQ87</f>
        <v>0</v>
      </c>
      <c r="AF88" s="58"/>
      <c r="AG88" s="36"/>
      <c r="AM88" s="38"/>
      <c r="AN88" s="38"/>
      <c r="AO88" s="38"/>
      <c r="AP88" s="38"/>
      <c r="AQ88" s="38"/>
      <c r="AR88" s="46"/>
    </row>
    <row r="89" spans="1:44" ht="15.75" customHeight="1" x14ac:dyDescent="0.25">
      <c r="A89" s="41"/>
      <c r="C89" s="16"/>
      <c r="D89" s="42" t="s">
        <v>170</v>
      </c>
      <c r="E89" s="42"/>
      <c r="F89" s="42"/>
      <c r="G89" s="42" t="s">
        <v>158</v>
      </c>
      <c r="H89" s="43"/>
      <c r="I89" s="50">
        <v>1</v>
      </c>
      <c r="J89" s="74">
        <v>1</v>
      </c>
      <c r="K89" s="74">
        <v>1</v>
      </c>
      <c r="L89" s="83">
        <f t="shared" si="30"/>
        <v>2</v>
      </c>
      <c r="M89" s="74">
        <v>0</v>
      </c>
      <c r="Q89" s="46"/>
      <c r="R89" s="46"/>
      <c r="S89" s="58"/>
      <c r="T89" s="36"/>
      <c r="Z89" s="38"/>
      <c r="AA89" s="38"/>
      <c r="AB89" s="38"/>
      <c r="AC89" s="38"/>
      <c r="AD89" s="38"/>
      <c r="AR89" s="46"/>
    </row>
    <row r="90" spans="1:44" ht="15.75" customHeight="1" x14ac:dyDescent="0.25">
      <c r="A90" s="41"/>
      <c r="C90" s="16"/>
      <c r="D90" s="36" t="s">
        <v>119</v>
      </c>
      <c r="E90" s="36"/>
      <c r="F90" s="36"/>
      <c r="G90" s="36" t="s">
        <v>144</v>
      </c>
      <c r="H90" s="38"/>
      <c r="I90" s="50">
        <v>1</v>
      </c>
      <c r="J90" s="74">
        <v>0</v>
      </c>
      <c r="K90" s="74">
        <v>2</v>
      </c>
      <c r="L90" s="83">
        <f t="shared" si="30"/>
        <v>2</v>
      </c>
      <c r="M90" s="74">
        <v>0</v>
      </c>
      <c r="Q90" s="47"/>
      <c r="R90" s="47"/>
      <c r="S90" s="58"/>
      <c r="T90" s="36" t="s">
        <v>127</v>
      </c>
      <c r="U90" s="16"/>
      <c r="V90" s="16"/>
      <c r="W90" s="16"/>
      <c r="X90" s="16"/>
      <c r="Y90" s="16"/>
      <c r="Z90" s="38">
        <f>+Z82+Z88+AC96</f>
        <v>7</v>
      </c>
      <c r="AA90" s="38">
        <f>+AA82+AA88</f>
        <v>1</v>
      </c>
      <c r="AB90" s="38">
        <f>+AB82+AB88</f>
        <v>0</v>
      </c>
      <c r="AC90" s="38">
        <f>AB90+AA90</f>
        <v>1</v>
      </c>
      <c r="AD90" s="38">
        <f>+AD82+AD88</f>
        <v>0</v>
      </c>
      <c r="AR90" s="47"/>
    </row>
    <row r="91" spans="1:44" ht="15.75" customHeight="1" x14ac:dyDescent="0.25">
      <c r="A91" s="41"/>
      <c r="C91" s="16"/>
      <c r="D91" s="36"/>
      <c r="E91" s="36"/>
      <c r="F91" s="36"/>
      <c r="G91" s="36"/>
      <c r="H91" s="38"/>
      <c r="I91" s="50"/>
      <c r="J91" s="50"/>
      <c r="K91" s="50"/>
      <c r="L91" s="50"/>
      <c r="M91" s="50"/>
      <c r="N91" s="16"/>
      <c r="O91" s="16"/>
      <c r="Q91" s="47"/>
      <c r="R91" s="47"/>
      <c r="S91" s="58"/>
      <c r="T91" s="36" t="s">
        <v>114</v>
      </c>
      <c r="U91" s="16"/>
      <c r="V91" s="16"/>
      <c r="W91" s="16"/>
      <c r="X91" s="16"/>
      <c r="Y91" s="16"/>
      <c r="Z91" s="38">
        <f>+Z15+Z28+Z41+Z54+AM15+AM28+AM41+AM54</f>
        <v>7</v>
      </c>
      <c r="AA91" s="38">
        <f>+AA15+AA28+AA41+AA54+AN15+AN28+AN41+AN54</f>
        <v>1</v>
      </c>
      <c r="AB91" s="38">
        <f>+AB15+AB28+AB41+AB54+AO15+AO28+AO41+AO54</f>
        <v>0</v>
      </c>
      <c r="AC91" s="38">
        <f>+AC15+AC28+AC41+AC54+AP15+AP28+AP41+AP54</f>
        <v>1</v>
      </c>
      <c r="AD91" s="38">
        <f>+AD15+AD28+AD41+AD54+AQ15+AQ28+AQ41+AQ54</f>
        <v>0</v>
      </c>
      <c r="AR91" s="47"/>
    </row>
    <row r="92" spans="1:44" ht="15.75" customHeight="1" x14ac:dyDescent="0.25">
      <c r="A92" s="41"/>
      <c r="C92" s="16"/>
      <c r="D92" s="36"/>
      <c r="E92" s="36"/>
      <c r="F92" s="36"/>
      <c r="G92" s="57"/>
      <c r="H92" s="38"/>
      <c r="I92" s="50"/>
      <c r="J92" s="50"/>
      <c r="K92" s="50"/>
      <c r="L92" s="50"/>
      <c r="M92" s="50"/>
      <c r="N92" s="16"/>
      <c r="O92" s="16"/>
      <c r="Q92" s="47"/>
      <c r="R92" s="47"/>
      <c r="AR92" s="47"/>
    </row>
    <row r="93" spans="1:44" ht="15.75" customHeight="1" thickBot="1" x14ac:dyDescent="0.3">
      <c r="A93" s="41"/>
      <c r="C93" s="16"/>
      <c r="D93" s="13" t="s">
        <v>116</v>
      </c>
      <c r="E93" s="13"/>
      <c r="F93" s="13"/>
      <c r="G93" s="15" t="s">
        <v>2</v>
      </c>
      <c r="H93" s="15"/>
      <c r="I93" s="15" t="s">
        <v>4</v>
      </c>
      <c r="J93" s="15" t="s">
        <v>29</v>
      </c>
      <c r="K93" s="15" t="s">
        <v>30</v>
      </c>
      <c r="L93" s="15" t="s">
        <v>31</v>
      </c>
      <c r="M93" s="84" t="s">
        <v>3</v>
      </c>
      <c r="N93" s="16"/>
      <c r="O93" s="16"/>
      <c r="Q93" s="47"/>
      <c r="R93" s="47"/>
      <c r="AR93" s="47"/>
    </row>
    <row r="94" spans="1:44" ht="15.75" customHeight="1" thickBot="1" x14ac:dyDescent="0.3">
      <c r="A94" s="41"/>
      <c r="C94" s="16"/>
      <c r="D94" s="42" t="s">
        <v>96</v>
      </c>
      <c r="E94" s="42"/>
      <c r="F94" s="42"/>
      <c r="G94" s="36" t="s">
        <v>21</v>
      </c>
      <c r="H94" s="43"/>
      <c r="I94" s="50">
        <v>1</v>
      </c>
      <c r="J94" s="74">
        <v>0</v>
      </c>
      <c r="K94" s="74">
        <v>1</v>
      </c>
      <c r="L94" s="50">
        <f>+J94+K94</f>
        <v>1</v>
      </c>
      <c r="M94" s="83">
        <v>2</v>
      </c>
      <c r="N94" s="16"/>
      <c r="O94" s="16"/>
      <c r="Q94" s="47"/>
      <c r="R94" s="47"/>
      <c r="U94" s="89" t="s">
        <v>161</v>
      </c>
      <c r="V94" s="22" t="s">
        <v>194</v>
      </c>
      <c r="W94" s="22"/>
      <c r="X94" s="22"/>
      <c r="Y94" s="22"/>
      <c r="Z94" s="22"/>
      <c r="AA94" s="22"/>
      <c r="AB94" s="22"/>
      <c r="AC94" s="89" t="s">
        <v>4</v>
      </c>
      <c r="AD94" s="89" t="s">
        <v>8</v>
      </c>
      <c r="AE94" s="89" t="s">
        <v>9</v>
      </c>
      <c r="AF94" s="89" t="s">
        <v>10</v>
      </c>
      <c r="AG94" s="263" t="s">
        <v>107</v>
      </c>
      <c r="AH94" s="263"/>
      <c r="AI94" s="89" t="s">
        <v>5</v>
      </c>
      <c r="AJ94" s="89" t="s">
        <v>7</v>
      </c>
      <c r="AK94" s="89" t="s">
        <v>6</v>
      </c>
      <c r="AL94" s="89" t="s">
        <v>108</v>
      </c>
      <c r="AR94" s="47"/>
    </row>
    <row r="95" spans="1:44" ht="15.75" customHeight="1" thickBot="1" x14ac:dyDescent="0.3">
      <c r="A95" s="41"/>
      <c r="C95" s="16"/>
      <c r="D95" s="42" t="s">
        <v>40</v>
      </c>
      <c r="E95" s="42"/>
      <c r="F95" s="42"/>
      <c r="G95" s="36" t="s">
        <v>21</v>
      </c>
      <c r="H95" s="43"/>
      <c r="I95" s="50">
        <v>1</v>
      </c>
      <c r="J95" s="74">
        <v>0</v>
      </c>
      <c r="K95" s="74">
        <v>1</v>
      </c>
      <c r="L95" s="50">
        <f>+J95+K95</f>
        <v>1</v>
      </c>
      <c r="M95" s="83">
        <v>2</v>
      </c>
      <c r="N95" s="16"/>
      <c r="O95" s="16"/>
      <c r="Q95" s="47"/>
      <c r="R95" s="47"/>
      <c r="U95" s="79">
        <v>8</v>
      </c>
      <c r="V95" s="65" t="s">
        <v>104</v>
      </c>
      <c r="W95" s="65"/>
      <c r="X95" s="65"/>
      <c r="Y95" s="65"/>
      <c r="Z95" s="50"/>
      <c r="AC95" s="50">
        <v>1</v>
      </c>
      <c r="AD95" s="50">
        <v>0</v>
      </c>
      <c r="AE95" s="50">
        <v>1</v>
      </c>
      <c r="AF95" s="50">
        <v>0</v>
      </c>
      <c r="AG95" s="287">
        <f>(2*AD95+AF95)/(2*AC95)</f>
        <v>0</v>
      </c>
      <c r="AH95" s="287"/>
      <c r="AI95" s="50">
        <v>3</v>
      </c>
      <c r="AJ95" s="50">
        <v>0</v>
      </c>
      <c r="AK95" s="50">
        <v>0</v>
      </c>
      <c r="AL95" s="81">
        <f>+AI95/AC95</f>
        <v>3</v>
      </c>
      <c r="AR95" s="47"/>
    </row>
    <row r="96" spans="1:44" ht="15.75" customHeight="1" x14ac:dyDescent="0.25">
      <c r="A96" s="41"/>
      <c r="C96" s="16"/>
      <c r="D96" s="36" t="s">
        <v>112</v>
      </c>
      <c r="E96" s="36"/>
      <c r="F96" s="36"/>
      <c r="G96" s="36" t="s">
        <v>144</v>
      </c>
      <c r="H96" s="38"/>
      <c r="I96" s="50">
        <v>1</v>
      </c>
      <c r="J96" s="74">
        <v>0</v>
      </c>
      <c r="K96" s="74">
        <v>1</v>
      </c>
      <c r="L96" s="50">
        <f>+J96+K96</f>
        <v>1</v>
      </c>
      <c r="M96" s="83">
        <v>2</v>
      </c>
      <c r="N96" s="16"/>
      <c r="O96" s="16"/>
      <c r="Q96" s="47"/>
      <c r="R96" s="47"/>
      <c r="U96" s="67"/>
      <c r="V96" s="69"/>
      <c r="W96" s="68" t="s">
        <v>27</v>
      </c>
      <c r="X96" s="69"/>
      <c r="Y96" s="69"/>
      <c r="Z96" s="60"/>
      <c r="AA96" s="67"/>
      <c r="AB96" s="67"/>
      <c r="AC96" s="60">
        <f>SUM(AC95)</f>
        <v>1</v>
      </c>
      <c r="AD96" s="60">
        <f t="shared" ref="AD96:AF96" si="35">SUM(AD95)</f>
        <v>0</v>
      </c>
      <c r="AE96" s="60">
        <f t="shared" si="35"/>
        <v>1</v>
      </c>
      <c r="AF96" s="60">
        <f t="shared" si="35"/>
        <v>0</v>
      </c>
      <c r="AG96" s="265">
        <f>(2*AD96+AF96)/(2*AC96)</f>
        <v>0</v>
      </c>
      <c r="AH96" s="265"/>
      <c r="AI96" s="60">
        <f t="shared" ref="AI96:AK96" si="36">SUM(AI95)</f>
        <v>3</v>
      </c>
      <c r="AJ96" s="60">
        <f t="shared" si="36"/>
        <v>0</v>
      </c>
      <c r="AK96" s="60">
        <f t="shared" si="36"/>
        <v>0</v>
      </c>
      <c r="AL96" s="70">
        <f>+AI96/AC96</f>
        <v>3</v>
      </c>
      <c r="AR96" s="47"/>
    </row>
    <row r="97" spans="1:44" ht="15.75" customHeight="1" x14ac:dyDescent="0.25">
      <c r="A97" s="41"/>
      <c r="C97" s="16"/>
      <c r="D97" s="42" t="s">
        <v>39</v>
      </c>
      <c r="E97" s="42"/>
      <c r="F97" s="42"/>
      <c r="G97" s="42" t="s">
        <v>17</v>
      </c>
      <c r="H97" s="43"/>
      <c r="I97" s="50">
        <v>1</v>
      </c>
      <c r="J97" s="74">
        <v>0</v>
      </c>
      <c r="K97" s="74">
        <v>0</v>
      </c>
      <c r="L97" s="50">
        <f>+J97+K97</f>
        <v>0</v>
      </c>
      <c r="M97" s="83">
        <v>2</v>
      </c>
      <c r="N97" s="16"/>
      <c r="O97" s="16"/>
      <c r="Q97" s="47"/>
      <c r="R97" s="47"/>
      <c r="S97" s="79"/>
      <c r="T97" s="65"/>
      <c r="U97" s="65"/>
      <c r="V97" s="65"/>
      <c r="W97" s="65"/>
      <c r="X97" s="80"/>
      <c r="Y97" s="65"/>
      <c r="Z97" s="50"/>
      <c r="AA97" s="50"/>
      <c r="AB97" s="50"/>
      <c r="AC97" s="50"/>
      <c r="AD97" s="50"/>
      <c r="AE97" s="264"/>
      <c r="AF97" s="264"/>
      <c r="AG97" s="50"/>
      <c r="AH97" s="50"/>
      <c r="AI97" s="50"/>
      <c r="AJ97" s="50"/>
      <c r="AK97" s="50"/>
      <c r="AL97" s="81"/>
      <c r="AR97" s="47"/>
    </row>
    <row r="98" spans="1:44" ht="15.75" customHeight="1" x14ac:dyDescent="0.25">
      <c r="A98" s="41"/>
      <c r="C98" s="16"/>
      <c r="D98" s="36"/>
      <c r="E98" s="36"/>
      <c r="F98" s="36"/>
      <c r="G98" s="57"/>
      <c r="H98" s="38"/>
      <c r="I98" s="50"/>
      <c r="J98" s="50"/>
      <c r="K98" s="50"/>
      <c r="L98" s="50"/>
      <c r="M98" s="50"/>
      <c r="N98" s="16"/>
      <c r="O98" s="16"/>
      <c r="Q98" s="47"/>
      <c r="R98" s="47"/>
      <c r="AF98" s="58"/>
      <c r="AG98" s="36"/>
      <c r="AM98" s="38"/>
      <c r="AN98" s="38"/>
      <c r="AO98" s="38"/>
      <c r="AP98" s="38"/>
      <c r="AQ98" s="38"/>
      <c r="AR98" s="47"/>
    </row>
    <row r="99" spans="1:44" ht="15.75" customHeight="1" x14ac:dyDescent="0.25">
      <c r="A99" s="41"/>
      <c r="C99" s="16"/>
      <c r="D99" s="36"/>
      <c r="E99" s="36"/>
      <c r="F99" s="36"/>
      <c r="G99" s="57"/>
      <c r="H99" s="38"/>
      <c r="I99" s="50"/>
      <c r="J99" s="50"/>
      <c r="K99" s="50"/>
      <c r="L99" s="50"/>
      <c r="M99" s="50"/>
      <c r="N99" s="16"/>
      <c r="O99" s="16"/>
      <c r="Q99" s="47"/>
      <c r="R99" s="47"/>
      <c r="AF99" s="58"/>
      <c r="AG99" s="36"/>
      <c r="AM99" s="38"/>
      <c r="AN99" s="38"/>
      <c r="AO99" s="38"/>
      <c r="AP99" s="38"/>
      <c r="AQ99" s="38"/>
      <c r="AR99" s="47"/>
    </row>
    <row r="100" spans="1:44" ht="15.75" customHeight="1" x14ac:dyDescent="0.25">
      <c r="A100" s="41"/>
      <c r="C100" s="16"/>
      <c r="D100" s="36"/>
      <c r="E100" s="36"/>
      <c r="F100" s="36"/>
      <c r="G100" s="36"/>
      <c r="H100" s="38"/>
      <c r="I100" s="50"/>
      <c r="J100" s="50"/>
      <c r="K100" s="50"/>
      <c r="L100" s="50"/>
      <c r="M100" s="50"/>
      <c r="N100" s="16"/>
      <c r="O100" s="16"/>
      <c r="Q100" s="47"/>
      <c r="R100" s="47"/>
      <c r="AE100" s="1"/>
      <c r="AR100" s="47"/>
    </row>
    <row r="101" spans="1:44" ht="15.75" customHeight="1" x14ac:dyDescent="0.25">
      <c r="A101" s="41"/>
      <c r="C101" s="16"/>
      <c r="Q101" s="47"/>
      <c r="R101" s="47"/>
      <c r="AR101" s="47"/>
    </row>
    <row r="102" spans="1:44" ht="15.75" customHeight="1" x14ac:dyDescent="0.25">
      <c r="A102" s="41"/>
      <c r="C102" s="16"/>
      <c r="Q102" s="47"/>
      <c r="R102" s="47"/>
      <c r="AR102" s="47"/>
    </row>
    <row r="103" spans="1:44" ht="15.75" customHeight="1" x14ac:dyDescent="0.25">
      <c r="A103" s="41"/>
      <c r="C103" s="16"/>
      <c r="Q103" s="47"/>
      <c r="R103" s="47"/>
      <c r="AR103" s="47"/>
    </row>
    <row r="104" spans="1:44" ht="15.75" customHeight="1" x14ac:dyDescent="0.25">
      <c r="A104" s="41"/>
      <c r="C104" s="16"/>
      <c r="Q104" s="47"/>
      <c r="R104" s="47"/>
      <c r="AR104" s="47"/>
    </row>
    <row r="105" spans="1:44" ht="15.75" customHeight="1" x14ac:dyDescent="0.25">
      <c r="A105" s="41"/>
      <c r="C105" s="16"/>
      <c r="Q105" s="47"/>
      <c r="R105" s="47"/>
      <c r="AR105" s="47"/>
    </row>
    <row r="106" spans="1:44" ht="15.75" customHeight="1" x14ac:dyDescent="0.25">
      <c r="A106" s="41"/>
      <c r="C106" s="16"/>
      <c r="Q106" s="47"/>
      <c r="R106" s="47"/>
      <c r="AR106" s="47"/>
    </row>
    <row r="107" spans="1:44" ht="15.75" customHeight="1" x14ac:dyDescent="0.25">
      <c r="A107" s="41"/>
      <c r="C107" s="16"/>
      <c r="D107" s="42"/>
      <c r="E107" s="42"/>
      <c r="F107" s="42"/>
      <c r="G107" s="42"/>
      <c r="H107" s="43"/>
      <c r="I107" s="50"/>
      <c r="J107" s="74"/>
      <c r="K107" s="74"/>
      <c r="L107" s="50"/>
      <c r="M107" s="50"/>
      <c r="N107" s="16"/>
      <c r="Q107" s="47"/>
      <c r="R107" s="47"/>
      <c r="AR107" s="47"/>
    </row>
    <row r="108" spans="1:44" ht="15.75" customHeight="1" x14ac:dyDescent="0.25">
      <c r="A108" s="41"/>
      <c r="C108" s="16"/>
      <c r="D108" s="42"/>
      <c r="E108" s="42"/>
      <c r="F108" s="42"/>
      <c r="G108" s="29"/>
      <c r="H108" s="43"/>
      <c r="I108" s="50"/>
      <c r="J108" s="50"/>
      <c r="K108" s="74"/>
      <c r="L108" s="50"/>
      <c r="M108" s="50"/>
      <c r="N108" s="16"/>
      <c r="Q108" s="47"/>
      <c r="R108" s="47"/>
      <c r="S108" s="58"/>
      <c r="T108" s="36"/>
      <c r="Z108" s="38"/>
      <c r="AA108" s="38"/>
      <c r="AB108" s="38"/>
      <c r="AC108" s="38"/>
      <c r="AD108" s="38"/>
      <c r="AF108" s="58"/>
      <c r="AG108" s="36"/>
      <c r="AM108" s="38"/>
      <c r="AN108" s="38"/>
      <c r="AO108" s="38"/>
      <c r="AP108" s="38"/>
      <c r="AQ108" s="38"/>
      <c r="AR108" s="47"/>
    </row>
    <row r="109" spans="1:44" ht="15.75" customHeight="1" x14ac:dyDescent="0.25">
      <c r="A109" s="41"/>
      <c r="C109" s="16"/>
      <c r="D109" s="36"/>
      <c r="E109" s="36"/>
      <c r="F109" s="36"/>
      <c r="G109" s="36"/>
      <c r="H109" s="38"/>
      <c r="I109" s="50"/>
      <c r="J109" s="74"/>
      <c r="K109" s="74"/>
      <c r="L109" s="50"/>
      <c r="M109" s="50"/>
      <c r="N109" s="16"/>
      <c r="Q109" s="47"/>
      <c r="R109" s="47"/>
      <c r="S109" s="58"/>
      <c r="T109" s="36"/>
      <c r="Z109" s="38"/>
      <c r="AA109" s="38"/>
      <c r="AB109" s="38"/>
      <c r="AC109" s="38"/>
      <c r="AD109" s="38"/>
      <c r="AF109" s="58"/>
      <c r="AG109" s="36"/>
      <c r="AM109" s="38"/>
      <c r="AN109" s="38"/>
      <c r="AO109" s="38"/>
      <c r="AP109" s="38"/>
      <c r="AQ109" s="38"/>
      <c r="AR109" s="47"/>
    </row>
    <row r="110" spans="1:44" ht="15.75" customHeight="1" x14ac:dyDescent="0.25">
      <c r="A110" s="41"/>
      <c r="C110" s="16"/>
      <c r="D110" s="42"/>
      <c r="E110" s="42"/>
      <c r="F110" s="42"/>
      <c r="G110" s="29"/>
      <c r="H110" s="43"/>
      <c r="I110" s="50"/>
      <c r="J110" s="50"/>
      <c r="K110" s="74"/>
      <c r="L110" s="50"/>
      <c r="M110" s="50"/>
      <c r="N110" s="16"/>
      <c r="Q110" s="47"/>
      <c r="R110" s="47"/>
      <c r="S110" s="58"/>
      <c r="T110" s="36"/>
      <c r="Z110" s="38"/>
      <c r="AA110" s="38"/>
      <c r="AB110" s="38"/>
      <c r="AC110" s="38"/>
      <c r="AD110" s="38"/>
      <c r="AR110" s="47"/>
    </row>
    <row r="111" spans="1:44" ht="15.75" customHeight="1" x14ac:dyDescent="0.25">
      <c r="A111" s="41"/>
      <c r="C111" s="16"/>
      <c r="D111" s="42"/>
      <c r="E111" s="42"/>
      <c r="F111" s="42"/>
      <c r="G111" s="36"/>
      <c r="H111" s="43"/>
      <c r="I111" s="50"/>
      <c r="J111" s="74"/>
      <c r="K111" s="74"/>
      <c r="L111" s="50"/>
      <c r="M111" s="50"/>
      <c r="N111" s="16"/>
      <c r="Q111" s="47"/>
      <c r="R111" s="47"/>
      <c r="AR111" s="47"/>
    </row>
    <row r="112" spans="1:44" ht="15.75" customHeight="1" x14ac:dyDescent="0.25">
      <c r="A112" s="41"/>
      <c r="C112" s="16"/>
      <c r="D112" s="42"/>
      <c r="E112" s="42"/>
      <c r="F112" s="42"/>
      <c r="G112" s="36"/>
      <c r="H112" s="43"/>
      <c r="I112" s="50"/>
      <c r="J112" s="74"/>
      <c r="K112" s="74"/>
      <c r="L112" s="50"/>
      <c r="M112" s="50"/>
      <c r="N112" s="16"/>
      <c r="Q112" s="47"/>
      <c r="R112" s="47"/>
      <c r="AR112" s="47"/>
    </row>
    <row r="113" spans="1:44" ht="15.75" customHeight="1" x14ac:dyDescent="0.25">
      <c r="A113" s="41"/>
      <c r="L113" s="16"/>
      <c r="M113" s="16"/>
      <c r="N113" s="16"/>
      <c r="Q113" s="47"/>
      <c r="R113" s="47"/>
      <c r="S113" s="58"/>
      <c r="T113" s="36"/>
      <c r="Z113" s="38"/>
      <c r="AA113" s="38"/>
      <c r="AB113" s="38"/>
      <c r="AC113" s="38"/>
      <c r="AD113" s="38"/>
      <c r="AP113" s="38"/>
      <c r="AQ113" s="38"/>
      <c r="AR113" s="47"/>
    </row>
    <row r="114" spans="1:44" ht="15.75" customHeight="1" x14ac:dyDescent="0.25">
      <c r="A114" s="41"/>
      <c r="L114" s="16"/>
      <c r="M114" s="16"/>
      <c r="N114" s="16"/>
      <c r="Q114" s="47"/>
      <c r="R114" s="47"/>
      <c r="AR114" s="47"/>
    </row>
    <row r="115" spans="1:44" ht="15.75" customHeight="1" x14ac:dyDescent="0.25">
      <c r="A115" s="41"/>
      <c r="L115" s="16"/>
      <c r="M115" s="16"/>
      <c r="N115" s="16"/>
      <c r="Q115" s="47"/>
      <c r="R115" s="47"/>
      <c r="AR115" s="47"/>
    </row>
    <row r="116" spans="1:44" ht="15.75" customHeight="1" x14ac:dyDescent="0.25">
      <c r="A116" s="41"/>
      <c r="L116" s="16"/>
      <c r="M116" s="16"/>
      <c r="N116" s="16"/>
      <c r="Q116" s="47"/>
      <c r="R116" s="47"/>
      <c r="AR116" s="47"/>
    </row>
    <row r="117" spans="1:44" ht="15.75" customHeight="1" x14ac:dyDescent="0.25">
      <c r="A117" s="41"/>
      <c r="L117" s="16"/>
      <c r="M117" s="16"/>
      <c r="N117" s="16"/>
      <c r="Q117" s="47"/>
      <c r="R117" s="47"/>
      <c r="AR117" s="47"/>
    </row>
    <row r="118" spans="1:44" ht="15.75" customHeight="1" x14ac:dyDescent="0.25">
      <c r="A118" s="41"/>
      <c r="L118" s="16"/>
      <c r="M118" s="16"/>
      <c r="N118" s="16"/>
      <c r="Q118" s="47"/>
      <c r="R118" s="47"/>
      <c r="AR118" s="47"/>
    </row>
    <row r="119" spans="1:44" ht="15.75" customHeight="1" x14ac:dyDescent="0.25">
      <c r="A119" s="41"/>
      <c r="Q119" s="47"/>
      <c r="R119" s="47"/>
      <c r="AR119" s="47"/>
    </row>
    <row r="120" spans="1:44" ht="15.75" customHeight="1" x14ac:dyDescent="0.25">
      <c r="A120" s="41"/>
      <c r="Q120" s="47"/>
      <c r="R120" s="47"/>
      <c r="AR120" s="47"/>
    </row>
    <row r="121" spans="1:44" ht="15.75" customHeight="1" x14ac:dyDescent="0.25">
      <c r="A121" s="41"/>
      <c r="Q121" s="47"/>
      <c r="R121" s="47"/>
      <c r="AR121" s="47"/>
    </row>
    <row r="122" spans="1:44" ht="15.75" customHeight="1" x14ac:dyDescent="0.25">
      <c r="A122" s="41"/>
      <c r="Q122" s="47"/>
      <c r="R122" s="47"/>
      <c r="S122" s="79"/>
      <c r="T122" s="65"/>
      <c r="U122" s="65"/>
      <c r="V122" s="65"/>
      <c r="W122" s="65"/>
      <c r="X122" s="80"/>
      <c r="Y122" s="65"/>
      <c r="Z122" s="50"/>
      <c r="AA122" s="50"/>
      <c r="AB122" s="50"/>
      <c r="AC122" s="50"/>
      <c r="AD122" s="50"/>
      <c r="AE122" s="264"/>
      <c r="AF122" s="264"/>
      <c r="AG122" s="50"/>
      <c r="AH122" s="50"/>
      <c r="AI122" s="50"/>
      <c r="AJ122" s="50"/>
      <c r="AK122" s="50"/>
      <c r="AL122" s="81"/>
      <c r="AR122" s="47"/>
    </row>
    <row r="123" spans="1:44" ht="15.75" customHeight="1" x14ac:dyDescent="0.25">
      <c r="A123" s="41"/>
      <c r="Q123" s="47"/>
      <c r="R123" s="47"/>
      <c r="S123" s="79"/>
      <c r="T123" s="65"/>
      <c r="U123" s="65"/>
      <c r="V123" s="65"/>
      <c r="W123" s="65"/>
      <c r="X123" s="80"/>
      <c r="Y123" s="65"/>
      <c r="Z123" s="50"/>
      <c r="AA123" s="50"/>
      <c r="AB123" s="50"/>
      <c r="AC123" s="50"/>
      <c r="AD123" s="50"/>
      <c r="AE123" s="264"/>
      <c r="AF123" s="264"/>
      <c r="AG123" s="50"/>
      <c r="AH123" s="50"/>
      <c r="AI123" s="50"/>
      <c r="AJ123" s="50"/>
      <c r="AK123" s="50"/>
      <c r="AL123" s="81"/>
      <c r="AR123" s="47"/>
    </row>
    <row r="124" spans="1:44" ht="15.75" customHeight="1" x14ac:dyDescent="0.25">
      <c r="A124" s="41"/>
      <c r="Q124" s="47"/>
      <c r="R124" s="47"/>
      <c r="S124" s="79"/>
      <c r="T124" s="65"/>
      <c r="U124" s="65"/>
      <c r="V124" s="65"/>
      <c r="W124" s="65"/>
      <c r="X124" s="80"/>
      <c r="Y124" s="65"/>
      <c r="Z124" s="50"/>
      <c r="AA124" s="50"/>
      <c r="AB124" s="50"/>
      <c r="AC124" s="50"/>
      <c r="AD124" s="50"/>
      <c r="AE124" s="264"/>
      <c r="AF124" s="264"/>
      <c r="AG124" s="50"/>
      <c r="AH124" s="50"/>
      <c r="AI124" s="50"/>
      <c r="AJ124" s="50"/>
      <c r="AK124" s="50"/>
      <c r="AL124" s="81"/>
      <c r="AR124" s="47"/>
    </row>
    <row r="125" spans="1:44" ht="15.75" customHeight="1" x14ac:dyDescent="0.25">
      <c r="A125" s="41"/>
      <c r="Q125" s="47"/>
      <c r="R125" s="47"/>
      <c r="S125" s="79"/>
      <c r="T125" s="65"/>
      <c r="U125" s="65"/>
      <c r="V125" s="65"/>
      <c r="W125" s="65"/>
      <c r="X125" s="80"/>
      <c r="Y125" s="65"/>
      <c r="Z125" s="50"/>
      <c r="AA125" s="50"/>
      <c r="AB125" s="50"/>
      <c r="AC125" s="50"/>
      <c r="AD125" s="50"/>
      <c r="AE125" s="87"/>
      <c r="AF125" s="87"/>
      <c r="AG125" s="50"/>
      <c r="AH125" s="50"/>
      <c r="AI125" s="50"/>
      <c r="AJ125" s="50"/>
      <c r="AK125" s="50"/>
      <c r="AL125" s="81"/>
      <c r="AR125" s="47"/>
    </row>
    <row r="126" spans="1:44" ht="15.75" customHeight="1" x14ac:dyDescent="0.25">
      <c r="A126" s="41"/>
      <c r="Q126" s="47"/>
      <c r="R126" s="47"/>
      <c r="S126" s="79"/>
      <c r="T126" s="65"/>
      <c r="U126" s="65"/>
      <c r="V126" s="65"/>
      <c r="W126" s="65"/>
      <c r="X126" s="80"/>
      <c r="Y126" s="65"/>
      <c r="Z126" s="50"/>
      <c r="AA126" s="50"/>
      <c r="AB126" s="50"/>
      <c r="AC126" s="50"/>
      <c r="AD126" s="50"/>
      <c r="AE126" s="87"/>
      <c r="AF126" s="87"/>
      <c r="AG126" s="50"/>
      <c r="AH126" s="50"/>
      <c r="AI126" s="50"/>
      <c r="AJ126" s="50"/>
      <c r="AK126" s="50"/>
      <c r="AL126" s="81"/>
      <c r="AR126" s="47"/>
    </row>
    <row r="127" spans="1:44" ht="15.75" customHeight="1" x14ac:dyDescent="0.25">
      <c r="A127" s="41"/>
      <c r="Q127" s="47"/>
      <c r="R127" s="47"/>
      <c r="S127" s="79"/>
      <c r="T127" s="65"/>
      <c r="U127" s="65"/>
      <c r="V127" s="65"/>
      <c r="W127" s="65"/>
      <c r="X127" s="80"/>
      <c r="Y127" s="65"/>
      <c r="Z127" s="50"/>
      <c r="AA127" s="50"/>
      <c r="AB127" s="50"/>
      <c r="AC127" s="50"/>
      <c r="AD127" s="50"/>
      <c r="AE127" s="87"/>
      <c r="AF127" s="87"/>
      <c r="AG127" s="50"/>
      <c r="AH127" s="50"/>
      <c r="AI127" s="50"/>
      <c r="AJ127" s="50"/>
      <c r="AK127" s="50"/>
      <c r="AL127" s="81"/>
      <c r="AR127" s="47"/>
    </row>
    <row r="128" spans="1:44" ht="15.75" customHeight="1" x14ac:dyDescent="0.25">
      <c r="A128" s="41"/>
      <c r="Q128" s="47"/>
      <c r="R128" s="47"/>
      <c r="AR128" s="47"/>
    </row>
    <row r="129" spans="1:44" ht="15.75" customHeight="1" x14ac:dyDescent="0.25">
      <c r="A129" s="41"/>
      <c r="Q129" s="47"/>
      <c r="R129" s="47"/>
      <c r="AR129" s="47"/>
    </row>
    <row r="130" spans="1:44" ht="15.75" customHeight="1" x14ac:dyDescent="0.25">
      <c r="A130" s="41"/>
      <c r="Q130" s="47"/>
      <c r="R130" s="47"/>
      <c r="AR130" s="47"/>
    </row>
    <row r="131" spans="1:44" ht="15.75" customHeight="1" x14ac:dyDescent="0.25">
      <c r="A131" s="41"/>
      <c r="Q131" s="47"/>
      <c r="R131" s="47"/>
      <c r="AR131" s="47"/>
    </row>
    <row r="132" spans="1:44" ht="15.75" customHeight="1" x14ac:dyDescent="0.25">
      <c r="A132" s="41"/>
      <c r="Q132" s="47"/>
      <c r="R132" s="47"/>
      <c r="AR132" s="47"/>
    </row>
    <row r="133" spans="1:44" ht="15.75" customHeight="1" x14ac:dyDescent="0.25">
      <c r="A133" s="41"/>
      <c r="Q133" s="47"/>
      <c r="R133" s="47"/>
      <c r="AR133" s="47"/>
    </row>
    <row r="134" spans="1:44" ht="15.75" customHeight="1" x14ac:dyDescent="0.25">
      <c r="A134" s="41"/>
      <c r="Q134" s="47"/>
      <c r="R134" s="47"/>
      <c r="AR134" s="47"/>
    </row>
    <row r="135" spans="1:44" ht="15.75" customHeight="1" x14ac:dyDescent="0.25">
      <c r="A135" s="41"/>
      <c r="Q135" s="47"/>
      <c r="R135" s="47"/>
      <c r="AR135" s="47"/>
    </row>
    <row r="136" spans="1:44" ht="15.75" customHeight="1" x14ac:dyDescent="0.25">
      <c r="A136" s="41"/>
      <c r="Q136" s="41"/>
      <c r="R136" s="41"/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1"/>
      <c r="R141" s="41"/>
      <c r="S141" s="56"/>
      <c r="T141" s="36"/>
      <c r="AA141" s="38"/>
      <c r="AB141" s="38"/>
      <c r="AC141" s="38"/>
      <c r="AD141" s="38"/>
      <c r="AE141" s="55"/>
      <c r="AF141" s="38"/>
      <c r="AG141" s="38"/>
      <c r="AH141" s="38"/>
      <c r="AI141" s="38"/>
      <c r="AJ141" s="38"/>
      <c r="AK141" s="38"/>
      <c r="AL141" s="49"/>
      <c r="AR141" s="41"/>
    </row>
    <row r="142" spans="1:44" ht="15.75" customHeight="1" x14ac:dyDescent="0.25">
      <c r="A142" s="41"/>
      <c r="Q142" s="41"/>
      <c r="R142" s="41"/>
      <c r="S142" s="56"/>
      <c r="T142" s="36"/>
      <c r="U142" s="36"/>
      <c r="V142" s="36"/>
      <c r="W142" s="36"/>
      <c r="X142" s="37"/>
      <c r="Y142" s="36"/>
      <c r="Z142" s="38"/>
      <c r="AA142" s="38"/>
      <c r="AB142" s="38"/>
      <c r="AC142" s="38"/>
      <c r="AD142" s="38"/>
      <c r="AE142" s="55"/>
      <c r="AF142" s="38"/>
      <c r="AG142" s="38"/>
      <c r="AH142" s="38"/>
      <c r="AI142" s="38"/>
      <c r="AJ142" s="38"/>
      <c r="AK142" s="38"/>
      <c r="AL142" s="49"/>
      <c r="AR142" s="41"/>
    </row>
    <row r="143" spans="1:44" ht="15.75" customHeight="1" x14ac:dyDescent="0.25">
      <c r="A143" s="41"/>
      <c r="Q143" s="40"/>
      <c r="R143" s="40"/>
      <c r="AR143" s="40"/>
    </row>
    <row r="144" spans="1:44" ht="15.75" customHeight="1" x14ac:dyDescent="0.25">
      <c r="A144" s="41"/>
      <c r="Q144" s="40"/>
      <c r="R144" s="40"/>
      <c r="AR144" s="40"/>
    </row>
    <row r="145" spans="1:44" ht="15.75" customHeight="1" x14ac:dyDescent="0.25">
      <c r="A145" s="41"/>
      <c r="D145" s="42"/>
      <c r="E145" s="42"/>
      <c r="F145" s="42"/>
      <c r="G145" s="42"/>
      <c r="I145" s="43"/>
      <c r="J145" s="43"/>
      <c r="K145" s="43"/>
      <c r="L145" s="38"/>
      <c r="M145" s="43"/>
      <c r="Q145" s="40"/>
      <c r="R145" s="40"/>
      <c r="AR145" s="40"/>
    </row>
    <row r="146" spans="1:44" ht="15.75" x14ac:dyDescent="0.25">
      <c r="A146" s="41"/>
      <c r="Q146" s="40"/>
      <c r="R146" s="40"/>
      <c r="AR146" s="40"/>
    </row>
    <row r="147" spans="1:44" ht="15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12"/>
    </row>
    <row r="152" spans="1:44" ht="15.75" x14ac:dyDescent="0.25">
      <c r="S152" s="75">
        <v>7.5</v>
      </c>
      <c r="T152" s="42" t="s">
        <v>96</v>
      </c>
      <c r="U152" s="42"/>
      <c r="V152" s="42"/>
      <c r="W152" s="42"/>
      <c r="X152" s="43">
        <v>4</v>
      </c>
      <c r="Y152" s="36" t="s">
        <v>21</v>
      </c>
      <c r="Z152" s="50">
        <v>1</v>
      </c>
      <c r="AA152" s="74">
        <v>0</v>
      </c>
      <c r="AB152" s="74">
        <v>1</v>
      </c>
      <c r="AC152" s="50">
        <f t="shared" ref="AC152:AC183" si="37">+AA152+AB152</f>
        <v>1</v>
      </c>
      <c r="AD152" s="74">
        <v>2</v>
      </c>
    </row>
    <row r="153" spans="1:44" ht="15.75" x14ac:dyDescent="0.25">
      <c r="S153" s="75">
        <v>7</v>
      </c>
      <c r="T153" s="42" t="s">
        <v>40</v>
      </c>
      <c r="U153" s="42"/>
      <c r="V153" s="42"/>
      <c r="W153" s="42"/>
      <c r="X153" s="43">
        <v>22</v>
      </c>
      <c r="Y153" s="36" t="s">
        <v>21</v>
      </c>
      <c r="Z153" s="50">
        <v>1</v>
      </c>
      <c r="AA153" s="74">
        <v>0</v>
      </c>
      <c r="AB153" s="74">
        <v>1</v>
      </c>
      <c r="AC153" s="50">
        <f t="shared" si="37"/>
        <v>1</v>
      </c>
      <c r="AD153" s="74">
        <v>2</v>
      </c>
    </row>
    <row r="154" spans="1:44" ht="15.75" x14ac:dyDescent="0.25">
      <c r="S154" s="75">
        <v>6.5</v>
      </c>
      <c r="T154" s="36" t="s">
        <v>112</v>
      </c>
      <c r="U154" s="36"/>
      <c r="V154" s="36"/>
      <c r="W154" s="36"/>
      <c r="X154" s="38">
        <v>8</v>
      </c>
      <c r="Y154" s="36" t="s">
        <v>144</v>
      </c>
      <c r="Z154" s="50">
        <v>1</v>
      </c>
      <c r="AA154" s="74">
        <v>0</v>
      </c>
      <c r="AB154" s="74">
        <v>1</v>
      </c>
      <c r="AC154" s="50">
        <f t="shared" si="37"/>
        <v>1</v>
      </c>
      <c r="AD154" s="74">
        <v>2</v>
      </c>
    </row>
    <row r="155" spans="1:44" ht="15.75" x14ac:dyDescent="0.25">
      <c r="S155" s="75">
        <v>8.5</v>
      </c>
      <c r="T155" s="42" t="s">
        <v>39</v>
      </c>
      <c r="U155" s="42"/>
      <c r="V155" s="42"/>
      <c r="W155" s="56"/>
      <c r="X155" s="43">
        <v>7</v>
      </c>
      <c r="Y155" s="42" t="s">
        <v>17</v>
      </c>
      <c r="Z155" s="50">
        <v>1</v>
      </c>
      <c r="AA155" s="74">
        <v>0</v>
      </c>
      <c r="AB155" s="74">
        <v>0</v>
      </c>
      <c r="AC155" s="50">
        <f t="shared" si="37"/>
        <v>0</v>
      </c>
      <c r="AD155" s="74">
        <v>2</v>
      </c>
    </row>
    <row r="156" spans="1:44" ht="15.75" x14ac:dyDescent="0.25">
      <c r="S156" s="75">
        <v>8</v>
      </c>
      <c r="T156" s="42" t="s">
        <v>147</v>
      </c>
      <c r="U156" s="42"/>
      <c r="V156" s="42"/>
      <c r="W156" s="56"/>
      <c r="X156" s="43">
        <v>9</v>
      </c>
      <c r="Y156" s="29" t="s">
        <v>146</v>
      </c>
      <c r="Z156" s="50">
        <v>0</v>
      </c>
      <c r="AA156" s="74">
        <v>0</v>
      </c>
      <c r="AB156" s="74">
        <v>0</v>
      </c>
      <c r="AC156" s="50">
        <f t="shared" si="37"/>
        <v>0</v>
      </c>
      <c r="AD156" s="74">
        <v>0</v>
      </c>
    </row>
    <row r="157" spans="1:44" ht="15.75" x14ac:dyDescent="0.25">
      <c r="S157" s="75">
        <v>7</v>
      </c>
      <c r="T157" s="42" t="s">
        <v>45</v>
      </c>
      <c r="U157" s="42"/>
      <c r="V157" s="42"/>
      <c r="W157" s="56"/>
      <c r="X157" s="43"/>
      <c r="Y157" s="29" t="s">
        <v>146</v>
      </c>
      <c r="Z157" s="50">
        <v>0</v>
      </c>
      <c r="AA157" s="74">
        <v>0</v>
      </c>
      <c r="AB157" s="74">
        <v>0</v>
      </c>
      <c r="AC157" s="50">
        <f t="shared" si="37"/>
        <v>0</v>
      </c>
      <c r="AD157" s="74">
        <v>0</v>
      </c>
    </row>
    <row r="158" spans="1:44" ht="15.75" x14ac:dyDescent="0.25">
      <c r="S158" s="75">
        <v>6.5</v>
      </c>
      <c r="T158" s="42" t="s">
        <v>181</v>
      </c>
      <c r="U158" s="42"/>
      <c r="V158" s="42"/>
      <c r="W158" s="42"/>
      <c r="X158" s="43"/>
      <c r="Y158" s="36" t="s">
        <v>21</v>
      </c>
      <c r="Z158" s="50">
        <v>0</v>
      </c>
      <c r="AA158" s="74">
        <v>0</v>
      </c>
      <c r="AB158" s="74">
        <v>0</v>
      </c>
      <c r="AC158" s="50">
        <f t="shared" si="37"/>
        <v>0</v>
      </c>
      <c r="AD158" s="74">
        <v>0</v>
      </c>
    </row>
    <row r="159" spans="1:44" ht="15.75" x14ac:dyDescent="0.25">
      <c r="S159" s="75">
        <v>8.5</v>
      </c>
      <c r="T159" s="36" t="s">
        <v>34</v>
      </c>
      <c r="U159" s="36"/>
      <c r="V159" s="36"/>
      <c r="W159" s="36"/>
      <c r="X159" s="38"/>
      <c r="Y159" s="36" t="s">
        <v>144</v>
      </c>
      <c r="Z159" s="50">
        <v>0</v>
      </c>
      <c r="AA159" s="74">
        <v>0</v>
      </c>
      <c r="AB159" s="74">
        <v>0</v>
      </c>
      <c r="AC159" s="50">
        <f t="shared" si="37"/>
        <v>0</v>
      </c>
      <c r="AD159" s="74">
        <v>0</v>
      </c>
    </row>
    <row r="160" spans="1:44" ht="15.75" x14ac:dyDescent="0.25">
      <c r="S160" s="75">
        <v>7.5</v>
      </c>
      <c r="T160" s="42" t="s">
        <v>125</v>
      </c>
      <c r="U160" s="42"/>
      <c r="V160" s="42"/>
      <c r="W160" s="56"/>
      <c r="X160" s="43"/>
      <c r="Y160" s="42" t="s">
        <v>160</v>
      </c>
      <c r="Z160" s="50">
        <v>0</v>
      </c>
      <c r="AA160" s="74">
        <v>0</v>
      </c>
      <c r="AB160" s="74">
        <v>0</v>
      </c>
      <c r="AC160" s="50">
        <f t="shared" si="37"/>
        <v>0</v>
      </c>
      <c r="AD160" s="74">
        <v>0</v>
      </c>
    </row>
    <row r="161" spans="19:30" ht="15.75" x14ac:dyDescent="0.25">
      <c r="S161" s="75">
        <v>8</v>
      </c>
      <c r="T161" s="42" t="s">
        <v>43</v>
      </c>
      <c r="U161" s="42"/>
      <c r="V161" s="42"/>
      <c r="W161" s="56"/>
      <c r="X161" s="43"/>
      <c r="Y161" s="42" t="s">
        <v>159</v>
      </c>
      <c r="Z161" s="50">
        <v>0</v>
      </c>
      <c r="AA161" s="74">
        <v>0</v>
      </c>
      <c r="AB161" s="74">
        <v>0</v>
      </c>
      <c r="AC161" s="50">
        <f t="shared" si="37"/>
        <v>0</v>
      </c>
      <c r="AD161" s="74">
        <v>0</v>
      </c>
    </row>
    <row r="162" spans="19:30" ht="15.75" x14ac:dyDescent="0.25">
      <c r="S162" s="75">
        <v>6.5</v>
      </c>
      <c r="T162" s="42" t="s">
        <v>185</v>
      </c>
      <c r="U162" s="42"/>
      <c r="V162" s="42"/>
      <c r="W162" s="56"/>
      <c r="X162" s="43"/>
      <c r="Y162" s="42" t="s">
        <v>159</v>
      </c>
      <c r="Z162" s="50">
        <v>0</v>
      </c>
      <c r="AA162" s="74">
        <v>0</v>
      </c>
      <c r="AB162" s="74">
        <v>0</v>
      </c>
      <c r="AC162" s="50">
        <f t="shared" si="37"/>
        <v>0</v>
      </c>
      <c r="AD162" s="74">
        <v>0</v>
      </c>
    </row>
    <row r="163" spans="19:30" ht="15.75" x14ac:dyDescent="0.25">
      <c r="S163" s="75">
        <v>9.5</v>
      </c>
      <c r="T163" s="36" t="s">
        <v>126</v>
      </c>
      <c r="U163" s="36"/>
      <c r="V163" s="36"/>
      <c r="W163" s="36"/>
      <c r="X163" s="38">
        <v>9</v>
      </c>
      <c r="Y163" s="42" t="s">
        <v>157</v>
      </c>
      <c r="Z163" s="50">
        <v>1</v>
      </c>
      <c r="AA163" s="74">
        <v>3</v>
      </c>
      <c r="AB163" s="74">
        <v>0</v>
      </c>
      <c r="AC163" s="50">
        <f t="shared" si="37"/>
        <v>3</v>
      </c>
      <c r="AD163" s="74">
        <v>0</v>
      </c>
    </row>
    <row r="164" spans="19:30" ht="15.75" x14ac:dyDescent="0.25">
      <c r="S164" s="75">
        <v>8.5</v>
      </c>
      <c r="T164" s="36" t="s">
        <v>113</v>
      </c>
      <c r="U164" s="36"/>
      <c r="V164" s="36"/>
      <c r="W164" s="36"/>
      <c r="X164" s="38">
        <v>4</v>
      </c>
      <c r="Y164" s="42" t="s">
        <v>157</v>
      </c>
      <c r="Z164" s="50">
        <v>1</v>
      </c>
      <c r="AA164" s="74">
        <v>0</v>
      </c>
      <c r="AB164" s="74">
        <v>3</v>
      </c>
      <c r="AC164" s="50">
        <f t="shared" si="37"/>
        <v>3</v>
      </c>
      <c r="AD164" s="74">
        <v>0</v>
      </c>
    </row>
    <row r="165" spans="19:30" ht="15.75" x14ac:dyDescent="0.25">
      <c r="S165" s="75">
        <v>6.5</v>
      </c>
      <c r="T165" s="36" t="s">
        <v>76</v>
      </c>
      <c r="U165" s="36"/>
      <c r="V165" s="36"/>
      <c r="W165" s="36"/>
      <c r="X165" s="38">
        <v>5</v>
      </c>
      <c r="Y165" s="42" t="s">
        <v>157</v>
      </c>
      <c r="Z165" s="50">
        <v>1</v>
      </c>
      <c r="AA165" s="74">
        <v>0</v>
      </c>
      <c r="AB165" s="74">
        <v>3</v>
      </c>
      <c r="AC165" s="50">
        <f t="shared" si="37"/>
        <v>3</v>
      </c>
      <c r="AD165" s="74">
        <v>0</v>
      </c>
    </row>
    <row r="166" spans="19:30" ht="15.75" x14ac:dyDescent="0.25">
      <c r="S166" s="75">
        <v>9.5</v>
      </c>
      <c r="T166" s="42" t="s">
        <v>133</v>
      </c>
      <c r="U166" s="42"/>
      <c r="V166" s="42"/>
      <c r="W166" s="42"/>
      <c r="X166" s="43">
        <v>9</v>
      </c>
      <c r="Y166" s="42" t="s">
        <v>158</v>
      </c>
      <c r="Z166" s="50">
        <v>1</v>
      </c>
      <c r="AA166" s="74">
        <v>2</v>
      </c>
      <c r="AB166" s="74">
        <v>0</v>
      </c>
      <c r="AC166" s="50">
        <f t="shared" si="37"/>
        <v>2</v>
      </c>
      <c r="AD166" s="74">
        <v>0</v>
      </c>
    </row>
    <row r="167" spans="19:30" ht="15.75" x14ac:dyDescent="0.25">
      <c r="S167" s="75">
        <v>9</v>
      </c>
      <c r="T167" s="42" t="s">
        <v>98</v>
      </c>
      <c r="U167" s="42"/>
      <c r="V167" s="42"/>
      <c r="W167" s="42"/>
      <c r="X167" s="43">
        <v>9</v>
      </c>
      <c r="Y167" s="36" t="s">
        <v>21</v>
      </c>
      <c r="Z167" s="50">
        <v>1</v>
      </c>
      <c r="AA167" s="74">
        <v>1</v>
      </c>
      <c r="AB167" s="74">
        <v>1</v>
      </c>
      <c r="AC167" s="50">
        <f t="shared" si="37"/>
        <v>2</v>
      </c>
      <c r="AD167" s="74">
        <v>0</v>
      </c>
    </row>
    <row r="168" spans="19:30" ht="15.75" x14ac:dyDescent="0.25">
      <c r="S168" s="75">
        <v>8.5</v>
      </c>
      <c r="T168" s="42" t="s">
        <v>66</v>
      </c>
      <c r="U168" s="42"/>
      <c r="V168" s="42"/>
      <c r="W168" s="42"/>
      <c r="X168" s="43">
        <v>13</v>
      </c>
      <c r="Y168" s="36" t="s">
        <v>21</v>
      </c>
      <c r="Z168" s="50">
        <v>1</v>
      </c>
      <c r="AA168" s="74">
        <v>1</v>
      </c>
      <c r="AB168" s="74">
        <v>1</v>
      </c>
      <c r="AC168" s="50">
        <f t="shared" si="37"/>
        <v>2</v>
      </c>
      <c r="AD168" s="74">
        <v>0</v>
      </c>
    </row>
    <row r="169" spans="19:30" ht="15.75" x14ac:dyDescent="0.25">
      <c r="S169" s="75">
        <v>7.5</v>
      </c>
      <c r="T169" s="36" t="s">
        <v>154</v>
      </c>
      <c r="U169" s="36"/>
      <c r="V169" s="36"/>
      <c r="W169" s="36"/>
      <c r="X169" s="38">
        <v>10</v>
      </c>
      <c r="Y169" s="36" t="s">
        <v>144</v>
      </c>
      <c r="Z169" s="50">
        <v>1</v>
      </c>
      <c r="AA169" s="74">
        <v>1</v>
      </c>
      <c r="AB169" s="74">
        <v>1</v>
      </c>
      <c r="AC169" s="50">
        <f t="shared" si="37"/>
        <v>2</v>
      </c>
      <c r="AD169" s="74">
        <v>0</v>
      </c>
    </row>
    <row r="170" spans="19:30" ht="15.75" x14ac:dyDescent="0.25">
      <c r="S170" s="75">
        <v>9.5</v>
      </c>
      <c r="T170" s="42" t="s">
        <v>132</v>
      </c>
      <c r="U170" s="42"/>
      <c r="V170" s="42"/>
      <c r="W170" s="56"/>
      <c r="X170" s="43">
        <v>7</v>
      </c>
      <c r="Y170" s="42" t="s">
        <v>159</v>
      </c>
      <c r="Z170" s="50">
        <v>1</v>
      </c>
      <c r="AA170" s="74">
        <v>1</v>
      </c>
      <c r="AB170" s="74">
        <v>1</v>
      </c>
      <c r="AC170" s="50">
        <f t="shared" si="37"/>
        <v>2</v>
      </c>
      <c r="AD170" s="74">
        <v>0</v>
      </c>
    </row>
    <row r="171" spans="19:30" ht="15.75" x14ac:dyDescent="0.25">
      <c r="S171" s="75">
        <v>8.5</v>
      </c>
      <c r="T171" s="42" t="s">
        <v>67</v>
      </c>
      <c r="U171" s="42"/>
      <c r="V171" s="42"/>
      <c r="W171" s="56"/>
      <c r="X171" s="43">
        <v>2</v>
      </c>
      <c r="Y171" s="42" t="s">
        <v>159</v>
      </c>
      <c r="Z171" s="50">
        <v>1</v>
      </c>
      <c r="AA171" s="74">
        <v>1</v>
      </c>
      <c r="AB171" s="74">
        <v>1</v>
      </c>
      <c r="AC171" s="50">
        <f t="shared" si="37"/>
        <v>2</v>
      </c>
      <c r="AD171" s="74">
        <v>0</v>
      </c>
    </row>
    <row r="172" spans="19:30" ht="15.75" x14ac:dyDescent="0.25">
      <c r="S172" s="75">
        <v>8.5</v>
      </c>
      <c r="T172" s="42" t="s">
        <v>170</v>
      </c>
      <c r="U172" s="42"/>
      <c r="V172" s="42"/>
      <c r="W172" s="42"/>
      <c r="X172" s="43">
        <v>27</v>
      </c>
      <c r="Y172" s="42" t="s">
        <v>158</v>
      </c>
      <c r="Z172" s="50">
        <v>1</v>
      </c>
      <c r="AA172" s="74">
        <v>1</v>
      </c>
      <c r="AB172" s="74">
        <v>1</v>
      </c>
      <c r="AC172" s="50">
        <f t="shared" si="37"/>
        <v>2</v>
      </c>
      <c r="AD172" s="74">
        <v>0</v>
      </c>
    </row>
    <row r="173" spans="19:30" ht="15.75" x14ac:dyDescent="0.25">
      <c r="S173" s="75">
        <v>9</v>
      </c>
      <c r="T173" s="36" t="s">
        <v>119</v>
      </c>
      <c r="U173" s="36"/>
      <c r="V173" s="36"/>
      <c r="W173" s="36"/>
      <c r="X173" s="38">
        <v>27</v>
      </c>
      <c r="Y173" s="36" t="s">
        <v>144</v>
      </c>
      <c r="Z173" s="50">
        <v>1</v>
      </c>
      <c r="AA173" s="74">
        <v>0</v>
      </c>
      <c r="AB173" s="74">
        <v>2</v>
      </c>
      <c r="AC173" s="50">
        <f t="shared" si="37"/>
        <v>2</v>
      </c>
      <c r="AD173" s="74">
        <v>0</v>
      </c>
    </row>
    <row r="174" spans="19:30" ht="15.75" x14ac:dyDescent="0.25">
      <c r="S174" s="75">
        <v>9</v>
      </c>
      <c r="T174" s="42" t="s">
        <v>110</v>
      </c>
      <c r="U174" s="42"/>
      <c r="V174" s="42"/>
      <c r="W174" s="56"/>
      <c r="X174" s="43">
        <v>3</v>
      </c>
      <c r="Y174" s="29" t="s">
        <v>146</v>
      </c>
      <c r="Z174" s="50">
        <v>1</v>
      </c>
      <c r="AA174" s="74">
        <v>1</v>
      </c>
      <c r="AB174" s="74">
        <v>0</v>
      </c>
      <c r="AC174" s="50">
        <f t="shared" si="37"/>
        <v>1</v>
      </c>
      <c r="AD174" s="74">
        <v>0</v>
      </c>
    </row>
    <row r="175" spans="19:30" ht="15.75" x14ac:dyDescent="0.25">
      <c r="S175" s="75">
        <v>8</v>
      </c>
      <c r="T175" s="42" t="s">
        <v>184</v>
      </c>
      <c r="X175" s="43">
        <v>10</v>
      </c>
      <c r="Y175" s="42" t="s">
        <v>17</v>
      </c>
      <c r="Z175" s="50">
        <v>1</v>
      </c>
      <c r="AA175" s="74">
        <v>1</v>
      </c>
      <c r="AB175" s="74">
        <v>0</v>
      </c>
      <c r="AC175" s="50">
        <f t="shared" si="37"/>
        <v>1</v>
      </c>
      <c r="AD175" s="74">
        <v>0</v>
      </c>
    </row>
    <row r="176" spans="19:30" ht="15.75" x14ac:dyDescent="0.25">
      <c r="S176" s="75">
        <v>7.5</v>
      </c>
      <c r="T176" s="36" t="s">
        <v>44</v>
      </c>
      <c r="U176" s="36"/>
      <c r="V176" s="36"/>
      <c r="W176" s="36"/>
      <c r="X176" s="38">
        <v>7</v>
      </c>
      <c r="Y176" s="36" t="s">
        <v>144</v>
      </c>
      <c r="Z176" s="50">
        <v>1</v>
      </c>
      <c r="AA176" s="74">
        <v>1</v>
      </c>
      <c r="AB176" s="74">
        <v>0</v>
      </c>
      <c r="AC176" s="50">
        <f t="shared" si="37"/>
        <v>1</v>
      </c>
      <c r="AD176" s="74">
        <v>0</v>
      </c>
    </row>
    <row r="177" spans="19:30" ht="15.75" x14ac:dyDescent="0.25">
      <c r="S177" s="75">
        <v>9.5</v>
      </c>
      <c r="T177" s="42" t="s">
        <v>82</v>
      </c>
      <c r="U177" s="42"/>
      <c r="V177" s="42"/>
      <c r="W177" s="56"/>
      <c r="X177" s="43">
        <v>14</v>
      </c>
      <c r="Y177" s="42" t="s">
        <v>160</v>
      </c>
      <c r="Z177" s="50">
        <v>1</v>
      </c>
      <c r="AA177" s="74">
        <v>1</v>
      </c>
      <c r="AB177" s="74">
        <v>0</v>
      </c>
      <c r="AC177" s="50">
        <f t="shared" si="37"/>
        <v>1</v>
      </c>
      <c r="AD177" s="74">
        <v>0</v>
      </c>
    </row>
    <row r="178" spans="19:30" ht="15.75" x14ac:dyDescent="0.25">
      <c r="S178" s="75">
        <v>7.5</v>
      </c>
      <c r="T178" s="42" t="s">
        <v>81</v>
      </c>
      <c r="U178" s="42"/>
      <c r="V178" s="42"/>
      <c r="W178" s="56"/>
      <c r="X178" s="43">
        <v>8</v>
      </c>
      <c r="Y178" s="29" t="s">
        <v>146</v>
      </c>
      <c r="Z178" s="50">
        <v>1</v>
      </c>
      <c r="AA178" s="74">
        <v>0</v>
      </c>
      <c r="AB178" s="74">
        <v>1</v>
      </c>
      <c r="AC178" s="50">
        <f t="shared" si="37"/>
        <v>1</v>
      </c>
      <c r="AD178" s="74">
        <v>0</v>
      </c>
    </row>
    <row r="179" spans="19:30" ht="15.75" x14ac:dyDescent="0.25">
      <c r="S179" s="75">
        <v>7.5</v>
      </c>
      <c r="T179" s="42" t="s">
        <v>54</v>
      </c>
      <c r="U179" s="42"/>
      <c r="V179" s="42"/>
      <c r="W179" s="56"/>
      <c r="X179" s="43">
        <v>10</v>
      </c>
      <c r="Y179" s="29" t="s">
        <v>146</v>
      </c>
      <c r="Z179" s="50">
        <v>1</v>
      </c>
      <c r="AA179" s="74">
        <v>0</v>
      </c>
      <c r="AB179" s="74">
        <v>1</v>
      </c>
      <c r="AC179" s="50">
        <f t="shared" si="37"/>
        <v>1</v>
      </c>
      <c r="AD179" s="74">
        <v>0</v>
      </c>
    </row>
    <row r="180" spans="19:30" ht="15.75" x14ac:dyDescent="0.25">
      <c r="S180" s="75">
        <v>7.5</v>
      </c>
      <c r="T180" s="42" t="s">
        <v>80</v>
      </c>
      <c r="U180" s="42"/>
      <c r="V180" s="42"/>
      <c r="W180" s="56"/>
      <c r="X180" s="43">
        <v>11</v>
      </c>
      <c r="Y180" s="42" t="s">
        <v>17</v>
      </c>
      <c r="Z180" s="50">
        <v>1</v>
      </c>
      <c r="AA180" s="74">
        <v>0</v>
      </c>
      <c r="AB180" s="74">
        <v>1</v>
      </c>
      <c r="AC180" s="50">
        <f t="shared" si="37"/>
        <v>1</v>
      </c>
      <c r="AD180" s="74">
        <v>0</v>
      </c>
    </row>
    <row r="181" spans="19:30" ht="15.75" x14ac:dyDescent="0.25">
      <c r="S181" s="75">
        <v>6.5</v>
      </c>
      <c r="T181" s="42" t="s">
        <v>85</v>
      </c>
      <c r="U181" s="42"/>
      <c r="V181" s="42"/>
      <c r="W181" s="56"/>
      <c r="X181" s="43">
        <v>2</v>
      </c>
      <c r="Y181" s="42" t="s">
        <v>17</v>
      </c>
      <c r="Z181" s="50">
        <v>1</v>
      </c>
      <c r="AA181" s="74">
        <v>0</v>
      </c>
      <c r="AB181" s="74">
        <v>1</v>
      </c>
      <c r="AC181" s="50">
        <f t="shared" si="37"/>
        <v>1</v>
      </c>
      <c r="AD181" s="74">
        <v>0</v>
      </c>
    </row>
    <row r="182" spans="19:30" ht="15.75" x14ac:dyDescent="0.25">
      <c r="S182" s="75">
        <v>8</v>
      </c>
      <c r="T182" s="36" t="s">
        <v>70</v>
      </c>
      <c r="U182" s="36"/>
      <c r="V182" s="36"/>
      <c r="W182" s="36"/>
      <c r="X182" s="38">
        <v>5</v>
      </c>
      <c r="Y182" s="36" t="s">
        <v>144</v>
      </c>
      <c r="Z182" s="50">
        <v>1</v>
      </c>
      <c r="AA182" s="74">
        <v>0</v>
      </c>
      <c r="AB182" s="74">
        <v>1</v>
      </c>
      <c r="AC182" s="50">
        <f t="shared" si="37"/>
        <v>1</v>
      </c>
      <c r="AD182" s="74">
        <v>0</v>
      </c>
    </row>
    <row r="183" spans="19:30" ht="15.75" x14ac:dyDescent="0.25">
      <c r="S183" s="75">
        <v>6.5</v>
      </c>
      <c r="T183" s="36" t="s">
        <v>175</v>
      </c>
      <c r="U183" s="36"/>
      <c r="V183" s="36"/>
      <c r="W183" s="36"/>
      <c r="X183" s="38">
        <v>0</v>
      </c>
      <c r="Y183" s="36" t="s">
        <v>144</v>
      </c>
      <c r="Z183" s="50">
        <v>1</v>
      </c>
      <c r="AA183" s="74">
        <v>0</v>
      </c>
      <c r="AB183" s="74">
        <v>1</v>
      </c>
      <c r="AC183" s="50">
        <f t="shared" si="37"/>
        <v>1</v>
      </c>
      <c r="AD183" s="74">
        <v>0</v>
      </c>
    </row>
    <row r="184" spans="19:30" ht="15.75" x14ac:dyDescent="0.25">
      <c r="S184" s="75">
        <v>8</v>
      </c>
      <c r="T184" s="42" t="s">
        <v>86</v>
      </c>
      <c r="X184" s="43">
        <v>55</v>
      </c>
      <c r="Y184" s="42" t="s">
        <v>159</v>
      </c>
      <c r="Z184" s="50">
        <v>1</v>
      </c>
      <c r="AA184" s="74">
        <v>0</v>
      </c>
      <c r="AB184" s="74">
        <v>1</v>
      </c>
      <c r="AC184" s="50">
        <f t="shared" ref="AC184:AC215" si="38">+AA184+AB184</f>
        <v>1</v>
      </c>
      <c r="AD184" s="74">
        <v>0</v>
      </c>
    </row>
    <row r="185" spans="19:30" ht="15.75" x14ac:dyDescent="0.25">
      <c r="S185" s="75">
        <v>8</v>
      </c>
      <c r="T185" s="42" t="s">
        <v>36</v>
      </c>
      <c r="U185" s="42"/>
      <c r="V185" s="42"/>
      <c r="W185" s="42"/>
      <c r="X185" s="43">
        <v>11</v>
      </c>
      <c r="Y185" s="42" t="s">
        <v>158</v>
      </c>
      <c r="Z185" s="50">
        <v>1</v>
      </c>
      <c r="AA185" s="74">
        <v>0</v>
      </c>
      <c r="AB185" s="74">
        <v>1</v>
      </c>
      <c r="AC185" s="50">
        <f t="shared" si="38"/>
        <v>1</v>
      </c>
      <c r="AD185" s="74">
        <v>0</v>
      </c>
    </row>
    <row r="186" spans="19:30" ht="15.75" x14ac:dyDescent="0.25">
      <c r="S186" s="75">
        <v>7.5</v>
      </c>
      <c r="T186" s="42" t="s">
        <v>165</v>
      </c>
      <c r="U186" s="42"/>
      <c r="V186" s="42"/>
      <c r="W186" s="42"/>
      <c r="X186" s="43">
        <v>99</v>
      </c>
      <c r="Y186" s="42" t="s">
        <v>158</v>
      </c>
      <c r="Z186" s="50">
        <v>1</v>
      </c>
      <c r="AA186" s="74">
        <v>0</v>
      </c>
      <c r="AB186" s="74">
        <v>1</v>
      </c>
      <c r="AC186" s="50">
        <f t="shared" si="38"/>
        <v>1</v>
      </c>
      <c r="AD186" s="74">
        <v>0</v>
      </c>
    </row>
    <row r="187" spans="19:30" ht="15.75" x14ac:dyDescent="0.25">
      <c r="S187" s="75">
        <v>7</v>
      </c>
      <c r="T187" s="42" t="s">
        <v>188</v>
      </c>
      <c r="U187" s="42"/>
      <c r="V187" s="42"/>
      <c r="W187" s="42"/>
      <c r="X187" s="43">
        <v>10</v>
      </c>
      <c r="Y187" s="42" t="s">
        <v>158</v>
      </c>
      <c r="Z187" s="50">
        <v>1</v>
      </c>
      <c r="AA187" s="74">
        <v>0</v>
      </c>
      <c r="AB187" s="74">
        <v>1</v>
      </c>
      <c r="AC187" s="50">
        <f t="shared" si="38"/>
        <v>1</v>
      </c>
      <c r="AD187" s="74">
        <v>0</v>
      </c>
    </row>
    <row r="188" spans="19:30" ht="15.75" x14ac:dyDescent="0.25">
      <c r="S188" s="75">
        <v>7</v>
      </c>
      <c r="T188" s="42" t="s">
        <v>97</v>
      </c>
      <c r="U188" s="42"/>
      <c r="V188" s="42"/>
      <c r="W188" s="42"/>
      <c r="X188" s="43">
        <v>14</v>
      </c>
      <c r="Y188" s="42" t="s">
        <v>158</v>
      </c>
      <c r="Z188" s="50">
        <v>1</v>
      </c>
      <c r="AA188" s="74">
        <v>0</v>
      </c>
      <c r="AB188" s="74">
        <v>1</v>
      </c>
      <c r="AC188" s="50">
        <f t="shared" si="38"/>
        <v>1</v>
      </c>
      <c r="AD188" s="74">
        <v>0</v>
      </c>
    </row>
    <row r="189" spans="19:30" ht="15.75" x14ac:dyDescent="0.25">
      <c r="S189" s="75">
        <v>6</v>
      </c>
      <c r="T189" s="42" t="s">
        <v>60</v>
      </c>
      <c r="U189" s="42"/>
      <c r="V189" s="42"/>
      <c r="W189" s="42"/>
      <c r="X189" s="43">
        <v>5</v>
      </c>
      <c r="Y189" s="42" t="s">
        <v>158</v>
      </c>
      <c r="Z189" s="50">
        <v>1</v>
      </c>
      <c r="AA189" s="74">
        <v>0</v>
      </c>
      <c r="AB189" s="74">
        <v>1</v>
      </c>
      <c r="AC189" s="50">
        <f t="shared" si="38"/>
        <v>1</v>
      </c>
      <c r="AD189" s="74">
        <v>0</v>
      </c>
    </row>
    <row r="190" spans="19:30" ht="15.75" x14ac:dyDescent="0.25">
      <c r="S190" s="75">
        <v>7.5</v>
      </c>
      <c r="T190" s="36" t="s">
        <v>105</v>
      </c>
      <c r="U190" s="36"/>
      <c r="V190" s="36"/>
      <c r="W190" s="36"/>
      <c r="X190" s="38">
        <v>31</v>
      </c>
      <c r="Y190" s="42" t="s">
        <v>157</v>
      </c>
      <c r="Z190" s="50">
        <v>1</v>
      </c>
      <c r="AA190" s="74">
        <v>0</v>
      </c>
      <c r="AB190" s="74">
        <v>0</v>
      </c>
      <c r="AC190" s="50">
        <f t="shared" si="38"/>
        <v>0</v>
      </c>
      <c r="AD190" s="74">
        <v>0</v>
      </c>
    </row>
    <row r="191" spans="19:30" ht="15.75" x14ac:dyDescent="0.25">
      <c r="S191" s="75">
        <v>8</v>
      </c>
      <c r="T191" s="36" t="s">
        <v>111</v>
      </c>
      <c r="U191" s="36"/>
      <c r="V191" s="36"/>
      <c r="W191" s="36"/>
      <c r="X191" s="38">
        <v>10</v>
      </c>
      <c r="Y191" s="42" t="s">
        <v>157</v>
      </c>
      <c r="Z191" s="50">
        <v>1</v>
      </c>
      <c r="AA191" s="74">
        <v>0</v>
      </c>
      <c r="AB191" s="74">
        <v>0</v>
      </c>
      <c r="AC191" s="50">
        <f t="shared" si="38"/>
        <v>0</v>
      </c>
      <c r="AD191" s="74">
        <v>0</v>
      </c>
    </row>
    <row r="192" spans="19:30" ht="15.75" x14ac:dyDescent="0.25">
      <c r="S192" s="75">
        <v>7.5</v>
      </c>
      <c r="T192" s="36" t="s">
        <v>122</v>
      </c>
      <c r="U192" s="36"/>
      <c r="V192" s="36"/>
      <c r="W192" s="36"/>
      <c r="X192" s="38">
        <v>7</v>
      </c>
      <c r="Y192" s="42" t="s">
        <v>157</v>
      </c>
      <c r="Z192" s="50">
        <v>1</v>
      </c>
      <c r="AA192" s="74">
        <v>0</v>
      </c>
      <c r="AB192" s="74">
        <v>0</v>
      </c>
      <c r="AC192" s="50">
        <f t="shared" si="38"/>
        <v>0</v>
      </c>
      <c r="AD192" s="74">
        <v>0</v>
      </c>
    </row>
    <row r="193" spans="19:30" ht="15.75" x14ac:dyDescent="0.25">
      <c r="S193" s="75">
        <v>7.5</v>
      </c>
      <c r="T193" s="36" t="s">
        <v>42</v>
      </c>
      <c r="U193" s="36"/>
      <c r="V193" s="36"/>
      <c r="W193" s="36"/>
      <c r="X193" s="38">
        <v>6</v>
      </c>
      <c r="Y193" s="42" t="s">
        <v>157</v>
      </c>
      <c r="Z193" s="50">
        <v>1</v>
      </c>
      <c r="AA193" s="74">
        <v>0</v>
      </c>
      <c r="AB193" s="74">
        <v>0</v>
      </c>
      <c r="AC193" s="50">
        <f t="shared" si="38"/>
        <v>0</v>
      </c>
      <c r="AD193" s="74">
        <v>0</v>
      </c>
    </row>
    <row r="194" spans="19:30" ht="15.75" x14ac:dyDescent="0.25">
      <c r="S194" s="75">
        <v>7</v>
      </c>
      <c r="T194" s="36" t="s">
        <v>99</v>
      </c>
      <c r="U194" s="36"/>
      <c r="V194" s="36"/>
      <c r="W194" s="36"/>
      <c r="X194" s="38">
        <v>8</v>
      </c>
      <c r="Y194" s="42" t="s">
        <v>157</v>
      </c>
      <c r="Z194" s="50">
        <v>1</v>
      </c>
      <c r="AA194" s="74">
        <v>0</v>
      </c>
      <c r="AB194" s="74">
        <v>0</v>
      </c>
      <c r="AC194" s="50">
        <f t="shared" si="38"/>
        <v>0</v>
      </c>
      <c r="AD194" s="74">
        <v>0</v>
      </c>
    </row>
    <row r="195" spans="19:30" ht="15.75" x14ac:dyDescent="0.25">
      <c r="S195" s="75">
        <v>7.5</v>
      </c>
      <c r="T195" s="36" t="s">
        <v>129</v>
      </c>
      <c r="U195" s="36"/>
      <c r="V195" s="36"/>
      <c r="W195" s="36"/>
      <c r="X195" s="38">
        <v>2</v>
      </c>
      <c r="Y195" s="42" t="s">
        <v>157</v>
      </c>
      <c r="Z195" s="50">
        <v>1</v>
      </c>
      <c r="AA195" s="74">
        <v>0</v>
      </c>
      <c r="AB195" s="74">
        <v>0</v>
      </c>
      <c r="AC195" s="50">
        <f t="shared" si="38"/>
        <v>0</v>
      </c>
      <c r="AD195" s="74">
        <v>0</v>
      </c>
    </row>
    <row r="196" spans="19:30" ht="15.75" x14ac:dyDescent="0.25">
      <c r="S196" s="75">
        <v>6.5</v>
      </c>
      <c r="T196" s="36" t="s">
        <v>69</v>
      </c>
      <c r="U196" s="36"/>
      <c r="V196" s="36"/>
      <c r="W196" s="36"/>
      <c r="X196" s="38">
        <v>11</v>
      </c>
      <c r="Y196" s="42" t="s">
        <v>157</v>
      </c>
      <c r="Z196" s="50">
        <v>1</v>
      </c>
      <c r="AA196" s="74">
        <v>0</v>
      </c>
      <c r="AB196" s="74">
        <v>0</v>
      </c>
      <c r="AC196" s="50">
        <f t="shared" si="38"/>
        <v>0</v>
      </c>
      <c r="AD196" s="74">
        <v>0</v>
      </c>
    </row>
    <row r="197" spans="19:30" ht="15.75" x14ac:dyDescent="0.25">
      <c r="S197" s="75">
        <v>6</v>
      </c>
      <c r="T197" s="36" t="s">
        <v>74</v>
      </c>
      <c r="U197" s="36"/>
      <c r="V197" s="36"/>
      <c r="W197" s="36"/>
      <c r="X197" s="38">
        <v>3</v>
      </c>
      <c r="Y197" s="42" t="s">
        <v>157</v>
      </c>
      <c r="Z197" s="50">
        <v>1</v>
      </c>
      <c r="AA197" s="74">
        <v>0</v>
      </c>
      <c r="AB197" s="74">
        <v>0</v>
      </c>
      <c r="AC197" s="50">
        <f t="shared" si="38"/>
        <v>0</v>
      </c>
      <c r="AD197" s="74">
        <v>0</v>
      </c>
    </row>
    <row r="198" spans="19:30" ht="15.75" x14ac:dyDescent="0.25">
      <c r="S198" s="75">
        <v>8.5</v>
      </c>
      <c r="T198" s="42" t="s">
        <v>94</v>
      </c>
      <c r="U198" s="42"/>
      <c r="V198" s="42"/>
      <c r="W198" s="56"/>
      <c r="X198" s="43">
        <v>13</v>
      </c>
      <c r="Y198" s="29" t="s">
        <v>146</v>
      </c>
      <c r="Z198" s="50">
        <v>1</v>
      </c>
      <c r="AA198" s="74">
        <v>0</v>
      </c>
      <c r="AB198" s="74">
        <v>0</v>
      </c>
      <c r="AC198" s="50">
        <f t="shared" si="38"/>
        <v>0</v>
      </c>
      <c r="AD198" s="74">
        <v>0</v>
      </c>
    </row>
    <row r="199" spans="19:30" ht="15.75" x14ac:dyDescent="0.25">
      <c r="S199" s="75">
        <v>8</v>
      </c>
      <c r="T199" s="42" t="s">
        <v>123</v>
      </c>
      <c r="U199" s="42"/>
      <c r="V199" s="42"/>
      <c r="W199" s="56"/>
      <c r="X199" s="43">
        <v>9</v>
      </c>
      <c r="Y199" s="29" t="s">
        <v>146</v>
      </c>
      <c r="Z199" s="50">
        <v>1</v>
      </c>
      <c r="AA199" s="74">
        <v>0</v>
      </c>
      <c r="AB199" s="74">
        <v>0</v>
      </c>
      <c r="AC199" s="50">
        <f t="shared" si="38"/>
        <v>0</v>
      </c>
      <c r="AD199" s="74">
        <v>0</v>
      </c>
    </row>
    <row r="200" spans="19:30" ht="15.75" x14ac:dyDescent="0.25">
      <c r="S200" s="75">
        <v>7.5</v>
      </c>
      <c r="T200" s="42" t="s">
        <v>167</v>
      </c>
      <c r="U200" s="42"/>
      <c r="V200" s="42"/>
      <c r="W200" s="56"/>
      <c r="X200" s="43">
        <v>11</v>
      </c>
      <c r="Y200" s="29" t="s">
        <v>146</v>
      </c>
      <c r="Z200" s="50">
        <v>1</v>
      </c>
      <c r="AA200" s="74">
        <v>0</v>
      </c>
      <c r="AB200" s="74">
        <v>0</v>
      </c>
      <c r="AC200" s="50">
        <f t="shared" si="38"/>
        <v>0</v>
      </c>
      <c r="AD200" s="74">
        <v>0</v>
      </c>
    </row>
    <row r="201" spans="19:30" ht="15.75" x14ac:dyDescent="0.25">
      <c r="S201" s="75">
        <v>6.5</v>
      </c>
      <c r="T201" s="42" t="s">
        <v>20</v>
      </c>
      <c r="U201" s="42"/>
      <c r="V201" s="42"/>
      <c r="W201" s="56"/>
      <c r="X201" s="43">
        <v>7</v>
      </c>
      <c r="Y201" s="29" t="s">
        <v>146</v>
      </c>
      <c r="Z201" s="50">
        <v>1</v>
      </c>
      <c r="AA201" s="74">
        <v>0</v>
      </c>
      <c r="AB201" s="74">
        <v>0</v>
      </c>
      <c r="AC201" s="50">
        <f t="shared" si="38"/>
        <v>0</v>
      </c>
      <c r="AD201" s="74">
        <v>0</v>
      </c>
    </row>
    <row r="202" spans="19:30" ht="15.75" x14ac:dyDescent="0.25">
      <c r="S202" s="75">
        <v>6.5</v>
      </c>
      <c r="T202" s="42" t="s">
        <v>152</v>
      </c>
      <c r="X202" s="43">
        <v>15</v>
      </c>
      <c r="Y202" s="29" t="s">
        <v>146</v>
      </c>
      <c r="Z202" s="50">
        <v>1</v>
      </c>
      <c r="AA202" s="74">
        <v>0</v>
      </c>
      <c r="AB202" s="74">
        <v>0</v>
      </c>
      <c r="AC202" s="50">
        <f t="shared" si="38"/>
        <v>0</v>
      </c>
      <c r="AD202" s="74">
        <v>0</v>
      </c>
    </row>
    <row r="203" spans="19:30" ht="15.75" x14ac:dyDescent="0.25">
      <c r="S203" s="75">
        <v>6</v>
      </c>
      <c r="T203" s="42" t="s">
        <v>93</v>
      </c>
      <c r="U203" s="42"/>
      <c r="V203" s="42"/>
      <c r="W203" s="56"/>
      <c r="X203" s="43">
        <v>14</v>
      </c>
      <c r="Y203" s="29" t="s">
        <v>146</v>
      </c>
      <c r="Z203" s="50">
        <v>1</v>
      </c>
      <c r="AA203" s="74">
        <v>0</v>
      </c>
      <c r="AB203" s="74">
        <v>0</v>
      </c>
      <c r="AC203" s="50">
        <f t="shared" si="38"/>
        <v>0</v>
      </c>
      <c r="AD203" s="74">
        <v>0</v>
      </c>
    </row>
    <row r="204" spans="19:30" ht="15.75" x14ac:dyDescent="0.25">
      <c r="S204" s="75">
        <v>8</v>
      </c>
      <c r="T204" s="42" t="s">
        <v>18</v>
      </c>
      <c r="U204" s="42"/>
      <c r="V204" s="42"/>
      <c r="W204" s="42"/>
      <c r="X204" s="43">
        <v>30</v>
      </c>
      <c r="Y204" s="36" t="s">
        <v>21</v>
      </c>
      <c r="Z204" s="50">
        <v>1</v>
      </c>
      <c r="AA204" s="74">
        <v>0</v>
      </c>
      <c r="AB204" s="74">
        <v>0</v>
      </c>
      <c r="AC204" s="50">
        <f t="shared" si="38"/>
        <v>0</v>
      </c>
      <c r="AD204" s="74">
        <v>0</v>
      </c>
    </row>
    <row r="205" spans="19:30" ht="15.75" x14ac:dyDescent="0.25">
      <c r="S205" s="75">
        <v>8</v>
      </c>
      <c r="T205" s="42" t="s">
        <v>52</v>
      </c>
      <c r="U205" s="42"/>
      <c r="V205" s="42"/>
      <c r="W205" s="42"/>
      <c r="X205" s="43">
        <v>11</v>
      </c>
      <c r="Y205" s="57" t="s">
        <v>21</v>
      </c>
      <c r="Z205" s="50">
        <v>1</v>
      </c>
      <c r="AA205" s="74">
        <v>0</v>
      </c>
      <c r="AB205" s="74">
        <v>0</v>
      </c>
      <c r="AC205" s="50">
        <f t="shared" si="38"/>
        <v>0</v>
      </c>
      <c r="AD205" s="74">
        <v>0</v>
      </c>
    </row>
    <row r="206" spans="19:30" ht="15.75" x14ac:dyDescent="0.25">
      <c r="S206" s="75">
        <v>7.5</v>
      </c>
      <c r="T206" s="42" t="s">
        <v>83</v>
      </c>
      <c r="U206" s="42"/>
      <c r="V206" s="42"/>
      <c r="W206" s="42"/>
      <c r="X206" s="43">
        <v>25</v>
      </c>
      <c r="Y206" s="36" t="s">
        <v>21</v>
      </c>
      <c r="Z206" s="50">
        <v>1</v>
      </c>
      <c r="AA206" s="74">
        <v>0</v>
      </c>
      <c r="AB206" s="74">
        <v>0</v>
      </c>
      <c r="AC206" s="50">
        <f t="shared" si="38"/>
        <v>0</v>
      </c>
      <c r="AD206" s="74">
        <v>0</v>
      </c>
    </row>
    <row r="207" spans="19:30" ht="15.75" x14ac:dyDescent="0.25">
      <c r="S207" s="75">
        <v>7</v>
      </c>
      <c r="T207" s="42" t="s">
        <v>180</v>
      </c>
      <c r="U207" s="42"/>
      <c r="V207" s="42"/>
      <c r="W207" s="42"/>
      <c r="X207" s="43">
        <v>8</v>
      </c>
      <c r="Y207" s="36" t="s">
        <v>21</v>
      </c>
      <c r="Z207" s="50">
        <v>1</v>
      </c>
      <c r="AA207" s="74">
        <v>0</v>
      </c>
      <c r="AB207" s="74">
        <v>0</v>
      </c>
      <c r="AC207" s="50">
        <f t="shared" si="38"/>
        <v>0</v>
      </c>
      <c r="AD207" s="74">
        <v>0</v>
      </c>
    </row>
    <row r="208" spans="19:30" ht="15.75" x14ac:dyDescent="0.25">
      <c r="S208" s="75">
        <v>7</v>
      </c>
      <c r="T208" s="42" t="s">
        <v>117</v>
      </c>
      <c r="U208" s="42"/>
      <c r="V208" s="42"/>
      <c r="W208" s="42"/>
      <c r="X208" s="43">
        <v>24</v>
      </c>
      <c r="Y208" s="36" t="s">
        <v>21</v>
      </c>
      <c r="Z208" s="50">
        <v>1</v>
      </c>
      <c r="AA208" s="74">
        <v>0</v>
      </c>
      <c r="AB208" s="74">
        <v>0</v>
      </c>
      <c r="AC208" s="50">
        <f t="shared" si="38"/>
        <v>0</v>
      </c>
      <c r="AD208" s="74">
        <v>0</v>
      </c>
    </row>
    <row r="209" spans="19:30" ht="15.75" x14ac:dyDescent="0.25">
      <c r="S209" s="75">
        <v>6</v>
      </c>
      <c r="T209" s="42" t="s">
        <v>166</v>
      </c>
      <c r="U209" s="42"/>
      <c r="V209" s="42"/>
      <c r="W209" s="42"/>
      <c r="X209" s="43">
        <v>7</v>
      </c>
      <c r="Y209" s="36" t="s">
        <v>21</v>
      </c>
      <c r="Z209" s="50">
        <v>1</v>
      </c>
      <c r="AA209" s="74">
        <v>0</v>
      </c>
      <c r="AB209" s="74">
        <v>0</v>
      </c>
      <c r="AC209" s="50">
        <f t="shared" si="38"/>
        <v>0</v>
      </c>
      <c r="AD209" s="74">
        <v>0</v>
      </c>
    </row>
    <row r="210" spans="19:30" ht="15.75" x14ac:dyDescent="0.25">
      <c r="S210" s="75">
        <v>7.5</v>
      </c>
      <c r="T210" s="42" t="s">
        <v>16</v>
      </c>
      <c r="Y210" s="42" t="s">
        <v>17</v>
      </c>
      <c r="Z210" s="50">
        <v>1</v>
      </c>
      <c r="AA210" s="74">
        <v>0</v>
      </c>
      <c r="AB210" s="74">
        <v>0</v>
      </c>
      <c r="AC210" s="50">
        <f t="shared" si="38"/>
        <v>0</v>
      </c>
      <c r="AD210" s="74">
        <v>0</v>
      </c>
    </row>
    <row r="211" spans="19:30" ht="15.75" x14ac:dyDescent="0.25">
      <c r="S211" s="75">
        <v>9.5</v>
      </c>
      <c r="T211" s="42" t="s">
        <v>65</v>
      </c>
      <c r="U211" s="42"/>
      <c r="V211" s="42"/>
      <c r="W211" s="56"/>
      <c r="X211" s="43">
        <v>5</v>
      </c>
      <c r="Y211" s="42" t="s">
        <v>17</v>
      </c>
      <c r="Z211" s="50">
        <v>1</v>
      </c>
      <c r="AA211" s="74">
        <v>0</v>
      </c>
      <c r="AB211" s="74">
        <v>0</v>
      </c>
      <c r="AC211" s="50">
        <f t="shared" si="38"/>
        <v>0</v>
      </c>
      <c r="AD211" s="74">
        <v>0</v>
      </c>
    </row>
    <row r="212" spans="19:30" ht="15.75" x14ac:dyDescent="0.25">
      <c r="S212" s="75">
        <v>7.5</v>
      </c>
      <c r="T212" s="42" t="s">
        <v>37</v>
      </c>
      <c r="X212" s="43">
        <v>13</v>
      </c>
      <c r="Y212" s="42" t="s">
        <v>17</v>
      </c>
      <c r="Z212" s="50">
        <v>1</v>
      </c>
      <c r="AA212" s="74">
        <v>0</v>
      </c>
      <c r="AB212" s="74">
        <v>0</v>
      </c>
      <c r="AC212" s="50">
        <f t="shared" si="38"/>
        <v>0</v>
      </c>
      <c r="AD212" s="74">
        <v>0</v>
      </c>
    </row>
    <row r="213" spans="19:30" ht="15.75" x14ac:dyDescent="0.25">
      <c r="S213" s="75">
        <v>7</v>
      </c>
      <c r="T213" s="42" t="s">
        <v>47</v>
      </c>
      <c r="X213" s="43">
        <v>8</v>
      </c>
      <c r="Y213" s="42" t="s">
        <v>17</v>
      </c>
      <c r="Z213" s="50">
        <v>1</v>
      </c>
      <c r="AA213" s="74">
        <v>0</v>
      </c>
      <c r="AB213" s="74">
        <v>0</v>
      </c>
      <c r="AC213" s="50">
        <f t="shared" si="38"/>
        <v>0</v>
      </c>
      <c r="AD213" s="74">
        <v>0</v>
      </c>
    </row>
    <row r="214" spans="19:30" ht="15.75" x14ac:dyDescent="0.25">
      <c r="S214" s="75">
        <v>7</v>
      </c>
      <c r="T214" s="42" t="s">
        <v>87</v>
      </c>
      <c r="U214" s="42"/>
      <c r="V214" s="42"/>
      <c r="W214" s="56"/>
      <c r="X214" s="43">
        <v>4</v>
      </c>
      <c r="Y214" s="42" t="s">
        <v>17</v>
      </c>
      <c r="Z214" s="50">
        <v>1</v>
      </c>
      <c r="AA214" s="74">
        <v>0</v>
      </c>
      <c r="AB214" s="74">
        <v>0</v>
      </c>
      <c r="AC214" s="50">
        <f t="shared" si="38"/>
        <v>0</v>
      </c>
      <c r="AD214" s="74">
        <v>0</v>
      </c>
    </row>
    <row r="215" spans="19:30" ht="15.75" x14ac:dyDescent="0.25">
      <c r="S215" s="75">
        <v>6.5</v>
      </c>
      <c r="T215" s="42" t="s">
        <v>75</v>
      </c>
      <c r="U215" s="42"/>
      <c r="V215" s="42"/>
      <c r="W215" s="56"/>
      <c r="X215" s="43">
        <v>3</v>
      </c>
      <c r="Y215" s="42" t="s">
        <v>17</v>
      </c>
      <c r="Z215" s="50">
        <v>1</v>
      </c>
      <c r="AA215" s="74">
        <v>0</v>
      </c>
      <c r="AB215" s="74">
        <v>0</v>
      </c>
      <c r="AC215" s="50">
        <f t="shared" si="38"/>
        <v>0</v>
      </c>
      <c r="AD215" s="74">
        <v>0</v>
      </c>
    </row>
    <row r="216" spans="19:30" ht="15.75" x14ac:dyDescent="0.25">
      <c r="S216" s="75">
        <v>6.5</v>
      </c>
      <c r="T216" s="42" t="s">
        <v>59</v>
      </c>
      <c r="U216" s="42"/>
      <c r="V216" s="42"/>
      <c r="W216" s="56"/>
      <c r="X216" s="43">
        <v>15</v>
      </c>
      <c r="Y216" s="42" t="s">
        <v>17</v>
      </c>
      <c r="Z216" s="50">
        <v>1</v>
      </c>
      <c r="AA216" s="74">
        <v>0</v>
      </c>
      <c r="AB216" s="74">
        <v>0</v>
      </c>
      <c r="AC216" s="50">
        <f t="shared" ref="AC216:AC238" si="39">+AA216+AB216</f>
        <v>0</v>
      </c>
      <c r="AD216" s="74">
        <v>0</v>
      </c>
    </row>
    <row r="217" spans="19:30" ht="15.75" x14ac:dyDescent="0.25">
      <c r="S217" s="75">
        <v>8</v>
      </c>
      <c r="T217" s="36" t="s">
        <v>104</v>
      </c>
      <c r="U217" s="36"/>
      <c r="V217" s="36"/>
      <c r="W217" s="36"/>
      <c r="X217" s="38">
        <v>1</v>
      </c>
      <c r="Y217" s="36" t="s">
        <v>144</v>
      </c>
      <c r="Z217" s="50">
        <v>1</v>
      </c>
      <c r="AA217" s="74">
        <v>0</v>
      </c>
      <c r="AB217" s="74">
        <v>0</v>
      </c>
      <c r="AC217" s="50">
        <f t="shared" si="39"/>
        <v>0</v>
      </c>
      <c r="AD217" s="74">
        <v>0</v>
      </c>
    </row>
    <row r="218" spans="19:30" ht="15.75" x14ac:dyDescent="0.25">
      <c r="S218" s="75">
        <v>7</v>
      </c>
      <c r="T218" s="36" t="s">
        <v>61</v>
      </c>
      <c r="U218" s="36"/>
      <c r="V218" s="36"/>
      <c r="W218" s="36"/>
      <c r="X218" s="38">
        <v>4</v>
      </c>
      <c r="Y218" s="36" t="s">
        <v>144</v>
      </c>
      <c r="Z218" s="50">
        <v>1</v>
      </c>
      <c r="AA218" s="74">
        <v>0</v>
      </c>
      <c r="AB218" s="74">
        <v>0</v>
      </c>
      <c r="AC218" s="50">
        <f t="shared" si="39"/>
        <v>0</v>
      </c>
      <c r="AD218" s="74">
        <v>0</v>
      </c>
    </row>
    <row r="219" spans="19:30" ht="15.75" x14ac:dyDescent="0.25">
      <c r="S219" s="75">
        <v>7</v>
      </c>
      <c r="T219" s="36" t="s">
        <v>148</v>
      </c>
      <c r="U219" s="36"/>
      <c r="V219" s="36"/>
      <c r="W219" s="36"/>
      <c r="X219" s="38">
        <v>13</v>
      </c>
      <c r="Y219" s="36" t="s">
        <v>144</v>
      </c>
      <c r="Z219" s="50">
        <v>1</v>
      </c>
      <c r="AA219" s="74">
        <v>0</v>
      </c>
      <c r="AB219" s="74">
        <v>0</v>
      </c>
      <c r="AC219" s="50">
        <f t="shared" si="39"/>
        <v>0</v>
      </c>
      <c r="AD219" s="74">
        <v>0</v>
      </c>
    </row>
    <row r="220" spans="19:30" ht="15.75" x14ac:dyDescent="0.25">
      <c r="S220" s="75">
        <v>7</v>
      </c>
      <c r="T220" s="36" t="s">
        <v>55</v>
      </c>
      <c r="U220" s="36"/>
      <c r="V220" s="36"/>
      <c r="W220" s="36"/>
      <c r="X220" s="38">
        <v>6</v>
      </c>
      <c r="Y220" s="36" t="s">
        <v>144</v>
      </c>
      <c r="Z220" s="50">
        <v>1</v>
      </c>
      <c r="AA220" s="74">
        <v>0</v>
      </c>
      <c r="AB220" s="74">
        <v>0</v>
      </c>
      <c r="AC220" s="50">
        <f t="shared" si="39"/>
        <v>0</v>
      </c>
      <c r="AD220" s="74">
        <v>0</v>
      </c>
    </row>
    <row r="221" spans="19:30" ht="15.75" x14ac:dyDescent="0.25">
      <c r="S221" s="75">
        <v>7.5</v>
      </c>
      <c r="T221" s="36" t="s">
        <v>118</v>
      </c>
      <c r="X221" s="38">
        <v>35</v>
      </c>
      <c r="Y221" s="36" t="s">
        <v>160</v>
      </c>
      <c r="Z221" s="50">
        <v>1</v>
      </c>
      <c r="AA221" s="74">
        <v>0</v>
      </c>
      <c r="AB221" s="74">
        <v>0</v>
      </c>
      <c r="AC221" s="50">
        <f t="shared" si="39"/>
        <v>0</v>
      </c>
      <c r="AD221" s="74">
        <v>0</v>
      </c>
    </row>
    <row r="222" spans="19:30" ht="15.75" x14ac:dyDescent="0.25">
      <c r="S222" s="75">
        <v>8.5</v>
      </c>
      <c r="T222" s="42" t="s">
        <v>38</v>
      </c>
      <c r="U222" s="42"/>
      <c r="V222" s="42"/>
      <c r="W222" s="56"/>
      <c r="X222" s="43">
        <v>10</v>
      </c>
      <c r="Y222" s="42" t="s">
        <v>160</v>
      </c>
      <c r="Z222" s="50">
        <v>1</v>
      </c>
      <c r="AA222" s="74">
        <v>0</v>
      </c>
      <c r="AB222" s="74">
        <v>0</v>
      </c>
      <c r="AC222" s="50">
        <f t="shared" si="39"/>
        <v>0</v>
      </c>
      <c r="AD222" s="74">
        <v>0</v>
      </c>
    </row>
    <row r="223" spans="19:30" ht="15.75" x14ac:dyDescent="0.25">
      <c r="S223" s="75">
        <v>8</v>
      </c>
      <c r="T223" s="42" t="s">
        <v>130</v>
      </c>
      <c r="U223" s="42"/>
      <c r="V223" s="42"/>
      <c r="W223" s="56"/>
      <c r="X223" s="43">
        <v>16</v>
      </c>
      <c r="Y223" s="42" t="s">
        <v>160</v>
      </c>
      <c r="Z223" s="50">
        <v>1</v>
      </c>
      <c r="AA223" s="74">
        <v>0</v>
      </c>
      <c r="AB223" s="74">
        <v>0</v>
      </c>
      <c r="AC223" s="50">
        <f t="shared" si="39"/>
        <v>0</v>
      </c>
      <c r="AD223" s="74">
        <v>0</v>
      </c>
    </row>
    <row r="224" spans="19:30" ht="15.75" x14ac:dyDescent="0.25">
      <c r="S224" s="75">
        <v>7.5</v>
      </c>
      <c r="T224" s="42" t="s">
        <v>72</v>
      </c>
      <c r="U224" s="42"/>
      <c r="V224" s="42"/>
      <c r="W224" s="56"/>
      <c r="X224" s="43">
        <v>72</v>
      </c>
      <c r="Y224" s="42" t="s">
        <v>160</v>
      </c>
      <c r="Z224" s="50">
        <v>1</v>
      </c>
      <c r="AA224" s="74">
        <v>0</v>
      </c>
      <c r="AB224" s="74">
        <v>0</v>
      </c>
      <c r="AC224" s="50">
        <f t="shared" si="39"/>
        <v>0</v>
      </c>
      <c r="AD224" s="74">
        <v>0</v>
      </c>
    </row>
    <row r="225" spans="19:30" ht="15.75" x14ac:dyDescent="0.25">
      <c r="S225" s="75">
        <v>7</v>
      </c>
      <c r="T225" s="42" t="s">
        <v>95</v>
      </c>
      <c r="U225" s="42"/>
      <c r="V225" s="42"/>
      <c r="W225" s="56"/>
      <c r="X225" s="43">
        <v>44</v>
      </c>
      <c r="Y225" s="42" t="s">
        <v>160</v>
      </c>
      <c r="Z225" s="50">
        <v>1</v>
      </c>
      <c r="AA225" s="74">
        <v>0</v>
      </c>
      <c r="AB225" s="74">
        <v>0</v>
      </c>
      <c r="AC225" s="50">
        <f t="shared" si="39"/>
        <v>0</v>
      </c>
      <c r="AD225" s="74">
        <v>0</v>
      </c>
    </row>
    <row r="226" spans="19:30" ht="15.75" x14ac:dyDescent="0.25">
      <c r="S226" s="75">
        <v>7</v>
      </c>
      <c r="T226" s="42" t="s">
        <v>73</v>
      </c>
      <c r="U226" s="42"/>
      <c r="V226" s="42"/>
      <c r="W226" s="56"/>
      <c r="X226" s="43">
        <v>24</v>
      </c>
      <c r="Y226" s="42" t="s">
        <v>160</v>
      </c>
      <c r="Z226" s="50">
        <v>1</v>
      </c>
      <c r="AA226" s="74">
        <v>0</v>
      </c>
      <c r="AB226" s="74">
        <v>0</v>
      </c>
      <c r="AC226" s="50">
        <f t="shared" si="39"/>
        <v>0</v>
      </c>
      <c r="AD226" s="74">
        <v>0</v>
      </c>
    </row>
    <row r="227" spans="19:30" ht="15.75" x14ac:dyDescent="0.25">
      <c r="S227" s="75">
        <v>6.5</v>
      </c>
      <c r="T227" s="42" t="s">
        <v>88</v>
      </c>
      <c r="X227" s="43">
        <v>15</v>
      </c>
      <c r="Y227" s="42" t="s">
        <v>160</v>
      </c>
      <c r="Z227" s="50">
        <v>1</v>
      </c>
      <c r="AA227" s="74">
        <v>0</v>
      </c>
      <c r="AB227" s="74">
        <v>0</v>
      </c>
      <c r="AC227" s="50">
        <f t="shared" si="39"/>
        <v>0</v>
      </c>
      <c r="AD227" s="74">
        <v>0</v>
      </c>
    </row>
    <row r="228" spans="19:30" ht="15.75" x14ac:dyDescent="0.25">
      <c r="S228" s="75">
        <v>6.5</v>
      </c>
      <c r="T228" s="42" t="s">
        <v>138</v>
      </c>
      <c r="X228" s="43">
        <v>23</v>
      </c>
      <c r="Y228" s="42" t="s">
        <v>160</v>
      </c>
      <c r="Z228" s="50">
        <v>1</v>
      </c>
      <c r="AA228" s="74">
        <v>0</v>
      </c>
      <c r="AB228" s="74">
        <v>0</v>
      </c>
      <c r="AC228" s="50">
        <f t="shared" si="39"/>
        <v>0</v>
      </c>
      <c r="AD228" s="74">
        <v>0</v>
      </c>
    </row>
    <row r="229" spans="19:30" ht="15.75" x14ac:dyDescent="0.25">
      <c r="S229" s="75">
        <v>6</v>
      </c>
      <c r="T229" s="42" t="s">
        <v>89</v>
      </c>
      <c r="U229" s="42"/>
      <c r="V229" s="42"/>
      <c r="W229" s="56"/>
      <c r="X229" s="43">
        <v>55</v>
      </c>
      <c r="Y229" s="42" t="s">
        <v>160</v>
      </c>
      <c r="Z229" s="50">
        <v>1</v>
      </c>
      <c r="AA229" s="74">
        <v>0</v>
      </c>
      <c r="AB229" s="74">
        <v>0</v>
      </c>
      <c r="AC229" s="50">
        <f t="shared" si="39"/>
        <v>0</v>
      </c>
      <c r="AD229" s="74">
        <v>0</v>
      </c>
    </row>
    <row r="230" spans="19:30" ht="15.75" x14ac:dyDescent="0.25">
      <c r="S230" s="75">
        <v>7</v>
      </c>
      <c r="T230" s="42" t="s">
        <v>22</v>
      </c>
      <c r="X230" s="43">
        <v>1</v>
      </c>
      <c r="Y230" s="42" t="s">
        <v>159</v>
      </c>
      <c r="Z230" s="50">
        <v>1</v>
      </c>
      <c r="AA230" s="74">
        <v>0</v>
      </c>
      <c r="AB230" s="74">
        <v>0</v>
      </c>
      <c r="AC230" s="50">
        <f t="shared" si="39"/>
        <v>0</v>
      </c>
      <c r="AD230" s="74">
        <v>0</v>
      </c>
    </row>
    <row r="231" spans="19:30" ht="15.75" x14ac:dyDescent="0.25">
      <c r="S231" s="75">
        <v>7.5</v>
      </c>
      <c r="T231" s="42" t="s">
        <v>41</v>
      </c>
      <c r="U231" s="42"/>
      <c r="V231" s="42"/>
      <c r="W231" s="56"/>
      <c r="X231" s="43">
        <v>40</v>
      </c>
      <c r="Y231" s="42" t="s">
        <v>159</v>
      </c>
      <c r="Z231" s="50">
        <v>1</v>
      </c>
      <c r="AA231" s="74">
        <v>0</v>
      </c>
      <c r="AB231" s="74">
        <v>0</v>
      </c>
      <c r="AC231" s="50">
        <f t="shared" si="39"/>
        <v>0</v>
      </c>
      <c r="AD231" s="74">
        <v>0</v>
      </c>
    </row>
    <row r="232" spans="19:30" ht="15.75" x14ac:dyDescent="0.25">
      <c r="S232" s="75">
        <v>7</v>
      </c>
      <c r="T232" s="42" t="s">
        <v>58</v>
      </c>
      <c r="X232" s="43">
        <v>19</v>
      </c>
      <c r="Y232" s="42" t="s">
        <v>159</v>
      </c>
      <c r="Z232" s="50">
        <v>1</v>
      </c>
      <c r="AA232" s="74">
        <v>0</v>
      </c>
      <c r="AB232" s="74">
        <v>0</v>
      </c>
      <c r="AC232" s="50">
        <f t="shared" si="39"/>
        <v>0</v>
      </c>
      <c r="AD232" s="74">
        <v>0</v>
      </c>
    </row>
    <row r="233" spans="19:30" ht="15.75" x14ac:dyDescent="0.25">
      <c r="S233" s="75">
        <v>7</v>
      </c>
      <c r="T233" s="42" t="s">
        <v>186</v>
      </c>
      <c r="U233" s="42"/>
      <c r="V233" s="42"/>
      <c r="W233" s="56"/>
      <c r="X233" s="43">
        <v>4</v>
      </c>
      <c r="Y233" s="42" t="s">
        <v>159</v>
      </c>
      <c r="Z233" s="50">
        <v>1</v>
      </c>
      <c r="AA233" s="74">
        <v>0</v>
      </c>
      <c r="AB233" s="74">
        <v>0</v>
      </c>
      <c r="AC233" s="50">
        <f t="shared" si="39"/>
        <v>0</v>
      </c>
      <c r="AD233" s="74">
        <v>0</v>
      </c>
    </row>
    <row r="234" spans="19:30" ht="15.75" x14ac:dyDescent="0.25">
      <c r="S234" s="75">
        <v>6.5</v>
      </c>
      <c r="T234" s="42" t="s">
        <v>46</v>
      </c>
      <c r="U234" s="42"/>
      <c r="V234" s="42"/>
      <c r="W234" s="56"/>
      <c r="X234" s="43">
        <v>66</v>
      </c>
      <c r="Y234" s="42" t="s">
        <v>159</v>
      </c>
      <c r="Z234" s="50">
        <v>1</v>
      </c>
      <c r="AA234" s="74">
        <v>0</v>
      </c>
      <c r="AB234" s="74">
        <v>0</v>
      </c>
      <c r="AC234" s="50">
        <f t="shared" si="39"/>
        <v>0</v>
      </c>
      <c r="AD234" s="74">
        <v>0</v>
      </c>
    </row>
    <row r="235" spans="19:30" ht="15.75" x14ac:dyDescent="0.25">
      <c r="S235" s="75">
        <v>6</v>
      </c>
      <c r="T235" s="42" t="s">
        <v>156</v>
      </c>
      <c r="U235" s="42"/>
      <c r="V235" s="42"/>
      <c r="W235" s="56"/>
      <c r="X235" s="43">
        <v>93</v>
      </c>
      <c r="Y235" s="42" t="s">
        <v>159</v>
      </c>
      <c r="Z235" s="50">
        <v>1</v>
      </c>
      <c r="AA235" s="74">
        <v>0</v>
      </c>
      <c r="AB235" s="74">
        <v>0</v>
      </c>
      <c r="AC235" s="50">
        <f t="shared" si="39"/>
        <v>0</v>
      </c>
      <c r="AD235" s="74">
        <v>0</v>
      </c>
    </row>
    <row r="236" spans="19:30" ht="15.75" x14ac:dyDescent="0.25">
      <c r="S236" s="75">
        <v>7</v>
      </c>
      <c r="T236" s="42" t="s">
        <v>187</v>
      </c>
      <c r="X236" s="43">
        <v>34</v>
      </c>
      <c r="Y236" s="42" t="s">
        <v>158</v>
      </c>
      <c r="Z236" s="50">
        <v>1</v>
      </c>
      <c r="AA236" s="74">
        <v>0</v>
      </c>
      <c r="AB236" s="74">
        <v>0</v>
      </c>
      <c r="AC236" s="50">
        <f t="shared" si="39"/>
        <v>0</v>
      </c>
      <c r="AD236" s="74">
        <v>0</v>
      </c>
    </row>
    <row r="237" spans="19:30" ht="15.75" x14ac:dyDescent="0.25">
      <c r="S237" s="75">
        <v>7.5</v>
      </c>
      <c r="T237" s="42" t="s">
        <v>56</v>
      </c>
      <c r="U237" s="42"/>
      <c r="V237" s="42"/>
      <c r="W237" s="42"/>
      <c r="X237" s="43">
        <v>4</v>
      </c>
      <c r="Y237" s="42" t="s">
        <v>158</v>
      </c>
      <c r="Z237" s="50">
        <v>1</v>
      </c>
      <c r="AA237" s="74">
        <v>0</v>
      </c>
      <c r="AB237" s="74">
        <v>0</v>
      </c>
      <c r="AC237" s="50">
        <f t="shared" si="39"/>
        <v>0</v>
      </c>
      <c r="AD237" s="74">
        <v>0</v>
      </c>
    </row>
    <row r="238" spans="19:30" ht="15.75" x14ac:dyDescent="0.25">
      <c r="S238" s="75">
        <v>7</v>
      </c>
      <c r="T238" s="42" t="s">
        <v>134</v>
      </c>
      <c r="U238" s="42"/>
      <c r="V238" s="42"/>
      <c r="W238" s="42"/>
      <c r="X238" s="43">
        <v>8</v>
      </c>
      <c r="Y238" s="42" t="s">
        <v>158</v>
      </c>
      <c r="Z238" s="50">
        <v>1</v>
      </c>
      <c r="AA238" s="74">
        <v>0</v>
      </c>
      <c r="AB238" s="74">
        <v>0</v>
      </c>
      <c r="AC238" s="50">
        <f t="shared" si="39"/>
        <v>0</v>
      </c>
      <c r="AD238" s="74">
        <v>0</v>
      </c>
    </row>
  </sheetData>
  <sortState xmlns:xlrd2="http://schemas.microsoft.com/office/spreadsheetml/2017/richdata2" ref="S152:AD238">
    <sortCondition descending="1" ref="AD152:AD238"/>
    <sortCondition ref="Z152:Z238"/>
  </sortState>
  <mergeCells count="25">
    <mergeCell ref="B1:P1"/>
    <mergeCell ref="S1:AQ1"/>
    <mergeCell ref="G2:M2"/>
    <mergeCell ref="AG2:AH2"/>
    <mergeCell ref="AG3:AH3"/>
    <mergeCell ref="AG4:AH4"/>
    <mergeCell ref="AG5:AH5"/>
    <mergeCell ref="E14:F14"/>
    <mergeCell ref="B74:P74"/>
    <mergeCell ref="S74:AQ74"/>
    <mergeCell ref="AG11:AH11"/>
    <mergeCell ref="AG6:AH6"/>
    <mergeCell ref="AG7:AH7"/>
    <mergeCell ref="AG8:AH8"/>
    <mergeCell ref="AG9:AH9"/>
    <mergeCell ref="AG10:AH10"/>
    <mergeCell ref="AE124:AF124"/>
    <mergeCell ref="G75:M75"/>
    <mergeCell ref="S75:AQ75"/>
    <mergeCell ref="AE97:AF97"/>
    <mergeCell ref="AE122:AF122"/>
    <mergeCell ref="AE123:AF123"/>
    <mergeCell ref="AG94:AH94"/>
    <mergeCell ref="AG95:AH95"/>
    <mergeCell ref="AG96:AH96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9C88D-FA7F-4050-8DDF-9E4FDAC24F87}">
  <dimension ref="A1:CN219"/>
  <sheetViews>
    <sheetView topLeftCell="A22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9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213"/>
      <c r="B1" s="261" t="s">
        <v>702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13"/>
      <c r="R1" s="213"/>
      <c r="S1" s="261" t="s">
        <v>702</v>
      </c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13"/>
      <c r="AS1" s="213"/>
      <c r="AT1" s="261" t="s">
        <v>702</v>
      </c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13"/>
      <c r="BQ1" s="213"/>
      <c r="BR1" s="261" t="s">
        <v>702</v>
      </c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13"/>
    </row>
    <row r="2" spans="1:92" ht="18.600000000000001" customHeight="1" x14ac:dyDescent="0.3">
      <c r="A2" s="116"/>
      <c r="B2" s="52" t="s">
        <v>115</v>
      </c>
      <c r="C2" s="52">
        <v>27</v>
      </c>
      <c r="D2" s="51"/>
      <c r="E2" s="51"/>
      <c r="F2" s="51"/>
      <c r="G2" s="273" t="s">
        <v>665</v>
      </c>
      <c r="H2" s="273"/>
      <c r="I2" s="273"/>
      <c r="J2" s="273"/>
      <c r="K2" s="273"/>
      <c r="L2" s="273"/>
      <c r="M2" s="273"/>
      <c r="N2" s="51"/>
      <c r="O2" s="51"/>
      <c r="P2" s="51"/>
      <c r="Q2" s="116"/>
      <c r="R2" s="116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13"/>
      <c r="AS2" s="116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13"/>
      <c r="BQ2" s="116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13"/>
    </row>
    <row r="3" spans="1:92" ht="18.75" thickBot="1" x14ac:dyDescent="0.3">
      <c r="A3" s="116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26</v>
      </c>
      <c r="Q3" s="116"/>
      <c r="R3" s="116"/>
      <c r="AM3" s="16"/>
      <c r="AN3" s="16"/>
      <c r="AQ3" s="38"/>
      <c r="AR3" s="213"/>
      <c r="AS3" s="116"/>
      <c r="BP3" s="213"/>
      <c r="BQ3" s="116"/>
      <c r="CN3" s="213"/>
    </row>
    <row r="4" spans="1:92" ht="15.95" customHeight="1" x14ac:dyDescent="0.25">
      <c r="A4" s="116"/>
      <c r="B4" s="90" t="s">
        <v>654</v>
      </c>
      <c r="C4" s="18" t="s">
        <v>176</v>
      </c>
      <c r="D4" s="37"/>
      <c r="E4" s="37"/>
      <c r="F4" s="37"/>
      <c r="G4" s="90">
        <v>4</v>
      </c>
      <c r="H4" s="90">
        <v>1</v>
      </c>
      <c r="I4" s="90">
        <v>0</v>
      </c>
      <c r="J4" s="90">
        <f t="shared" ref="J4:J11" si="0">2*G4+I4</f>
        <v>8</v>
      </c>
      <c r="K4" s="133">
        <f t="shared" ref="K4:K11" si="1">+J4/((G4+H4+I4)*2)</f>
        <v>0.8</v>
      </c>
      <c r="L4" s="90">
        <f t="shared" ref="L4:L11" si="2">SUMIF($AT$18:$AT$57,$C4&amp;" TOTALS",$BB$18:$BB$57)+SUMIF($AT$91:$AT$130,$C4&amp;" TOTALS",$BB$91:$BB$130)</f>
        <v>25</v>
      </c>
      <c r="M4" s="90">
        <v>17</v>
      </c>
      <c r="N4" s="90">
        <f t="shared" ref="N4:N11" si="3">SUMIF($AT$18:$AT$57,$C4&amp;" TOTALS",$BC$18:$BC$57)+SUMIF($AT$91:$AT$130,$C4&amp;" TOTALS",$BC$91:$BC$130)</f>
        <v>35</v>
      </c>
      <c r="O4" s="90">
        <f t="shared" ref="O4:O11" si="4">SUMIF($AT$18:$AT$57,$C4&amp;" TOTALS",$BE$18:$BE$57)+SUMIF($AT$91:$AT$130,$C4&amp;" TOTALS",$BE$91:$BE$130)</f>
        <v>4</v>
      </c>
      <c r="P4" s="90" t="s">
        <v>716</v>
      </c>
      <c r="Q4" s="214"/>
      <c r="R4" s="116"/>
      <c r="AM4" s="16"/>
      <c r="AN4" s="16"/>
      <c r="AQ4" s="38"/>
      <c r="AR4" s="213"/>
      <c r="AS4" s="116"/>
      <c r="AT4" s="61"/>
      <c r="AU4" s="61"/>
      <c r="AV4" s="75"/>
      <c r="AW4" s="77"/>
      <c r="AX4" s="78"/>
      <c r="AY4" s="77"/>
      <c r="AZ4" s="77"/>
      <c r="BA4" s="267" t="s">
        <v>665</v>
      </c>
      <c r="BB4" s="268"/>
      <c r="BC4" s="268"/>
      <c r="BD4" s="268"/>
      <c r="BE4" s="269"/>
      <c r="BF4" s="270" t="s">
        <v>671</v>
      </c>
      <c r="BG4" s="271"/>
      <c r="BH4" s="271"/>
      <c r="BI4" s="271"/>
      <c r="BJ4" s="272"/>
      <c r="BK4" s="267" t="s">
        <v>672</v>
      </c>
      <c r="BL4" s="268"/>
      <c r="BM4" s="268"/>
      <c r="BN4" s="268"/>
      <c r="BO4" s="269"/>
      <c r="BP4" s="213"/>
      <c r="BQ4" s="116"/>
      <c r="BR4" s="61"/>
      <c r="BS4" s="61"/>
      <c r="BT4" s="75"/>
      <c r="BU4" s="77"/>
      <c r="BV4" s="78"/>
      <c r="BW4" s="77"/>
      <c r="BX4" s="77"/>
      <c r="BY4" s="267" t="s">
        <v>665</v>
      </c>
      <c r="BZ4" s="268"/>
      <c r="CA4" s="268"/>
      <c r="CB4" s="268"/>
      <c r="CC4" s="269"/>
      <c r="CD4" s="270" t="s">
        <v>671</v>
      </c>
      <c r="CE4" s="271"/>
      <c r="CF4" s="271"/>
      <c r="CG4" s="271"/>
      <c r="CH4" s="272"/>
      <c r="CI4" s="267" t="s">
        <v>672</v>
      </c>
      <c r="CJ4" s="268"/>
      <c r="CK4" s="268"/>
      <c r="CL4" s="268"/>
      <c r="CM4" s="269"/>
      <c r="CN4" s="213"/>
    </row>
    <row r="5" spans="1:92" ht="15.95" customHeight="1" thickBot="1" x14ac:dyDescent="0.3">
      <c r="A5" s="116"/>
      <c r="B5" s="90" t="s">
        <v>655</v>
      </c>
      <c r="C5" s="18" t="s">
        <v>23</v>
      </c>
      <c r="D5" s="37"/>
      <c r="E5" s="18"/>
      <c r="F5" s="37"/>
      <c r="G5" s="90">
        <v>3</v>
      </c>
      <c r="H5" s="90">
        <v>1</v>
      </c>
      <c r="I5" s="90">
        <v>1</v>
      </c>
      <c r="J5" s="90">
        <f t="shared" si="0"/>
        <v>7</v>
      </c>
      <c r="K5" s="133">
        <f t="shared" si="1"/>
        <v>0.7</v>
      </c>
      <c r="L5" s="90">
        <f t="shared" si="2"/>
        <v>16</v>
      </c>
      <c r="M5" s="90">
        <v>10</v>
      </c>
      <c r="N5" s="90">
        <f t="shared" si="3"/>
        <v>21</v>
      </c>
      <c r="O5" s="90">
        <f t="shared" si="4"/>
        <v>6</v>
      </c>
      <c r="P5" s="90" t="s">
        <v>717</v>
      </c>
      <c r="Q5" s="214"/>
      <c r="R5" s="116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213"/>
      <c r="AS5" s="116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229" t="s">
        <v>4</v>
      </c>
      <c r="BB5" s="230" t="s">
        <v>29</v>
      </c>
      <c r="BC5" s="230" t="s">
        <v>30</v>
      </c>
      <c r="BD5" s="230" t="s">
        <v>31</v>
      </c>
      <c r="BE5" s="231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230" t="s">
        <v>4</v>
      </c>
      <c r="BL5" s="230" t="s">
        <v>29</v>
      </c>
      <c r="BM5" s="230" t="s">
        <v>30</v>
      </c>
      <c r="BN5" s="230" t="s">
        <v>31</v>
      </c>
      <c r="BO5" s="231" t="s">
        <v>3</v>
      </c>
      <c r="BP5" s="213"/>
      <c r="BQ5" s="116"/>
      <c r="BR5" s="88" t="s">
        <v>161</v>
      </c>
      <c r="BS5" s="59" t="s">
        <v>121</v>
      </c>
      <c r="BT5" s="59"/>
      <c r="BU5" s="59"/>
      <c r="BV5" s="59"/>
      <c r="BW5" s="59"/>
      <c r="BX5" s="22"/>
      <c r="BY5" s="229" t="s">
        <v>4</v>
      </c>
      <c r="BZ5" s="230" t="s">
        <v>29</v>
      </c>
      <c r="CA5" s="230" t="s">
        <v>30</v>
      </c>
      <c r="CB5" s="230" t="s">
        <v>31</v>
      </c>
      <c r="CC5" s="231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230" t="s">
        <v>4</v>
      </c>
      <c r="CJ5" s="230" t="s">
        <v>29</v>
      </c>
      <c r="CK5" s="230" t="s">
        <v>30</v>
      </c>
      <c r="CL5" s="230" t="s">
        <v>31</v>
      </c>
      <c r="CM5" s="231" t="s">
        <v>3</v>
      </c>
      <c r="CN5" s="213"/>
    </row>
    <row r="6" spans="1:92" ht="15.95" customHeight="1" x14ac:dyDescent="0.25">
      <c r="A6" s="116"/>
      <c r="B6" s="90" t="s">
        <v>660</v>
      </c>
      <c r="C6" s="18" t="s">
        <v>140</v>
      </c>
      <c r="D6" s="37"/>
      <c r="E6" s="37"/>
      <c r="F6" s="37"/>
      <c r="G6" s="90">
        <v>2</v>
      </c>
      <c r="H6" s="90">
        <v>2</v>
      </c>
      <c r="I6" s="90">
        <v>1</v>
      </c>
      <c r="J6" s="90">
        <f t="shared" si="0"/>
        <v>5</v>
      </c>
      <c r="K6" s="133">
        <f t="shared" si="1"/>
        <v>0.5</v>
      </c>
      <c r="L6" s="90">
        <f t="shared" si="2"/>
        <v>10</v>
      </c>
      <c r="M6" s="90">
        <v>8</v>
      </c>
      <c r="N6" s="90">
        <f t="shared" si="3"/>
        <v>15</v>
      </c>
      <c r="O6" s="90">
        <f t="shared" si="4"/>
        <v>4</v>
      </c>
      <c r="P6" s="90" t="s">
        <v>717</v>
      </c>
      <c r="Q6" s="214"/>
      <c r="R6" s="116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213"/>
      <c r="AS6" s="116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12</v>
      </c>
      <c r="BB6" s="74">
        <v>11</v>
      </c>
      <c r="BC6" s="74">
        <v>7</v>
      </c>
      <c r="BD6" s="50">
        <f>+BC6+BB6</f>
        <v>18</v>
      </c>
      <c r="BE6" s="194">
        <v>2</v>
      </c>
      <c r="BF6" s="189">
        <f>+BK6+BA6</f>
        <v>46</v>
      </c>
      <c r="BG6" s="28">
        <f>+BL6+BB6</f>
        <v>27</v>
      </c>
      <c r="BH6" s="28">
        <f>+BM6+BC6</f>
        <v>18</v>
      </c>
      <c r="BI6" s="28">
        <f>+BN6+BD6</f>
        <v>45</v>
      </c>
      <c r="BJ6" s="193">
        <f>+BO6+BE6</f>
        <v>6</v>
      </c>
      <c r="BK6" s="50">
        <v>34</v>
      </c>
      <c r="BL6" s="74">
        <v>16</v>
      </c>
      <c r="BM6" s="74">
        <v>11</v>
      </c>
      <c r="BN6" s="50">
        <f t="shared" ref="BN6:BN17" si="5">+BL6+BM6</f>
        <v>27</v>
      </c>
      <c r="BO6" s="194">
        <v>4</v>
      </c>
      <c r="BP6" s="213"/>
      <c r="BQ6" s="116"/>
      <c r="BR6" s="75">
        <v>6</v>
      </c>
      <c r="BS6" s="65" t="s">
        <v>172</v>
      </c>
      <c r="BT6" s="65"/>
      <c r="BU6" s="65"/>
      <c r="BV6" s="65"/>
      <c r="BW6" s="50"/>
      <c r="BX6" s="97"/>
      <c r="BY6" s="191">
        <v>1</v>
      </c>
      <c r="BZ6" s="74">
        <v>1</v>
      </c>
      <c r="CA6" s="74">
        <v>1</v>
      </c>
      <c r="CB6" s="50">
        <f t="shared" ref="CB6" si="6">+CA6+BZ6</f>
        <v>2</v>
      </c>
      <c r="CC6" s="194">
        <v>0</v>
      </c>
      <c r="CD6" s="191">
        <f t="shared" ref="CD6:CH21" si="7">+CI6+BY6</f>
        <v>4</v>
      </c>
      <c r="CE6" s="74">
        <f t="shared" si="7"/>
        <v>1</v>
      </c>
      <c r="CF6" s="74">
        <f>+CK6+CA6</f>
        <v>3</v>
      </c>
      <c r="CG6" s="74">
        <f>+CL6+CB6</f>
        <v>4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8">+CJ6+CK6</f>
        <v>2</v>
      </c>
      <c r="CM6" s="194">
        <v>0</v>
      </c>
      <c r="CN6" s="213"/>
    </row>
    <row r="7" spans="1:92" ht="15.95" customHeight="1" thickBot="1" x14ac:dyDescent="0.3">
      <c r="A7" s="116"/>
      <c r="B7" s="15" t="s">
        <v>662</v>
      </c>
      <c r="C7" s="13" t="s">
        <v>15</v>
      </c>
      <c r="D7" s="178"/>
      <c r="E7" s="13"/>
      <c r="F7" s="178"/>
      <c r="G7" s="15">
        <v>0</v>
      </c>
      <c r="H7" s="15">
        <v>5</v>
      </c>
      <c r="I7" s="15">
        <v>0</v>
      </c>
      <c r="J7" s="15">
        <f t="shared" si="0"/>
        <v>0</v>
      </c>
      <c r="K7" s="179">
        <f t="shared" si="1"/>
        <v>0</v>
      </c>
      <c r="L7" s="15">
        <f t="shared" si="2"/>
        <v>10</v>
      </c>
      <c r="M7" s="15">
        <v>26</v>
      </c>
      <c r="N7" s="15">
        <f t="shared" si="3"/>
        <v>17</v>
      </c>
      <c r="O7" s="15">
        <f t="shared" si="4"/>
        <v>4</v>
      </c>
      <c r="P7" s="15" t="s">
        <v>718</v>
      </c>
      <c r="Q7" s="214"/>
      <c r="R7" s="116"/>
      <c r="U7" s="242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242" t="s">
        <v>4</v>
      </c>
      <c r="AD7" s="242" t="s">
        <v>8</v>
      </c>
      <c r="AE7" s="242" t="s">
        <v>9</v>
      </c>
      <c r="AF7" s="242" t="s">
        <v>10</v>
      </c>
      <c r="AG7" s="242" t="s">
        <v>107</v>
      </c>
      <c r="AH7" s="242"/>
      <c r="AI7" s="242" t="s">
        <v>5</v>
      </c>
      <c r="AJ7" s="242" t="s">
        <v>7</v>
      </c>
      <c r="AK7" s="242" t="s">
        <v>6</v>
      </c>
      <c r="AL7" s="242" t="s">
        <v>108</v>
      </c>
      <c r="AM7" s="16"/>
      <c r="AN7" s="16"/>
      <c r="AQ7" s="38"/>
      <c r="AR7" s="213"/>
      <c r="AS7" s="116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5</v>
      </c>
      <c r="BB7" s="74">
        <v>0</v>
      </c>
      <c r="BC7" s="74">
        <v>1</v>
      </c>
      <c r="BD7" s="50">
        <f t="shared" ref="BD7:BD17" si="9">+BC7+BB7</f>
        <v>1</v>
      </c>
      <c r="BE7" s="194">
        <v>0</v>
      </c>
      <c r="BF7" s="191">
        <f t="shared" ref="BF7:BJ17" si="10">+BK7+BA7</f>
        <v>23</v>
      </c>
      <c r="BG7" s="74">
        <f t="shared" si="10"/>
        <v>0</v>
      </c>
      <c r="BH7" s="74">
        <f t="shared" si="10"/>
        <v>2</v>
      </c>
      <c r="BI7" s="74">
        <f t="shared" si="10"/>
        <v>2</v>
      </c>
      <c r="BJ7" s="194">
        <f t="shared" si="10"/>
        <v>0</v>
      </c>
      <c r="BK7" s="50">
        <v>18</v>
      </c>
      <c r="BL7" s="74">
        <v>0</v>
      </c>
      <c r="BM7" s="74">
        <v>1</v>
      </c>
      <c r="BN7" s="50">
        <f t="shared" si="5"/>
        <v>1</v>
      </c>
      <c r="BO7" s="194">
        <v>0</v>
      </c>
      <c r="BP7" s="213"/>
      <c r="BQ7" s="116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5</v>
      </c>
      <c r="BZ7" s="74">
        <v>0</v>
      </c>
      <c r="CA7" s="74">
        <v>0</v>
      </c>
      <c r="CB7" s="50">
        <f t="shared" ref="CB7" si="11">+CA7+BZ7</f>
        <v>0</v>
      </c>
      <c r="CC7" s="194">
        <v>0</v>
      </c>
      <c r="CD7" s="191">
        <f t="shared" si="7"/>
        <v>16</v>
      </c>
      <c r="CE7" s="74">
        <f t="shared" si="7"/>
        <v>1</v>
      </c>
      <c r="CF7" s="74">
        <f t="shared" si="7"/>
        <v>0</v>
      </c>
      <c r="CG7" s="74">
        <f t="shared" si="7"/>
        <v>1</v>
      </c>
      <c r="CH7" s="194">
        <f t="shared" si="7"/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213"/>
    </row>
    <row r="8" spans="1:92" ht="15.95" customHeight="1" x14ac:dyDescent="0.25">
      <c r="A8" s="116"/>
      <c r="B8" s="21" t="s">
        <v>656</v>
      </c>
      <c r="C8" s="180" t="s">
        <v>177</v>
      </c>
      <c r="D8" s="69"/>
      <c r="E8" s="180"/>
      <c r="F8" s="69"/>
      <c r="G8" s="21">
        <v>3</v>
      </c>
      <c r="H8" s="21">
        <v>1</v>
      </c>
      <c r="I8" s="21">
        <v>1</v>
      </c>
      <c r="J8" s="21">
        <f t="shared" si="0"/>
        <v>7</v>
      </c>
      <c r="K8" s="181">
        <f t="shared" si="1"/>
        <v>0.7</v>
      </c>
      <c r="L8" s="21">
        <f t="shared" si="2"/>
        <v>10</v>
      </c>
      <c r="M8" s="21">
        <v>10</v>
      </c>
      <c r="N8" s="21">
        <f t="shared" si="3"/>
        <v>18</v>
      </c>
      <c r="O8" s="21">
        <f t="shared" si="4"/>
        <v>8</v>
      </c>
      <c r="P8" s="21" t="s">
        <v>719</v>
      </c>
      <c r="Q8" s="214"/>
      <c r="R8" s="116"/>
      <c r="U8" s="75">
        <v>8</v>
      </c>
      <c r="V8" s="77" t="s">
        <v>18</v>
      </c>
      <c r="W8" s="78"/>
      <c r="X8" s="77"/>
      <c r="Y8" s="77"/>
      <c r="Z8" s="77" t="s">
        <v>21</v>
      </c>
      <c r="AA8" s="16"/>
      <c r="AB8" s="50"/>
      <c r="AC8" s="50">
        <f t="shared" ref="AC8:AF15" si="12">SUMIF($V$23:$V$30,$V8,AC$23:AC$30)+SUMIF($V$38:$V$45,$V8,AC$38:AC$45)</f>
        <v>19</v>
      </c>
      <c r="AD8" s="50">
        <f t="shared" si="12"/>
        <v>5</v>
      </c>
      <c r="AE8" s="50">
        <f t="shared" si="12"/>
        <v>9</v>
      </c>
      <c r="AF8" s="50">
        <f t="shared" si="12"/>
        <v>5</v>
      </c>
      <c r="AG8" s="265">
        <f t="shared" ref="AG8:AG16" si="13">+(AD8*2+AF8)/(2*AC8)</f>
        <v>0.39473684210526316</v>
      </c>
      <c r="AH8" s="265"/>
      <c r="AI8" s="50">
        <f t="shared" ref="AI8:AK15" si="14">SUMIF($V$23:$V$30,$V8,AI$23:AI$30)+SUMIF($V$38:$V$45,$V8,AI$38:AI$45)</f>
        <v>41</v>
      </c>
      <c r="AJ8" s="50">
        <f t="shared" si="14"/>
        <v>3</v>
      </c>
      <c r="AK8" s="50">
        <f t="shared" si="14"/>
        <v>1</v>
      </c>
      <c r="AL8" s="66">
        <f t="shared" ref="AL8:AL17" si="15">+AI8/AC8</f>
        <v>2.1578947368421053</v>
      </c>
      <c r="AM8" s="16"/>
      <c r="AN8" s="16"/>
      <c r="AQ8" s="38"/>
      <c r="AR8" s="213"/>
      <c r="AS8" s="116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5</v>
      </c>
      <c r="BB8" s="74">
        <v>8</v>
      </c>
      <c r="BC8" s="74">
        <v>5</v>
      </c>
      <c r="BD8" s="50">
        <f t="shared" si="9"/>
        <v>13</v>
      </c>
      <c r="BE8" s="194">
        <v>2</v>
      </c>
      <c r="BF8" s="191">
        <f t="shared" si="10"/>
        <v>25</v>
      </c>
      <c r="BG8" s="74">
        <f t="shared" si="10"/>
        <v>35</v>
      </c>
      <c r="BH8" s="74">
        <f t="shared" si="10"/>
        <v>21</v>
      </c>
      <c r="BI8" s="74">
        <f t="shared" si="10"/>
        <v>56</v>
      </c>
      <c r="BJ8" s="194">
        <f t="shared" si="10"/>
        <v>6</v>
      </c>
      <c r="BK8" s="50">
        <v>20</v>
      </c>
      <c r="BL8" s="74">
        <v>27</v>
      </c>
      <c r="BM8" s="74">
        <v>16</v>
      </c>
      <c r="BN8" s="50">
        <f t="shared" si="5"/>
        <v>43</v>
      </c>
      <c r="BO8" s="194">
        <v>4</v>
      </c>
      <c r="BP8" s="213"/>
      <c r="BQ8" s="116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7"/>
        <v>2</v>
      </c>
      <c r="CE8" s="74">
        <f t="shared" si="7"/>
        <v>1</v>
      </c>
      <c r="CF8" s="74">
        <f t="shared" si="7"/>
        <v>0</v>
      </c>
      <c r="CG8" s="74">
        <f t="shared" si="7"/>
        <v>1</v>
      </c>
      <c r="CH8" s="194">
        <f t="shared" si="7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213"/>
    </row>
    <row r="9" spans="1:92" ht="15.95" customHeight="1" x14ac:dyDescent="0.25">
      <c r="A9" s="116"/>
      <c r="B9" s="90" t="s">
        <v>657</v>
      </c>
      <c r="C9" s="18" t="s">
        <v>139</v>
      </c>
      <c r="D9" s="37"/>
      <c r="E9" s="18"/>
      <c r="F9" s="37"/>
      <c r="G9" s="90">
        <v>1</v>
      </c>
      <c r="H9" s="90">
        <v>1</v>
      </c>
      <c r="I9" s="90">
        <v>3</v>
      </c>
      <c r="J9" s="90">
        <f t="shared" si="0"/>
        <v>5</v>
      </c>
      <c r="K9" s="133">
        <f t="shared" si="1"/>
        <v>0.5</v>
      </c>
      <c r="L9" s="90">
        <f t="shared" si="2"/>
        <v>14</v>
      </c>
      <c r="M9" s="90">
        <v>12</v>
      </c>
      <c r="N9" s="90">
        <f t="shared" si="3"/>
        <v>27</v>
      </c>
      <c r="O9" s="90">
        <f t="shared" si="4"/>
        <v>12</v>
      </c>
      <c r="P9" s="90" t="s">
        <v>720</v>
      </c>
      <c r="Q9" s="214"/>
      <c r="R9" s="116"/>
      <c r="U9" s="75">
        <v>8</v>
      </c>
      <c r="V9" s="77" t="s">
        <v>147</v>
      </c>
      <c r="W9" s="78"/>
      <c r="X9" s="77"/>
      <c r="Y9" s="77"/>
      <c r="Z9" s="77" t="s">
        <v>140</v>
      </c>
      <c r="AA9" s="16"/>
      <c r="AB9" s="50"/>
      <c r="AC9" s="50">
        <f t="shared" si="12"/>
        <v>23</v>
      </c>
      <c r="AD9" s="50">
        <f t="shared" si="12"/>
        <v>8</v>
      </c>
      <c r="AE9" s="50">
        <f t="shared" si="12"/>
        <v>9</v>
      </c>
      <c r="AF9" s="50">
        <f t="shared" si="12"/>
        <v>6</v>
      </c>
      <c r="AG9" s="264">
        <f t="shared" si="13"/>
        <v>0.47826086956521741</v>
      </c>
      <c r="AH9" s="264"/>
      <c r="AI9" s="50">
        <f t="shared" si="14"/>
        <v>52</v>
      </c>
      <c r="AJ9" s="50">
        <f t="shared" si="14"/>
        <v>3</v>
      </c>
      <c r="AK9" s="50">
        <f t="shared" si="14"/>
        <v>2</v>
      </c>
      <c r="AL9" s="66">
        <f t="shared" si="15"/>
        <v>2.2608695652173911</v>
      </c>
      <c r="AM9" s="16"/>
      <c r="AN9" s="16"/>
      <c r="AQ9" s="38"/>
      <c r="AR9" s="213"/>
      <c r="AS9" s="116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10"/>
        <v>13</v>
      </c>
      <c r="BG9" s="74">
        <f t="shared" si="10"/>
        <v>3</v>
      </c>
      <c r="BH9" s="74">
        <f t="shared" si="10"/>
        <v>9</v>
      </c>
      <c r="BI9" s="74">
        <f t="shared" si="10"/>
        <v>12</v>
      </c>
      <c r="BJ9" s="194">
        <f t="shared" si="10"/>
        <v>0</v>
      </c>
      <c r="BK9" s="50">
        <v>13</v>
      </c>
      <c r="BL9" s="74">
        <v>3</v>
      </c>
      <c r="BM9" s="74">
        <v>9</v>
      </c>
      <c r="BN9" s="50">
        <f t="shared" si="5"/>
        <v>12</v>
      </c>
      <c r="BO9" s="194">
        <v>0</v>
      </c>
      <c r="BP9" s="213"/>
      <c r="BQ9" s="116"/>
      <c r="BR9" s="75">
        <v>8</v>
      </c>
      <c r="BS9" s="65" t="s">
        <v>402</v>
      </c>
      <c r="BT9" s="65"/>
      <c r="BU9" s="65"/>
      <c r="BV9" s="65"/>
      <c r="BW9" s="50"/>
      <c r="BX9" s="97"/>
      <c r="BY9" s="191">
        <v>1</v>
      </c>
      <c r="BZ9" s="74">
        <v>0</v>
      </c>
      <c r="CA9" s="74">
        <v>0</v>
      </c>
      <c r="CB9" s="50">
        <f t="shared" ref="CB9" si="16">+CA9+BZ9</f>
        <v>0</v>
      </c>
      <c r="CC9" s="194">
        <v>0</v>
      </c>
      <c r="CD9" s="191">
        <f t="shared" si="7"/>
        <v>7</v>
      </c>
      <c r="CE9" s="74">
        <f t="shared" si="7"/>
        <v>1</v>
      </c>
      <c r="CF9" s="74">
        <f t="shared" si="7"/>
        <v>2</v>
      </c>
      <c r="CG9" s="74">
        <f t="shared" si="7"/>
        <v>3</v>
      </c>
      <c r="CH9" s="194">
        <f t="shared" si="7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213"/>
    </row>
    <row r="10" spans="1:92" ht="15.95" customHeight="1" x14ac:dyDescent="0.25">
      <c r="A10" s="214"/>
      <c r="B10" s="90" t="s">
        <v>659</v>
      </c>
      <c r="C10" s="18" t="s">
        <v>50</v>
      </c>
      <c r="D10" s="37"/>
      <c r="E10" s="37"/>
      <c r="F10" s="37"/>
      <c r="G10" s="90">
        <v>1</v>
      </c>
      <c r="H10" s="90">
        <v>2</v>
      </c>
      <c r="I10" s="90">
        <v>2</v>
      </c>
      <c r="J10" s="90">
        <f t="shared" si="0"/>
        <v>4</v>
      </c>
      <c r="K10" s="133">
        <f t="shared" si="1"/>
        <v>0.4</v>
      </c>
      <c r="L10" s="90">
        <f t="shared" si="2"/>
        <v>11</v>
      </c>
      <c r="M10" s="90">
        <v>11</v>
      </c>
      <c r="N10" s="90">
        <f t="shared" si="3"/>
        <v>13</v>
      </c>
      <c r="O10" s="90">
        <f t="shared" si="4"/>
        <v>6</v>
      </c>
      <c r="P10" s="90" t="s">
        <v>721</v>
      </c>
      <c r="Q10" s="214"/>
      <c r="R10" s="214"/>
      <c r="U10" s="75">
        <v>7.5</v>
      </c>
      <c r="V10" s="77" t="s">
        <v>16</v>
      </c>
      <c r="W10" s="78"/>
      <c r="X10" s="77"/>
      <c r="Y10" s="77"/>
      <c r="Z10" s="77" t="s">
        <v>17</v>
      </c>
      <c r="AA10" s="16"/>
      <c r="AB10" s="50"/>
      <c r="AC10" s="50">
        <f t="shared" si="12"/>
        <v>26</v>
      </c>
      <c r="AD10" s="50">
        <f t="shared" si="12"/>
        <v>13</v>
      </c>
      <c r="AE10" s="50">
        <f t="shared" si="12"/>
        <v>10</v>
      </c>
      <c r="AF10" s="50">
        <f t="shared" si="12"/>
        <v>3</v>
      </c>
      <c r="AG10" s="264">
        <f>+(AD10*2+AF10)/(2*AC10)</f>
        <v>0.55769230769230771</v>
      </c>
      <c r="AH10" s="264"/>
      <c r="AI10" s="50">
        <f t="shared" si="14"/>
        <v>63</v>
      </c>
      <c r="AJ10" s="50">
        <f t="shared" si="14"/>
        <v>0</v>
      </c>
      <c r="AK10" s="50">
        <f t="shared" si="14"/>
        <v>3</v>
      </c>
      <c r="AL10" s="66">
        <f>+AI10/AC10</f>
        <v>2.4230769230769229</v>
      </c>
      <c r="AM10" s="16"/>
      <c r="AN10" s="16"/>
      <c r="AQ10" s="38"/>
      <c r="AR10" s="213"/>
      <c r="AS10" s="214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>
        <v>4</v>
      </c>
      <c r="BB10" s="74">
        <v>1</v>
      </c>
      <c r="BC10" s="74">
        <v>3</v>
      </c>
      <c r="BD10" s="50">
        <f t="shared" ref="BD10" si="17">+BC10+BB10</f>
        <v>4</v>
      </c>
      <c r="BE10" s="194">
        <v>0</v>
      </c>
      <c r="BF10" s="191">
        <f t="shared" si="10"/>
        <v>24</v>
      </c>
      <c r="BG10" s="74">
        <f t="shared" si="10"/>
        <v>9</v>
      </c>
      <c r="BH10" s="74">
        <f t="shared" si="10"/>
        <v>19</v>
      </c>
      <c r="BI10" s="74">
        <f t="shared" si="10"/>
        <v>28</v>
      </c>
      <c r="BJ10" s="194">
        <f t="shared" si="10"/>
        <v>2</v>
      </c>
      <c r="BK10" s="50">
        <v>20</v>
      </c>
      <c r="BL10" s="74">
        <v>8</v>
      </c>
      <c r="BM10" s="74">
        <v>16</v>
      </c>
      <c r="BN10" s="50">
        <f t="shared" si="5"/>
        <v>24</v>
      </c>
      <c r="BO10" s="194">
        <v>2</v>
      </c>
      <c r="BP10" s="213"/>
      <c r="BQ10" s="214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7"/>
        <v>1</v>
      </c>
      <c r="CE10" s="74">
        <f t="shared" si="7"/>
        <v>0</v>
      </c>
      <c r="CF10" s="74">
        <f t="shared" si="7"/>
        <v>0</v>
      </c>
      <c r="CG10" s="74">
        <f t="shared" si="7"/>
        <v>0</v>
      </c>
      <c r="CH10" s="194">
        <f t="shared" si="7"/>
        <v>0</v>
      </c>
      <c r="CI10" s="191">
        <v>1</v>
      </c>
      <c r="CJ10" s="74">
        <v>0</v>
      </c>
      <c r="CK10" s="74">
        <v>0</v>
      </c>
      <c r="CL10" s="50">
        <f t="shared" ref="CL10:CL11" si="18">+CJ10+CK10</f>
        <v>0</v>
      </c>
      <c r="CM10" s="194">
        <v>0</v>
      </c>
      <c r="CN10" s="213"/>
    </row>
    <row r="11" spans="1:92" ht="15.95" customHeight="1" thickBot="1" x14ac:dyDescent="0.3">
      <c r="A11" s="214"/>
      <c r="B11" s="90" t="s">
        <v>658</v>
      </c>
      <c r="C11" s="18" t="s">
        <v>21</v>
      </c>
      <c r="D11" s="37"/>
      <c r="E11" s="18"/>
      <c r="F11" s="37"/>
      <c r="G11" s="90">
        <v>0</v>
      </c>
      <c r="H11" s="90">
        <v>1</v>
      </c>
      <c r="I11" s="90">
        <v>4</v>
      </c>
      <c r="J11" s="90">
        <f t="shared" si="0"/>
        <v>4</v>
      </c>
      <c r="K11" s="133">
        <f t="shared" si="1"/>
        <v>0.4</v>
      </c>
      <c r="L11" s="90">
        <f t="shared" si="2"/>
        <v>8</v>
      </c>
      <c r="M11" s="90">
        <v>10</v>
      </c>
      <c r="N11" s="90">
        <f t="shared" si="3"/>
        <v>11</v>
      </c>
      <c r="O11" s="90">
        <f t="shared" si="4"/>
        <v>6</v>
      </c>
      <c r="P11" s="90" t="s">
        <v>724</v>
      </c>
      <c r="Q11" s="214"/>
      <c r="R11" s="214"/>
      <c r="U11" s="75">
        <v>7.5</v>
      </c>
      <c r="V11" s="77" t="s">
        <v>105</v>
      </c>
      <c r="W11" s="78"/>
      <c r="X11" s="77"/>
      <c r="Y11" s="77"/>
      <c r="Z11" s="77" t="s">
        <v>19</v>
      </c>
      <c r="AB11" s="50"/>
      <c r="AC11" s="50">
        <f t="shared" si="12"/>
        <v>23</v>
      </c>
      <c r="AD11" s="50">
        <f t="shared" si="12"/>
        <v>16</v>
      </c>
      <c r="AE11" s="50">
        <f t="shared" si="12"/>
        <v>6</v>
      </c>
      <c r="AF11" s="50">
        <f t="shared" si="12"/>
        <v>1</v>
      </c>
      <c r="AG11" s="264">
        <f>+(AD11*2+AF11)/(2*AC11)</f>
        <v>0.71739130434782605</v>
      </c>
      <c r="AH11" s="264"/>
      <c r="AI11" s="50">
        <f t="shared" si="14"/>
        <v>56</v>
      </c>
      <c r="AJ11" s="50">
        <f t="shared" si="14"/>
        <v>0</v>
      </c>
      <c r="AK11" s="50">
        <f t="shared" si="14"/>
        <v>2</v>
      </c>
      <c r="AL11" s="66">
        <f>+AI11/AC11</f>
        <v>2.4347826086956523</v>
      </c>
      <c r="AM11" s="36"/>
      <c r="AN11" s="37"/>
      <c r="AQ11" s="37"/>
      <c r="AR11" s="213"/>
      <c r="AS11" s="214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5</v>
      </c>
      <c r="BB11" s="74">
        <v>0</v>
      </c>
      <c r="BC11" s="74">
        <v>1</v>
      </c>
      <c r="BD11" s="50">
        <f t="shared" si="9"/>
        <v>1</v>
      </c>
      <c r="BE11" s="194">
        <v>0</v>
      </c>
      <c r="BF11" s="191">
        <f t="shared" si="10"/>
        <v>25</v>
      </c>
      <c r="BG11" s="74">
        <f t="shared" si="10"/>
        <v>1</v>
      </c>
      <c r="BH11" s="74">
        <f t="shared" si="10"/>
        <v>6</v>
      </c>
      <c r="BI11" s="74">
        <f t="shared" si="10"/>
        <v>7</v>
      </c>
      <c r="BJ11" s="194">
        <f t="shared" si="10"/>
        <v>2</v>
      </c>
      <c r="BK11" s="50">
        <v>20</v>
      </c>
      <c r="BL11" s="74">
        <v>1</v>
      </c>
      <c r="BM11" s="74">
        <v>5</v>
      </c>
      <c r="BN11" s="50">
        <f t="shared" si="5"/>
        <v>6</v>
      </c>
      <c r="BO11" s="194">
        <v>2</v>
      </c>
      <c r="BP11" s="213"/>
      <c r="BQ11" s="214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1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7"/>
        <v>4</v>
      </c>
      <c r="CE11" s="74">
        <f t="shared" si="7"/>
        <v>1</v>
      </c>
      <c r="CF11" s="74">
        <f t="shared" si="7"/>
        <v>4</v>
      </c>
      <c r="CG11" s="74">
        <f t="shared" si="7"/>
        <v>5</v>
      </c>
      <c r="CH11" s="194">
        <f t="shared" si="7"/>
        <v>0</v>
      </c>
      <c r="CI11" s="191">
        <v>3</v>
      </c>
      <c r="CJ11" s="74">
        <v>1</v>
      </c>
      <c r="CK11" s="74">
        <v>2</v>
      </c>
      <c r="CL11" s="50">
        <f t="shared" si="18"/>
        <v>3</v>
      </c>
      <c r="CM11" s="194">
        <v>0</v>
      </c>
      <c r="CN11" s="213"/>
    </row>
    <row r="12" spans="1:92" ht="15.95" customHeight="1" x14ac:dyDescent="0.25">
      <c r="A12" s="214"/>
      <c r="B12" s="19"/>
      <c r="C12" s="19"/>
      <c r="D12" s="19"/>
      <c r="E12" s="20"/>
      <c r="F12" s="19"/>
      <c r="G12" s="21">
        <f>SUM(G4:G11)</f>
        <v>14</v>
      </c>
      <c r="H12" s="21">
        <f>SUM(H4:H11)</f>
        <v>14</v>
      </c>
      <c r="I12" s="21">
        <f>SUM(I4:I11)</f>
        <v>12</v>
      </c>
      <c r="J12" s="21"/>
      <c r="K12" s="21"/>
      <c r="L12" s="21">
        <f>SUM(L4:L11)</f>
        <v>104</v>
      </c>
      <c r="M12" s="21">
        <f>SUM(M4:M11)</f>
        <v>104</v>
      </c>
      <c r="N12" s="21">
        <f>SUM(N4:N11)</f>
        <v>157</v>
      </c>
      <c r="O12" s="21">
        <f>SUM(O4:O11)</f>
        <v>50</v>
      </c>
      <c r="P12" s="21"/>
      <c r="Q12" s="214"/>
      <c r="R12" s="214"/>
      <c r="U12" s="75">
        <v>7.5</v>
      </c>
      <c r="V12" s="77" t="s">
        <v>118</v>
      </c>
      <c r="W12" s="78"/>
      <c r="X12" s="77"/>
      <c r="Y12" s="77"/>
      <c r="Z12" s="77" t="s">
        <v>23</v>
      </c>
      <c r="AA12" s="16"/>
      <c r="AB12" s="50"/>
      <c r="AC12" s="50">
        <f t="shared" si="12"/>
        <v>23</v>
      </c>
      <c r="AD12" s="50">
        <f t="shared" si="12"/>
        <v>12</v>
      </c>
      <c r="AE12" s="50">
        <f t="shared" si="12"/>
        <v>10</v>
      </c>
      <c r="AF12" s="50">
        <f t="shared" si="12"/>
        <v>1</v>
      </c>
      <c r="AG12" s="264">
        <f t="shared" si="13"/>
        <v>0.54347826086956519</v>
      </c>
      <c r="AH12" s="264"/>
      <c r="AI12" s="50">
        <f t="shared" si="14"/>
        <v>57</v>
      </c>
      <c r="AJ12" s="50">
        <f t="shared" si="14"/>
        <v>4</v>
      </c>
      <c r="AK12" s="50">
        <f t="shared" si="14"/>
        <v>1</v>
      </c>
      <c r="AL12" s="66">
        <f t="shared" si="15"/>
        <v>2.4782608695652173</v>
      </c>
      <c r="AM12" s="16"/>
      <c r="AN12" s="16"/>
      <c r="AQ12" s="16"/>
      <c r="AR12" s="213"/>
      <c r="AS12" s="214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10"/>
        <v>14</v>
      </c>
      <c r="BG12" s="74">
        <f t="shared" si="10"/>
        <v>1</v>
      </c>
      <c r="BH12" s="74">
        <f t="shared" si="10"/>
        <v>7</v>
      </c>
      <c r="BI12" s="74">
        <f t="shared" si="10"/>
        <v>8</v>
      </c>
      <c r="BJ12" s="194">
        <f t="shared" si="10"/>
        <v>2</v>
      </c>
      <c r="BK12" s="50">
        <v>14</v>
      </c>
      <c r="BL12" s="74">
        <v>1</v>
      </c>
      <c r="BM12" s="74">
        <v>7</v>
      </c>
      <c r="BN12" s="50">
        <f t="shared" si="5"/>
        <v>8</v>
      </c>
      <c r="BO12" s="194">
        <v>2</v>
      </c>
      <c r="BP12" s="213"/>
      <c r="BQ12" s="214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7"/>
        <v>1</v>
      </c>
      <c r="CE12" s="74">
        <f t="shared" si="7"/>
        <v>0</v>
      </c>
      <c r="CF12" s="74">
        <f t="shared" si="7"/>
        <v>0</v>
      </c>
      <c r="CG12" s="74">
        <f t="shared" si="7"/>
        <v>0</v>
      </c>
      <c r="CH12" s="194">
        <f t="shared" si="7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213"/>
    </row>
    <row r="13" spans="1:92" ht="15.95" customHeight="1" x14ac:dyDescent="0.25">
      <c r="A13" s="215"/>
      <c r="B13" s="1"/>
      <c r="C13" s="1"/>
      <c r="D13" s="1"/>
      <c r="P13" s="1"/>
      <c r="Q13" s="215"/>
      <c r="R13" s="215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12"/>
        <v>24</v>
      </c>
      <c r="AD13" s="50">
        <f t="shared" si="12"/>
        <v>7</v>
      </c>
      <c r="AE13" s="50">
        <f t="shared" si="12"/>
        <v>9</v>
      </c>
      <c r="AF13" s="50">
        <f t="shared" si="12"/>
        <v>8</v>
      </c>
      <c r="AG13" s="264">
        <f t="shared" si="13"/>
        <v>0.45833333333333331</v>
      </c>
      <c r="AH13" s="264"/>
      <c r="AI13" s="50">
        <f t="shared" si="14"/>
        <v>71</v>
      </c>
      <c r="AJ13" s="50">
        <f t="shared" si="14"/>
        <v>3</v>
      </c>
      <c r="AK13" s="50">
        <f t="shared" si="14"/>
        <v>1</v>
      </c>
      <c r="AL13" s="66">
        <f t="shared" si="15"/>
        <v>2.9583333333333335</v>
      </c>
      <c r="AR13" s="213"/>
      <c r="AS13" s="215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4</v>
      </c>
      <c r="BB13" s="74">
        <v>1</v>
      </c>
      <c r="BC13" s="74">
        <v>2</v>
      </c>
      <c r="BD13" s="50">
        <f t="shared" si="9"/>
        <v>3</v>
      </c>
      <c r="BE13" s="194">
        <v>0</v>
      </c>
      <c r="BF13" s="191">
        <f t="shared" si="10"/>
        <v>23</v>
      </c>
      <c r="BG13" s="74">
        <f t="shared" si="10"/>
        <v>2</v>
      </c>
      <c r="BH13" s="74">
        <f t="shared" si="10"/>
        <v>9</v>
      </c>
      <c r="BI13" s="74">
        <f t="shared" si="10"/>
        <v>11</v>
      </c>
      <c r="BJ13" s="194">
        <f t="shared" si="10"/>
        <v>2</v>
      </c>
      <c r="BK13" s="50">
        <v>19</v>
      </c>
      <c r="BL13" s="74">
        <v>1</v>
      </c>
      <c r="BM13" s="74">
        <v>7</v>
      </c>
      <c r="BN13" s="50">
        <f t="shared" si="5"/>
        <v>8</v>
      </c>
      <c r="BO13" s="194">
        <v>2</v>
      </c>
      <c r="BP13" s="213"/>
      <c r="BQ13" s="215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7"/>
        <v>21</v>
      </c>
      <c r="CE13" s="74">
        <f t="shared" si="7"/>
        <v>1</v>
      </c>
      <c r="CF13" s="74">
        <f t="shared" si="7"/>
        <v>4</v>
      </c>
      <c r="CG13" s="74">
        <f t="shared" si="7"/>
        <v>5</v>
      </c>
      <c r="CH13" s="194">
        <f t="shared" si="7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213"/>
    </row>
    <row r="14" spans="1:92" ht="15.95" customHeight="1" x14ac:dyDescent="0.25">
      <c r="A14" s="215"/>
      <c r="B14" s="218" t="str">
        <f>"Week "&amp;TEXT(C2,"##")&amp;" Summary:"</f>
        <v>Week 27 Summary:</v>
      </c>
      <c r="C14" s="219"/>
      <c r="D14" s="219"/>
      <c r="E14" s="274">
        <v>44634</v>
      </c>
      <c r="F14" s="274"/>
      <c r="G14" s="220" t="s">
        <v>106</v>
      </c>
      <c r="H14" s="220" t="s">
        <v>32</v>
      </c>
      <c r="I14" s="220" t="s">
        <v>137</v>
      </c>
      <c r="J14" s="221"/>
      <c r="K14" s="221"/>
      <c r="L14" s="220" t="s">
        <v>136</v>
      </c>
      <c r="M14" s="221"/>
      <c r="N14" s="221"/>
      <c r="O14" s="221"/>
      <c r="P14" s="221"/>
      <c r="Q14" s="215"/>
      <c r="R14" s="215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si="12"/>
        <v>25</v>
      </c>
      <c r="AD14" s="50">
        <f t="shared" si="12"/>
        <v>7</v>
      </c>
      <c r="AE14" s="50">
        <f t="shared" si="12"/>
        <v>12</v>
      </c>
      <c r="AF14" s="50">
        <f t="shared" si="12"/>
        <v>6</v>
      </c>
      <c r="AG14" s="264">
        <f t="shared" si="13"/>
        <v>0.4</v>
      </c>
      <c r="AH14" s="264"/>
      <c r="AI14" s="50">
        <f t="shared" si="14"/>
        <v>80</v>
      </c>
      <c r="AJ14" s="50">
        <f t="shared" si="14"/>
        <v>1</v>
      </c>
      <c r="AK14" s="50">
        <f t="shared" si="14"/>
        <v>1</v>
      </c>
      <c r="AL14" s="66">
        <f t="shared" si="15"/>
        <v>3.2</v>
      </c>
      <c r="AM14" s="50"/>
      <c r="AN14" s="50"/>
      <c r="AO14" s="50"/>
      <c r="AP14" s="50"/>
      <c r="AQ14" s="50"/>
      <c r="AR14" s="213"/>
      <c r="AS14" s="215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5</v>
      </c>
      <c r="BB14" s="74">
        <v>1</v>
      </c>
      <c r="BC14" s="74">
        <v>1</v>
      </c>
      <c r="BD14" s="50">
        <f t="shared" si="9"/>
        <v>2</v>
      </c>
      <c r="BE14" s="194">
        <v>0</v>
      </c>
      <c r="BF14" s="191">
        <f t="shared" si="10"/>
        <v>27</v>
      </c>
      <c r="BG14" s="74">
        <f t="shared" si="10"/>
        <v>8</v>
      </c>
      <c r="BH14" s="74">
        <f t="shared" si="10"/>
        <v>12</v>
      </c>
      <c r="BI14" s="74">
        <f t="shared" si="10"/>
        <v>20</v>
      </c>
      <c r="BJ14" s="194">
        <f t="shared" si="10"/>
        <v>0</v>
      </c>
      <c r="BK14" s="50">
        <v>22</v>
      </c>
      <c r="BL14" s="74">
        <v>7</v>
      </c>
      <c r="BM14" s="74">
        <v>11</v>
      </c>
      <c r="BN14" s="50">
        <f t="shared" si="5"/>
        <v>18</v>
      </c>
      <c r="BO14" s="194">
        <v>0</v>
      </c>
      <c r="BP14" s="213"/>
      <c r="BQ14" s="215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>
        <v>4</v>
      </c>
      <c r="BZ14" s="74">
        <v>0</v>
      </c>
      <c r="CA14" s="74">
        <v>1</v>
      </c>
      <c r="CB14" s="50">
        <f t="shared" ref="CB14" si="19">+CA14+BZ14</f>
        <v>1</v>
      </c>
      <c r="CC14" s="194">
        <v>0</v>
      </c>
      <c r="CD14" s="191">
        <f t="shared" si="7"/>
        <v>15</v>
      </c>
      <c r="CE14" s="74">
        <f t="shared" si="7"/>
        <v>5</v>
      </c>
      <c r="CF14" s="74">
        <f t="shared" si="7"/>
        <v>6</v>
      </c>
      <c r="CG14" s="74">
        <f t="shared" si="7"/>
        <v>11</v>
      </c>
      <c r="CH14" s="194">
        <f t="shared" si="7"/>
        <v>2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213"/>
    </row>
    <row r="15" spans="1:92" ht="15.95" customHeight="1" x14ac:dyDescent="0.25">
      <c r="A15" s="215"/>
      <c r="B15" s="222" t="s">
        <v>53</v>
      </c>
      <c r="C15" s="18" t="s">
        <v>680</v>
      </c>
      <c r="D15" s="37"/>
      <c r="E15" s="36"/>
      <c r="F15" s="36"/>
      <c r="G15" s="90">
        <v>1</v>
      </c>
      <c r="H15" s="38">
        <v>2</v>
      </c>
      <c r="I15" s="36" t="s">
        <v>110</v>
      </c>
      <c r="J15" s="36"/>
      <c r="K15" s="36"/>
      <c r="L15" s="36" t="s">
        <v>94</v>
      </c>
      <c r="M15" s="38"/>
      <c r="N15" s="36"/>
      <c r="O15" s="36"/>
      <c r="P15" s="36"/>
      <c r="Q15" s="215"/>
      <c r="R15" s="215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12"/>
        <v>26</v>
      </c>
      <c r="AD15" s="50">
        <f t="shared" si="12"/>
        <v>6</v>
      </c>
      <c r="AE15" s="50">
        <f t="shared" si="12"/>
        <v>17</v>
      </c>
      <c r="AF15" s="50">
        <f t="shared" si="12"/>
        <v>3</v>
      </c>
      <c r="AG15" s="264">
        <f t="shared" si="13"/>
        <v>0.28846153846153844</v>
      </c>
      <c r="AH15" s="264"/>
      <c r="AI15" s="50">
        <f t="shared" si="14"/>
        <v>94</v>
      </c>
      <c r="AJ15" s="50">
        <f t="shared" si="14"/>
        <v>5</v>
      </c>
      <c r="AK15" s="50">
        <f t="shared" si="14"/>
        <v>0</v>
      </c>
      <c r="AL15" s="66">
        <f t="shared" si="15"/>
        <v>3.6153846153846154</v>
      </c>
      <c r="AM15" s="50"/>
      <c r="AN15" s="50"/>
      <c r="AO15" s="50"/>
      <c r="AP15" s="50"/>
      <c r="AQ15" s="50"/>
      <c r="AR15" s="213"/>
      <c r="AS15" s="215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5</v>
      </c>
      <c r="BB15" s="74">
        <v>1</v>
      </c>
      <c r="BC15" s="74">
        <v>10</v>
      </c>
      <c r="BD15" s="50">
        <f t="shared" si="9"/>
        <v>11</v>
      </c>
      <c r="BE15" s="194">
        <v>0</v>
      </c>
      <c r="BF15" s="191">
        <f t="shared" si="10"/>
        <v>27</v>
      </c>
      <c r="BG15" s="74">
        <f t="shared" si="10"/>
        <v>4</v>
      </c>
      <c r="BH15" s="74">
        <f t="shared" si="10"/>
        <v>24</v>
      </c>
      <c r="BI15" s="74">
        <f t="shared" si="10"/>
        <v>28</v>
      </c>
      <c r="BJ15" s="194">
        <f t="shared" si="10"/>
        <v>0</v>
      </c>
      <c r="BK15" s="50">
        <v>22</v>
      </c>
      <c r="BL15" s="74">
        <v>3</v>
      </c>
      <c r="BM15" s="74">
        <v>14</v>
      </c>
      <c r="BN15" s="50">
        <f t="shared" si="5"/>
        <v>17</v>
      </c>
      <c r="BO15" s="194">
        <v>0</v>
      </c>
      <c r="BP15" s="213"/>
      <c r="BQ15" s="215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7"/>
        <v>1</v>
      </c>
      <c r="CE15" s="74">
        <f t="shared" si="7"/>
        <v>0</v>
      </c>
      <c r="CF15" s="74">
        <f t="shared" si="7"/>
        <v>0</v>
      </c>
      <c r="CG15" s="74">
        <f t="shared" si="7"/>
        <v>0</v>
      </c>
      <c r="CH15" s="194">
        <f t="shared" si="7"/>
        <v>0</v>
      </c>
      <c r="CI15" s="191">
        <v>1</v>
      </c>
      <c r="CJ15" s="74">
        <v>0</v>
      </c>
      <c r="CK15" s="74">
        <v>0</v>
      </c>
      <c r="CL15" s="50">
        <f t="shared" ref="CL15" si="20">+CJ15+CK15</f>
        <v>0</v>
      </c>
      <c r="CM15" s="194">
        <v>0</v>
      </c>
      <c r="CN15" s="213"/>
    </row>
    <row r="16" spans="1:92" ht="15.95" customHeight="1" thickBot="1" x14ac:dyDescent="0.3">
      <c r="A16" s="215"/>
      <c r="B16" s="38" t="s">
        <v>35</v>
      </c>
      <c r="C16" s="36" t="s">
        <v>763</v>
      </c>
      <c r="D16" s="38"/>
      <c r="E16" s="36"/>
      <c r="F16" s="36"/>
      <c r="G16" s="90"/>
      <c r="H16" s="38"/>
      <c r="I16" s="36"/>
      <c r="J16" s="36"/>
      <c r="K16" s="36"/>
      <c r="L16" s="36"/>
      <c r="M16" s="38"/>
      <c r="N16" s="36"/>
      <c r="O16" s="36"/>
      <c r="P16" s="36"/>
      <c r="Q16" s="215"/>
      <c r="R16" s="215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27</v>
      </c>
      <c r="AD16" s="38">
        <f t="shared" ref="AD16:AF16" si="21">+AD31+AD46</f>
        <v>15</v>
      </c>
      <c r="AE16" s="38">
        <f t="shared" si="21"/>
        <v>7</v>
      </c>
      <c r="AF16" s="38">
        <f t="shared" si="21"/>
        <v>5</v>
      </c>
      <c r="AG16" s="264">
        <f t="shared" si="13"/>
        <v>0.64814814814814814</v>
      </c>
      <c r="AH16" s="264"/>
      <c r="AI16" s="38">
        <f t="shared" ref="AI16:AK16" si="22">+AI31+AI46</f>
        <v>52</v>
      </c>
      <c r="AJ16" s="38">
        <f t="shared" si="22"/>
        <v>1</v>
      </c>
      <c r="AK16" s="38">
        <f t="shared" si="22"/>
        <v>5</v>
      </c>
      <c r="AL16" s="66">
        <f t="shared" si="15"/>
        <v>1.9259259259259258</v>
      </c>
      <c r="AM16" s="50"/>
      <c r="AN16" s="50"/>
      <c r="AO16" s="50"/>
      <c r="AP16" s="50"/>
      <c r="AQ16" s="50"/>
      <c r="AR16" s="213"/>
      <c r="AS16" s="215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5</v>
      </c>
      <c r="BB16" s="74">
        <v>2</v>
      </c>
      <c r="BC16" s="74">
        <v>2</v>
      </c>
      <c r="BD16" s="50">
        <f t="shared" si="9"/>
        <v>4</v>
      </c>
      <c r="BE16" s="194">
        <v>0</v>
      </c>
      <c r="BF16" s="191">
        <f t="shared" si="10"/>
        <v>23</v>
      </c>
      <c r="BG16" s="74">
        <f t="shared" si="10"/>
        <v>2</v>
      </c>
      <c r="BH16" s="74">
        <f t="shared" si="10"/>
        <v>12</v>
      </c>
      <c r="BI16" s="74">
        <f t="shared" si="10"/>
        <v>14</v>
      </c>
      <c r="BJ16" s="194">
        <f t="shared" si="10"/>
        <v>6</v>
      </c>
      <c r="BK16" s="50">
        <v>18</v>
      </c>
      <c r="BL16" s="74">
        <v>0</v>
      </c>
      <c r="BM16" s="74">
        <v>10</v>
      </c>
      <c r="BN16" s="50">
        <f t="shared" si="5"/>
        <v>10</v>
      </c>
      <c r="BO16" s="194">
        <v>6</v>
      </c>
      <c r="BP16" s="213"/>
      <c r="BQ16" s="215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7"/>
        <v>10</v>
      </c>
      <c r="CE16" s="74">
        <f t="shared" si="7"/>
        <v>1</v>
      </c>
      <c r="CF16" s="74">
        <f t="shared" si="7"/>
        <v>2</v>
      </c>
      <c r="CG16" s="74">
        <f t="shared" si="7"/>
        <v>3</v>
      </c>
      <c r="CH16" s="194">
        <f t="shared" si="7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213"/>
    </row>
    <row r="17" spans="1:92" ht="15.95" customHeight="1" x14ac:dyDescent="0.25">
      <c r="A17" s="215"/>
      <c r="B17" s="38"/>
      <c r="C17" s="16"/>
      <c r="D17" s="38"/>
      <c r="E17" s="36"/>
      <c r="F17" s="36"/>
      <c r="G17" s="90"/>
      <c r="H17" s="38"/>
      <c r="I17" s="36"/>
      <c r="J17" s="36"/>
      <c r="K17" s="36"/>
      <c r="L17" s="36"/>
      <c r="M17" s="38"/>
      <c r="N17" s="36"/>
      <c r="O17" s="36"/>
      <c r="P17" s="36"/>
      <c r="Q17" s="215"/>
      <c r="R17" s="215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23">SUM(AC8:AC16)</f>
        <v>216</v>
      </c>
      <c r="AD17" s="60">
        <f t="shared" si="23"/>
        <v>89</v>
      </c>
      <c r="AE17" s="60">
        <f t="shared" si="23"/>
        <v>89</v>
      </c>
      <c r="AF17" s="60">
        <f t="shared" si="23"/>
        <v>38</v>
      </c>
      <c r="AG17" s="60"/>
      <c r="AH17" s="60"/>
      <c r="AI17" s="60">
        <f t="shared" ref="AI17:AK17" si="24">SUM(AI8:AI16)</f>
        <v>566</v>
      </c>
      <c r="AJ17" s="60">
        <f t="shared" si="24"/>
        <v>20</v>
      </c>
      <c r="AK17" s="60">
        <f t="shared" si="24"/>
        <v>16</v>
      </c>
      <c r="AL17" s="70">
        <f t="shared" si="15"/>
        <v>2.6203703703703702</v>
      </c>
      <c r="AM17" s="50"/>
      <c r="AN17" s="50"/>
      <c r="AO17" s="50"/>
      <c r="AP17" s="50"/>
      <c r="AQ17" s="50"/>
      <c r="AR17" s="213"/>
      <c r="AS17" s="215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5</v>
      </c>
      <c r="BB17" s="74">
        <v>0</v>
      </c>
      <c r="BC17" s="74">
        <v>3</v>
      </c>
      <c r="BD17" s="50">
        <f t="shared" si="9"/>
        <v>3</v>
      </c>
      <c r="BE17" s="194">
        <v>0</v>
      </c>
      <c r="BF17" s="191">
        <f t="shared" si="10"/>
        <v>27</v>
      </c>
      <c r="BG17" s="74">
        <f t="shared" si="10"/>
        <v>0</v>
      </c>
      <c r="BH17" s="74">
        <f t="shared" si="10"/>
        <v>8</v>
      </c>
      <c r="BI17" s="74">
        <f t="shared" si="10"/>
        <v>8</v>
      </c>
      <c r="BJ17" s="194">
        <f t="shared" si="10"/>
        <v>0</v>
      </c>
      <c r="BK17" s="50">
        <v>22</v>
      </c>
      <c r="BL17" s="74">
        <v>0</v>
      </c>
      <c r="BM17" s="74">
        <v>5</v>
      </c>
      <c r="BN17" s="50">
        <f t="shared" si="5"/>
        <v>5</v>
      </c>
      <c r="BO17" s="194">
        <v>0</v>
      </c>
      <c r="BP17" s="213"/>
      <c r="BQ17" s="215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>
        <v>1</v>
      </c>
      <c r="BZ17" s="74">
        <v>0</v>
      </c>
      <c r="CA17" s="74">
        <v>0</v>
      </c>
      <c r="CB17" s="50">
        <f t="shared" ref="CB17" si="25">+CA17+BZ17</f>
        <v>0</v>
      </c>
      <c r="CC17" s="194">
        <v>0</v>
      </c>
      <c r="CD17" s="191">
        <f t="shared" si="7"/>
        <v>7</v>
      </c>
      <c r="CE17" s="74">
        <f t="shared" si="7"/>
        <v>0</v>
      </c>
      <c r="CF17" s="74">
        <f t="shared" si="7"/>
        <v>2</v>
      </c>
      <c r="CG17" s="74">
        <f t="shared" si="7"/>
        <v>2</v>
      </c>
      <c r="CH17" s="194">
        <f t="shared" si="7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213"/>
    </row>
    <row r="18" spans="1:92" ht="15.95" customHeight="1" thickBot="1" x14ac:dyDescent="0.3">
      <c r="A18" s="215"/>
      <c r="B18" s="38" t="s">
        <v>57</v>
      </c>
      <c r="C18" s="18" t="s">
        <v>677</v>
      </c>
      <c r="D18" s="141"/>
      <c r="E18" s="36"/>
      <c r="F18" s="36"/>
      <c r="G18" s="90">
        <v>3</v>
      </c>
      <c r="H18" s="38">
        <v>1</v>
      </c>
      <c r="I18" s="36" t="s">
        <v>76</v>
      </c>
      <c r="L18" s="36" t="s">
        <v>413</v>
      </c>
      <c r="M18" s="38"/>
      <c r="Q18" s="215"/>
      <c r="R18" s="215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213"/>
      <c r="AS18" s="215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55</v>
      </c>
      <c r="BB18" s="48">
        <f t="shared" ref="BB18" si="26">SUM(BB6:BB17)</f>
        <v>25</v>
      </c>
      <c r="BC18" s="48">
        <f>SUM(BC6:BC17)</f>
        <v>35</v>
      </c>
      <c r="BD18" s="48">
        <f>+BC18+BB18</f>
        <v>60</v>
      </c>
      <c r="BE18" s="196">
        <f>SUM(BE6:BE17)</f>
        <v>4</v>
      </c>
      <c r="BF18" s="195">
        <f>SUM(BF6:BF17)</f>
        <v>297</v>
      </c>
      <c r="BG18" s="48">
        <f t="shared" ref="BG18" si="27">SUM(BG6:BG17)</f>
        <v>92</v>
      </c>
      <c r="BH18" s="48">
        <f>SUM(BH6:BH17)</f>
        <v>147</v>
      </c>
      <c r="BI18" s="48">
        <f>+BH18+BG18</f>
        <v>239</v>
      </c>
      <c r="BJ18" s="196">
        <f>SUM(BJ6:BJ17)</f>
        <v>26</v>
      </c>
      <c r="BK18" s="48">
        <f>SUM(BK6:BK17)</f>
        <v>242</v>
      </c>
      <c r="BL18" s="48">
        <f t="shared" ref="BL18" si="28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213"/>
      <c r="BQ18" s="215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7"/>
        <v>3</v>
      </c>
      <c r="CE18" s="74">
        <f t="shared" si="7"/>
        <v>0</v>
      </c>
      <c r="CF18" s="74">
        <f t="shared" si="7"/>
        <v>3</v>
      </c>
      <c r="CG18" s="74">
        <f t="shared" si="7"/>
        <v>3</v>
      </c>
      <c r="CH18" s="194">
        <f t="shared" si="7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213"/>
    </row>
    <row r="19" spans="1:92" ht="15.95" customHeight="1" x14ac:dyDescent="0.25">
      <c r="A19" s="215"/>
      <c r="B19" s="38" t="s">
        <v>35</v>
      </c>
      <c r="C19" s="36"/>
      <c r="D19" s="38" t="s">
        <v>149</v>
      </c>
      <c r="E19" s="36"/>
      <c r="F19" s="36"/>
      <c r="G19" s="90"/>
      <c r="H19" s="38">
        <v>1</v>
      </c>
      <c r="I19" s="36" t="s">
        <v>69</v>
      </c>
      <c r="L19" s="36" t="s">
        <v>230</v>
      </c>
      <c r="M19" s="38"/>
      <c r="Q19" s="215"/>
      <c r="R19" s="215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213"/>
      <c r="AS19" s="215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7</v>
      </c>
      <c r="BB19" s="28">
        <v>0</v>
      </c>
      <c r="BC19" s="28">
        <v>2</v>
      </c>
      <c r="BD19" s="60">
        <f>+BC19+BB19</f>
        <v>2</v>
      </c>
      <c r="BE19" s="193">
        <v>0</v>
      </c>
      <c r="BF19" s="189">
        <f>+BK19+BA19</f>
        <v>43</v>
      </c>
      <c r="BG19" s="28">
        <f>+BL19+BB19</f>
        <v>3</v>
      </c>
      <c r="BH19" s="28">
        <f>+BM19+BC19</f>
        <v>13</v>
      </c>
      <c r="BI19" s="28">
        <f>+BN19+BD19</f>
        <v>16</v>
      </c>
      <c r="BJ19" s="193">
        <f>+BO19+BE19</f>
        <v>6</v>
      </c>
      <c r="BK19" s="60">
        <v>36</v>
      </c>
      <c r="BL19" s="28">
        <v>3</v>
      </c>
      <c r="BM19" s="28">
        <v>11</v>
      </c>
      <c r="BN19" s="60">
        <f t="shared" ref="BN19:BN30" si="29">+BL19+BM19</f>
        <v>14</v>
      </c>
      <c r="BO19" s="193">
        <v>6</v>
      </c>
      <c r="BP19" s="213"/>
      <c r="BQ19" s="215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7"/>
        <v>1</v>
      </c>
      <c r="CE19" s="74">
        <f t="shared" si="7"/>
        <v>0</v>
      </c>
      <c r="CF19" s="74">
        <f t="shared" si="7"/>
        <v>1</v>
      </c>
      <c r="CG19" s="74">
        <f t="shared" si="7"/>
        <v>1</v>
      </c>
      <c r="CH19" s="194">
        <f t="shared" si="7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213"/>
    </row>
    <row r="20" spans="1:92" ht="15.95" customHeight="1" x14ac:dyDescent="0.25">
      <c r="A20" s="215"/>
      <c r="G20" s="90"/>
      <c r="H20" s="38">
        <v>1</v>
      </c>
      <c r="I20" s="36" t="s">
        <v>255</v>
      </c>
      <c r="L20" s="36" t="s">
        <v>126</v>
      </c>
      <c r="M20" s="38"/>
      <c r="Q20" s="215"/>
      <c r="R20" s="215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213"/>
      <c r="AS20" s="215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5</v>
      </c>
      <c r="BB20" s="74">
        <v>0</v>
      </c>
      <c r="BC20" s="74">
        <v>0</v>
      </c>
      <c r="BD20" s="50">
        <f t="shared" ref="BD20:BD30" si="30">+BC20+BB20</f>
        <v>0</v>
      </c>
      <c r="BE20" s="194">
        <v>0</v>
      </c>
      <c r="BF20" s="191">
        <f t="shared" ref="BF20:BJ30" si="31">+BK20+BA20</f>
        <v>23</v>
      </c>
      <c r="BG20" s="74">
        <f t="shared" si="31"/>
        <v>0</v>
      </c>
      <c r="BH20" s="74">
        <f t="shared" si="31"/>
        <v>0</v>
      </c>
      <c r="BI20" s="74">
        <f t="shared" si="31"/>
        <v>0</v>
      </c>
      <c r="BJ20" s="194">
        <f t="shared" si="31"/>
        <v>0</v>
      </c>
      <c r="BK20" s="50">
        <v>18</v>
      </c>
      <c r="BL20" s="74">
        <v>0</v>
      </c>
      <c r="BM20" s="74">
        <v>0</v>
      </c>
      <c r="BN20" s="50">
        <f t="shared" si="29"/>
        <v>0</v>
      </c>
      <c r="BO20" s="194">
        <v>0</v>
      </c>
      <c r="BP20" s="213"/>
      <c r="BQ20" s="215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3</v>
      </c>
      <c r="BZ20" s="74">
        <v>1</v>
      </c>
      <c r="CA20" s="74">
        <v>3</v>
      </c>
      <c r="CB20" s="74">
        <f>+CA20+BZ20</f>
        <v>4</v>
      </c>
      <c r="CC20" s="194">
        <v>0</v>
      </c>
      <c r="CD20" s="191">
        <f t="shared" si="7"/>
        <v>12</v>
      </c>
      <c r="CE20" s="74">
        <f t="shared" si="7"/>
        <v>3</v>
      </c>
      <c r="CF20" s="74">
        <f t="shared" si="7"/>
        <v>6</v>
      </c>
      <c r="CG20" s="74">
        <f t="shared" si="7"/>
        <v>9</v>
      </c>
      <c r="CH20" s="194">
        <f t="shared" si="7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213"/>
    </row>
    <row r="21" spans="1:92" ht="15.95" customHeight="1" x14ac:dyDescent="0.25">
      <c r="A21" s="215"/>
      <c r="B21" s="218"/>
      <c r="C21" s="219"/>
      <c r="D21" s="219"/>
      <c r="E21" s="274"/>
      <c r="F21" s="274"/>
      <c r="G21" s="220"/>
      <c r="H21" s="220"/>
      <c r="I21" s="220"/>
      <c r="J21" s="221"/>
      <c r="K21" s="221"/>
      <c r="L21" s="220"/>
      <c r="M21" s="220"/>
      <c r="N21" s="221"/>
      <c r="O21" s="221"/>
      <c r="P21" s="221"/>
      <c r="Q21" s="215"/>
      <c r="R21" s="215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213"/>
      <c r="AS21" s="215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5</v>
      </c>
      <c r="BB21" s="74">
        <v>2</v>
      </c>
      <c r="BC21" s="74">
        <v>5</v>
      </c>
      <c r="BD21" s="50">
        <f t="shared" si="30"/>
        <v>7</v>
      </c>
      <c r="BE21" s="194">
        <v>0</v>
      </c>
      <c r="BF21" s="191">
        <f t="shared" si="31"/>
        <v>26</v>
      </c>
      <c r="BG21" s="74">
        <f t="shared" si="31"/>
        <v>12</v>
      </c>
      <c r="BH21" s="74">
        <f t="shared" si="31"/>
        <v>20</v>
      </c>
      <c r="BI21" s="74">
        <f t="shared" si="31"/>
        <v>32</v>
      </c>
      <c r="BJ21" s="194">
        <f t="shared" si="31"/>
        <v>2</v>
      </c>
      <c r="BK21" s="50">
        <v>21</v>
      </c>
      <c r="BL21" s="74">
        <v>10</v>
      </c>
      <c r="BM21" s="74">
        <v>15</v>
      </c>
      <c r="BN21" s="50">
        <f t="shared" si="29"/>
        <v>25</v>
      </c>
      <c r="BO21" s="194">
        <v>2</v>
      </c>
      <c r="BP21" s="213"/>
      <c r="BQ21" s="215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>
        <v>1</v>
      </c>
      <c r="BZ21" s="74">
        <v>1</v>
      </c>
      <c r="CA21" s="74">
        <v>0</v>
      </c>
      <c r="CB21" s="50">
        <f t="shared" ref="CB21" si="32">+CA21+BZ21</f>
        <v>1</v>
      </c>
      <c r="CC21" s="194">
        <v>0</v>
      </c>
      <c r="CD21" s="191">
        <f t="shared" si="7"/>
        <v>6</v>
      </c>
      <c r="CE21" s="74">
        <f t="shared" si="7"/>
        <v>3</v>
      </c>
      <c r="CF21" s="74">
        <f t="shared" si="7"/>
        <v>4</v>
      </c>
      <c r="CG21" s="74">
        <f t="shared" si="7"/>
        <v>7</v>
      </c>
      <c r="CH21" s="194">
        <f t="shared" si="7"/>
        <v>0</v>
      </c>
      <c r="CI21" s="191">
        <v>5</v>
      </c>
      <c r="CJ21" s="74">
        <v>2</v>
      </c>
      <c r="CK21" s="74">
        <v>4</v>
      </c>
      <c r="CL21" s="50">
        <f t="shared" ref="CL21" si="33">+CJ21+CK21</f>
        <v>6</v>
      </c>
      <c r="CM21" s="194">
        <v>0</v>
      </c>
      <c r="CN21" s="213"/>
    </row>
    <row r="22" spans="1:92" ht="15.95" customHeight="1" thickBot="1" x14ac:dyDescent="0.3">
      <c r="A22" s="215"/>
      <c r="B22" s="222" t="s">
        <v>62</v>
      </c>
      <c r="C22" s="18" t="s">
        <v>678</v>
      </c>
      <c r="D22" s="37"/>
      <c r="E22" s="36"/>
      <c r="F22" s="36"/>
      <c r="G22" s="90">
        <v>1</v>
      </c>
      <c r="H22" s="38">
        <v>1</v>
      </c>
      <c r="I22" s="36" t="s">
        <v>324</v>
      </c>
      <c r="J22" s="36"/>
      <c r="K22" s="36"/>
      <c r="L22" s="36" t="s">
        <v>377</v>
      </c>
      <c r="M22" s="38"/>
      <c r="N22" s="36"/>
      <c r="O22" s="36"/>
      <c r="P22" s="36"/>
      <c r="Q22" s="215"/>
      <c r="R22" s="215"/>
      <c r="S22" s="75"/>
      <c r="T22" s="65"/>
      <c r="U22" s="242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242" t="s">
        <v>4</v>
      </c>
      <c r="AD22" s="242" t="s">
        <v>8</v>
      </c>
      <c r="AE22" s="242" t="s">
        <v>9</v>
      </c>
      <c r="AF22" s="242" t="s">
        <v>10</v>
      </c>
      <c r="AG22" s="242" t="s">
        <v>107</v>
      </c>
      <c r="AH22" s="242"/>
      <c r="AI22" s="242" t="s">
        <v>5</v>
      </c>
      <c r="AJ22" s="242" t="s">
        <v>7</v>
      </c>
      <c r="AK22" s="242" t="s">
        <v>6</v>
      </c>
      <c r="AL22" s="242" t="s">
        <v>108</v>
      </c>
      <c r="AM22" s="50"/>
      <c r="AN22" s="50"/>
      <c r="AO22" s="50"/>
      <c r="AP22" s="50"/>
      <c r="AQ22" s="50"/>
      <c r="AR22" s="213"/>
      <c r="AS22" s="215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5</v>
      </c>
      <c r="BB22" s="74">
        <v>6</v>
      </c>
      <c r="BC22" s="74">
        <v>3</v>
      </c>
      <c r="BD22" s="50">
        <f t="shared" si="30"/>
        <v>9</v>
      </c>
      <c r="BE22" s="194">
        <v>0</v>
      </c>
      <c r="BF22" s="191">
        <f t="shared" si="31"/>
        <v>24</v>
      </c>
      <c r="BG22" s="74">
        <f t="shared" si="31"/>
        <v>23</v>
      </c>
      <c r="BH22" s="74">
        <f t="shared" si="31"/>
        <v>8</v>
      </c>
      <c r="BI22" s="74">
        <f t="shared" si="31"/>
        <v>31</v>
      </c>
      <c r="BJ22" s="194">
        <f t="shared" si="31"/>
        <v>4</v>
      </c>
      <c r="BK22" s="50">
        <v>19</v>
      </c>
      <c r="BL22" s="74">
        <v>17</v>
      </c>
      <c r="BM22" s="74">
        <v>5</v>
      </c>
      <c r="BN22" s="50">
        <f t="shared" si="29"/>
        <v>22</v>
      </c>
      <c r="BO22" s="194">
        <v>4</v>
      </c>
      <c r="BP22" s="213"/>
      <c r="BQ22" s="215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5</v>
      </c>
      <c r="BZ22" s="74">
        <v>6</v>
      </c>
      <c r="CA22" s="74">
        <v>4</v>
      </c>
      <c r="CB22" s="74">
        <f>+CA22+BZ22</f>
        <v>10</v>
      </c>
      <c r="CC22" s="194">
        <v>0</v>
      </c>
      <c r="CD22" s="191">
        <f t="shared" ref="CD22:CH51" si="34">+CI22+BY22</f>
        <v>9</v>
      </c>
      <c r="CE22" s="74">
        <f t="shared" si="34"/>
        <v>10</v>
      </c>
      <c r="CF22" s="74">
        <f t="shared" si="34"/>
        <v>5</v>
      </c>
      <c r="CG22" s="74">
        <f t="shared" si="34"/>
        <v>15</v>
      </c>
      <c r="CH22" s="194">
        <f t="shared" si="34"/>
        <v>0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213"/>
    </row>
    <row r="23" spans="1:92" ht="15.95" customHeight="1" x14ac:dyDescent="0.25">
      <c r="A23" s="215"/>
      <c r="B23" s="43" t="s">
        <v>35</v>
      </c>
      <c r="C23" s="57"/>
      <c r="D23" s="38" t="s">
        <v>149</v>
      </c>
      <c r="E23" s="16"/>
      <c r="F23" s="16"/>
      <c r="G23" s="16"/>
      <c r="H23" s="38"/>
      <c r="I23" s="36"/>
      <c r="J23" s="36"/>
      <c r="K23" s="36"/>
      <c r="L23" s="36"/>
      <c r="M23" s="38"/>
      <c r="N23" s="36"/>
      <c r="O23" s="36"/>
      <c r="P23" s="36"/>
      <c r="Q23" s="215"/>
      <c r="R23" s="215"/>
      <c r="S23" s="75"/>
      <c r="T23" s="65"/>
      <c r="U23" s="75">
        <v>8</v>
      </c>
      <c r="V23" s="77" t="s">
        <v>147</v>
      </c>
      <c r="W23" s="78"/>
      <c r="X23" s="77"/>
      <c r="Y23" s="77"/>
      <c r="Z23" s="77" t="s">
        <v>140</v>
      </c>
      <c r="AA23" s="16"/>
      <c r="AB23" s="50"/>
      <c r="AC23" s="60">
        <v>5</v>
      </c>
      <c r="AD23" s="60">
        <v>2</v>
      </c>
      <c r="AE23" s="60">
        <v>2</v>
      </c>
      <c r="AF23" s="60">
        <v>1</v>
      </c>
      <c r="AG23" s="265">
        <f t="shared" ref="AG23:AG30" si="35">+(AD23*2+AF23)/(2*AC23)</f>
        <v>0.5</v>
      </c>
      <c r="AH23" s="265"/>
      <c r="AI23" s="60">
        <v>7</v>
      </c>
      <c r="AJ23" s="60">
        <v>1</v>
      </c>
      <c r="AK23" s="60">
        <v>1</v>
      </c>
      <c r="AL23" s="184">
        <f t="shared" ref="AL23:AL30" si="36">+AI23/AC23</f>
        <v>1.4</v>
      </c>
      <c r="AM23" s="50"/>
      <c r="AN23" s="50"/>
      <c r="AO23" s="50"/>
      <c r="AP23" s="50"/>
      <c r="AQ23" s="50"/>
      <c r="AR23" s="228"/>
      <c r="AS23" s="215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5</v>
      </c>
      <c r="BB23" s="74">
        <v>1</v>
      </c>
      <c r="BC23" s="74">
        <v>0</v>
      </c>
      <c r="BD23" s="50">
        <f t="shared" si="30"/>
        <v>1</v>
      </c>
      <c r="BE23" s="194">
        <v>0</v>
      </c>
      <c r="BF23" s="191">
        <f t="shared" si="31"/>
        <v>25</v>
      </c>
      <c r="BG23" s="74">
        <f t="shared" si="31"/>
        <v>8</v>
      </c>
      <c r="BH23" s="74">
        <f t="shared" si="31"/>
        <v>7</v>
      </c>
      <c r="BI23" s="74">
        <f t="shared" si="31"/>
        <v>15</v>
      </c>
      <c r="BJ23" s="194">
        <f t="shared" si="31"/>
        <v>2</v>
      </c>
      <c r="BK23" s="50">
        <v>20</v>
      </c>
      <c r="BL23" s="74">
        <v>7</v>
      </c>
      <c r="BM23" s="74">
        <v>7</v>
      </c>
      <c r="BN23" s="50">
        <f t="shared" si="29"/>
        <v>14</v>
      </c>
      <c r="BO23" s="194">
        <v>2</v>
      </c>
      <c r="BP23" s="228"/>
      <c r="BQ23" s="215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>
        <v>1</v>
      </c>
      <c r="BZ23" s="74">
        <v>0</v>
      </c>
      <c r="CA23" s="74">
        <v>1</v>
      </c>
      <c r="CB23" s="50">
        <f t="shared" ref="CB23" si="37">+CA23+BZ23</f>
        <v>1</v>
      </c>
      <c r="CC23" s="194">
        <v>0</v>
      </c>
      <c r="CD23" s="191">
        <f t="shared" si="34"/>
        <v>9</v>
      </c>
      <c r="CE23" s="74">
        <f t="shared" si="34"/>
        <v>0</v>
      </c>
      <c r="CF23" s="74">
        <f t="shared" si="34"/>
        <v>1</v>
      </c>
      <c r="CG23" s="74">
        <f t="shared" si="34"/>
        <v>1</v>
      </c>
      <c r="CH23" s="194">
        <f t="shared" si="34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228"/>
    </row>
    <row r="24" spans="1:92" ht="15.95" customHeight="1" x14ac:dyDescent="0.25">
      <c r="A24" s="215"/>
      <c r="C24" s="16"/>
      <c r="D24" s="16"/>
      <c r="E24" s="16"/>
      <c r="F24" s="16"/>
      <c r="G24" s="16"/>
      <c r="H24" s="38"/>
      <c r="I24" s="36"/>
      <c r="J24" s="36"/>
      <c r="K24" s="36"/>
      <c r="L24" s="36"/>
      <c r="M24" s="38"/>
      <c r="N24" s="36"/>
      <c r="O24" s="36"/>
      <c r="P24" s="36"/>
      <c r="Q24" s="215"/>
      <c r="R24" s="215"/>
      <c r="S24" s="75"/>
      <c r="T24" s="65"/>
      <c r="U24" s="75">
        <v>8</v>
      </c>
      <c r="V24" s="77" t="s">
        <v>18</v>
      </c>
      <c r="W24" s="78"/>
      <c r="X24" s="77"/>
      <c r="Y24" s="77"/>
      <c r="Z24" s="77" t="s">
        <v>21</v>
      </c>
      <c r="AA24" s="16"/>
      <c r="AB24" s="50"/>
      <c r="AC24" s="50">
        <v>5</v>
      </c>
      <c r="AD24" s="50">
        <v>0</v>
      </c>
      <c r="AE24" s="50">
        <v>1</v>
      </c>
      <c r="AF24" s="50">
        <v>4</v>
      </c>
      <c r="AG24" s="264">
        <f t="shared" si="35"/>
        <v>0.4</v>
      </c>
      <c r="AH24" s="264"/>
      <c r="AI24" s="50">
        <v>9</v>
      </c>
      <c r="AJ24" s="50">
        <v>1</v>
      </c>
      <c r="AK24" s="50">
        <v>0</v>
      </c>
      <c r="AL24" s="66">
        <f t="shared" si="36"/>
        <v>1.8</v>
      </c>
      <c r="AM24" s="50"/>
      <c r="AN24" s="50"/>
      <c r="AO24" s="50"/>
      <c r="AP24" s="50"/>
      <c r="AQ24" s="50"/>
      <c r="AR24" s="116"/>
      <c r="AS24" s="215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5</v>
      </c>
      <c r="BB24" s="74">
        <v>1</v>
      </c>
      <c r="BC24" s="74">
        <v>1</v>
      </c>
      <c r="BD24" s="50">
        <f t="shared" si="30"/>
        <v>2</v>
      </c>
      <c r="BE24" s="194">
        <v>0</v>
      </c>
      <c r="BF24" s="191">
        <f t="shared" si="31"/>
        <v>26</v>
      </c>
      <c r="BG24" s="74">
        <f t="shared" si="31"/>
        <v>2</v>
      </c>
      <c r="BH24" s="74">
        <f t="shared" si="31"/>
        <v>12</v>
      </c>
      <c r="BI24" s="74">
        <f t="shared" si="31"/>
        <v>14</v>
      </c>
      <c r="BJ24" s="194">
        <f t="shared" si="31"/>
        <v>0</v>
      </c>
      <c r="BK24" s="50">
        <v>21</v>
      </c>
      <c r="BL24" s="74">
        <v>1</v>
      </c>
      <c r="BM24" s="74">
        <v>11</v>
      </c>
      <c r="BN24" s="50">
        <f t="shared" si="29"/>
        <v>12</v>
      </c>
      <c r="BO24" s="194">
        <v>0</v>
      </c>
      <c r="BP24" s="116"/>
      <c r="BQ24" s="215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3</v>
      </c>
      <c r="BZ24" s="74">
        <v>0</v>
      </c>
      <c r="CA24" s="74">
        <v>1</v>
      </c>
      <c r="CB24" s="50">
        <f t="shared" ref="CB24:CB25" si="38">+CA24+BZ24</f>
        <v>1</v>
      </c>
      <c r="CC24" s="194">
        <v>0</v>
      </c>
      <c r="CD24" s="191">
        <f t="shared" si="34"/>
        <v>10</v>
      </c>
      <c r="CE24" s="74">
        <f t="shared" si="34"/>
        <v>1</v>
      </c>
      <c r="CF24" s="74">
        <f t="shared" si="34"/>
        <v>1</v>
      </c>
      <c r="CG24" s="74">
        <f t="shared" si="34"/>
        <v>2</v>
      </c>
      <c r="CH24" s="194">
        <f t="shared" si="34"/>
        <v>2</v>
      </c>
      <c r="CI24" s="191">
        <v>7</v>
      </c>
      <c r="CJ24" s="74">
        <v>1</v>
      </c>
      <c r="CK24" s="74">
        <v>0</v>
      </c>
      <c r="CL24" s="50">
        <f t="shared" ref="CL24" si="39">+CJ24+CK24</f>
        <v>1</v>
      </c>
      <c r="CM24" s="194">
        <v>2</v>
      </c>
      <c r="CN24" s="116"/>
    </row>
    <row r="25" spans="1:92" ht="15.95" customHeight="1" x14ac:dyDescent="0.25">
      <c r="A25" s="215"/>
      <c r="B25" s="16"/>
      <c r="C25" s="18" t="s">
        <v>679</v>
      </c>
      <c r="D25" s="142"/>
      <c r="E25" s="16"/>
      <c r="F25" s="16"/>
      <c r="G25" s="90">
        <v>5</v>
      </c>
      <c r="H25" s="38">
        <v>1</v>
      </c>
      <c r="I25" s="36" t="s">
        <v>95</v>
      </c>
      <c r="J25" s="36"/>
      <c r="K25" s="36"/>
      <c r="L25" s="36" t="s">
        <v>224</v>
      </c>
      <c r="M25" s="38"/>
      <c r="N25" s="36"/>
      <c r="O25" s="36"/>
      <c r="P25" s="36"/>
      <c r="Q25" s="215"/>
      <c r="R25" s="215"/>
      <c r="S25" s="75"/>
      <c r="T25" s="65"/>
      <c r="U25" s="75">
        <v>7</v>
      </c>
      <c r="V25" s="77" t="s">
        <v>24</v>
      </c>
      <c r="W25" s="78"/>
      <c r="X25" s="77"/>
      <c r="Y25" s="77"/>
      <c r="Z25" s="77" t="s">
        <v>25</v>
      </c>
      <c r="AA25" s="16"/>
      <c r="AB25" s="50"/>
      <c r="AC25" s="50">
        <v>5</v>
      </c>
      <c r="AD25" s="50">
        <v>1</v>
      </c>
      <c r="AE25" s="50">
        <v>2</v>
      </c>
      <c r="AF25" s="50">
        <v>2</v>
      </c>
      <c r="AG25" s="264">
        <f t="shared" si="35"/>
        <v>0.4</v>
      </c>
      <c r="AH25" s="264"/>
      <c r="AI25" s="50">
        <v>10</v>
      </c>
      <c r="AJ25" s="50">
        <v>1</v>
      </c>
      <c r="AK25" s="50">
        <v>0</v>
      </c>
      <c r="AL25" s="66">
        <f t="shared" si="36"/>
        <v>2</v>
      </c>
      <c r="AM25" s="50"/>
      <c r="AN25" s="50"/>
      <c r="AO25" s="50"/>
      <c r="AP25" s="50"/>
      <c r="AQ25" s="50"/>
      <c r="AR25" s="116"/>
      <c r="AS25" s="215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31"/>
        <v>13</v>
      </c>
      <c r="BG25" s="74">
        <f t="shared" si="31"/>
        <v>3</v>
      </c>
      <c r="BH25" s="74">
        <f t="shared" si="31"/>
        <v>2</v>
      </c>
      <c r="BI25" s="74">
        <f t="shared" si="31"/>
        <v>5</v>
      </c>
      <c r="BJ25" s="194">
        <f t="shared" si="31"/>
        <v>0</v>
      </c>
      <c r="BK25" s="50">
        <v>13</v>
      </c>
      <c r="BL25" s="74">
        <v>3</v>
      </c>
      <c r="BM25" s="74">
        <v>2</v>
      </c>
      <c r="BN25" s="50">
        <f t="shared" si="29"/>
        <v>5</v>
      </c>
      <c r="BO25" s="194">
        <v>0</v>
      </c>
      <c r="BP25" s="116"/>
      <c r="BQ25" s="215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>
        <v>3</v>
      </c>
      <c r="BZ25" s="74">
        <v>2</v>
      </c>
      <c r="CA25" s="74">
        <v>2</v>
      </c>
      <c r="CB25" s="50">
        <f t="shared" si="38"/>
        <v>4</v>
      </c>
      <c r="CC25" s="194">
        <v>0</v>
      </c>
      <c r="CD25" s="191">
        <f t="shared" si="34"/>
        <v>15</v>
      </c>
      <c r="CE25" s="74">
        <f t="shared" si="34"/>
        <v>16</v>
      </c>
      <c r="CF25" s="74">
        <f t="shared" si="34"/>
        <v>8</v>
      </c>
      <c r="CG25" s="74">
        <f t="shared" si="34"/>
        <v>24</v>
      </c>
      <c r="CH25" s="194">
        <f t="shared" si="34"/>
        <v>4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116"/>
    </row>
    <row r="26" spans="1:92" ht="15.95" customHeight="1" x14ac:dyDescent="0.25">
      <c r="A26" s="215"/>
      <c r="B26" s="38" t="s">
        <v>35</v>
      </c>
      <c r="C26" s="57" t="s">
        <v>503</v>
      </c>
      <c r="D26" s="38"/>
      <c r="E26" s="16"/>
      <c r="F26" s="16"/>
      <c r="G26" s="16"/>
      <c r="H26" s="38">
        <v>1</v>
      </c>
      <c r="I26" s="36" t="s">
        <v>95</v>
      </c>
      <c r="J26" s="36"/>
      <c r="K26" s="36"/>
      <c r="L26" s="36" t="s">
        <v>224</v>
      </c>
      <c r="M26" s="38"/>
      <c r="N26" s="36"/>
      <c r="O26" s="36"/>
      <c r="P26" s="36"/>
      <c r="Q26" s="215"/>
      <c r="R26" s="215"/>
      <c r="S26" s="75"/>
      <c r="T26" s="65"/>
      <c r="U26" s="75">
        <v>7.5</v>
      </c>
      <c r="V26" s="77" t="s">
        <v>16</v>
      </c>
      <c r="W26" s="78"/>
      <c r="X26" s="77"/>
      <c r="Y26" s="77"/>
      <c r="Z26" s="77" t="s">
        <v>17</v>
      </c>
      <c r="AA26" s="16"/>
      <c r="AB26" s="50"/>
      <c r="AC26" s="50">
        <v>5</v>
      </c>
      <c r="AD26" s="50">
        <v>3</v>
      </c>
      <c r="AE26" s="50">
        <v>1</v>
      </c>
      <c r="AF26" s="50">
        <v>1</v>
      </c>
      <c r="AG26" s="264">
        <f t="shared" si="35"/>
        <v>0.7</v>
      </c>
      <c r="AH26" s="264"/>
      <c r="AI26" s="50">
        <v>10</v>
      </c>
      <c r="AJ26" s="50">
        <v>0</v>
      </c>
      <c r="AK26" s="50">
        <v>1</v>
      </c>
      <c r="AL26" s="66">
        <f t="shared" si="36"/>
        <v>2</v>
      </c>
      <c r="AM26" s="50"/>
      <c r="AN26" s="50"/>
      <c r="AO26" s="50"/>
      <c r="AP26" s="50"/>
      <c r="AQ26" s="50"/>
      <c r="AR26" s="116"/>
      <c r="AS26" s="215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>
        <v>4</v>
      </c>
      <c r="BB26" s="74">
        <v>0</v>
      </c>
      <c r="BC26" s="74">
        <v>2</v>
      </c>
      <c r="BD26" s="50">
        <f t="shared" ref="BD26:BD27" si="40">+BC26+BB26</f>
        <v>2</v>
      </c>
      <c r="BE26" s="194">
        <v>0</v>
      </c>
      <c r="BF26" s="191">
        <f t="shared" si="31"/>
        <v>23</v>
      </c>
      <c r="BG26" s="74">
        <f t="shared" si="31"/>
        <v>0</v>
      </c>
      <c r="BH26" s="74">
        <f t="shared" si="31"/>
        <v>7</v>
      </c>
      <c r="BI26" s="74">
        <f t="shared" si="31"/>
        <v>7</v>
      </c>
      <c r="BJ26" s="194">
        <f t="shared" si="31"/>
        <v>0</v>
      </c>
      <c r="BK26" s="50">
        <v>19</v>
      </c>
      <c r="BL26" s="74">
        <v>0</v>
      </c>
      <c r="BM26" s="74">
        <v>5</v>
      </c>
      <c r="BN26" s="50">
        <f t="shared" si="29"/>
        <v>5</v>
      </c>
      <c r="BO26" s="194">
        <v>0</v>
      </c>
      <c r="BP26" s="116"/>
      <c r="BQ26" s="215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34"/>
        <v>1</v>
      </c>
      <c r="CE26" s="74">
        <f t="shared" si="34"/>
        <v>0</v>
      </c>
      <c r="CF26" s="74">
        <f t="shared" si="34"/>
        <v>1</v>
      </c>
      <c r="CG26" s="74">
        <f t="shared" si="34"/>
        <v>1</v>
      </c>
      <c r="CH26" s="194">
        <f t="shared" si="34"/>
        <v>0</v>
      </c>
      <c r="CI26" s="191">
        <v>1</v>
      </c>
      <c r="CJ26" s="74">
        <v>0</v>
      </c>
      <c r="CK26" s="74">
        <v>1</v>
      </c>
      <c r="CL26" s="50">
        <f t="shared" ref="CL26" si="41">+CJ26+CK26</f>
        <v>1</v>
      </c>
      <c r="CM26" s="194">
        <v>0</v>
      </c>
      <c r="CN26" s="116"/>
    </row>
    <row r="27" spans="1:92" ht="15.95" customHeight="1" x14ac:dyDescent="0.25">
      <c r="A27" s="215"/>
      <c r="C27" s="16"/>
      <c r="D27" s="16"/>
      <c r="E27" s="16"/>
      <c r="F27" s="16"/>
      <c r="G27" s="16"/>
      <c r="H27" s="38">
        <v>2</v>
      </c>
      <c r="I27" s="36" t="s">
        <v>82</v>
      </c>
      <c r="J27" s="36"/>
      <c r="K27" s="36"/>
      <c r="L27" s="36" t="s">
        <v>764</v>
      </c>
      <c r="M27" s="38"/>
      <c r="N27" s="36"/>
      <c r="O27" s="36"/>
      <c r="P27" s="36"/>
      <c r="Q27" s="215"/>
      <c r="R27" s="215"/>
      <c r="S27" s="62"/>
      <c r="T27" s="62"/>
      <c r="U27" s="75">
        <v>7.5</v>
      </c>
      <c r="V27" s="77" t="s">
        <v>118</v>
      </c>
      <c r="W27" s="78"/>
      <c r="X27" s="77"/>
      <c r="Y27" s="77"/>
      <c r="Z27" s="77" t="s">
        <v>23</v>
      </c>
      <c r="AA27" s="16"/>
      <c r="AB27" s="50"/>
      <c r="AC27" s="50">
        <v>4</v>
      </c>
      <c r="AD27" s="50">
        <v>2</v>
      </c>
      <c r="AE27" s="50">
        <v>1</v>
      </c>
      <c r="AF27" s="50">
        <v>1</v>
      </c>
      <c r="AG27" s="264">
        <f t="shared" si="35"/>
        <v>0.625</v>
      </c>
      <c r="AH27" s="264"/>
      <c r="AI27" s="50">
        <v>8</v>
      </c>
      <c r="AJ27" s="50">
        <v>1</v>
      </c>
      <c r="AK27" s="50">
        <v>0</v>
      </c>
      <c r="AL27" s="66">
        <f t="shared" si="36"/>
        <v>2</v>
      </c>
      <c r="AM27" s="50"/>
      <c r="AN27" s="50"/>
      <c r="AO27" s="50"/>
      <c r="AP27" s="50"/>
      <c r="AQ27" s="50"/>
      <c r="AR27" s="116"/>
      <c r="AS27" s="215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>
        <v>4</v>
      </c>
      <c r="BB27" s="74">
        <v>0</v>
      </c>
      <c r="BC27" s="74">
        <v>0</v>
      </c>
      <c r="BD27" s="50">
        <f t="shared" si="40"/>
        <v>0</v>
      </c>
      <c r="BE27" s="194">
        <v>0</v>
      </c>
      <c r="BF27" s="191">
        <f t="shared" si="31"/>
        <v>19</v>
      </c>
      <c r="BG27" s="74">
        <f t="shared" si="31"/>
        <v>2</v>
      </c>
      <c r="BH27" s="74">
        <f t="shared" si="31"/>
        <v>4</v>
      </c>
      <c r="BI27" s="74">
        <f t="shared" si="31"/>
        <v>6</v>
      </c>
      <c r="BJ27" s="194">
        <f t="shared" si="31"/>
        <v>0</v>
      </c>
      <c r="BK27" s="50">
        <v>15</v>
      </c>
      <c r="BL27" s="74">
        <v>2</v>
      </c>
      <c r="BM27" s="74">
        <v>4</v>
      </c>
      <c r="BN27" s="50">
        <f t="shared" si="29"/>
        <v>6</v>
      </c>
      <c r="BO27" s="194">
        <v>0</v>
      </c>
      <c r="BP27" s="116"/>
      <c r="BQ27" s="215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34"/>
        <v>1</v>
      </c>
      <c r="CE27" s="74">
        <f t="shared" si="34"/>
        <v>0</v>
      </c>
      <c r="CF27" s="74">
        <f t="shared" si="34"/>
        <v>1</v>
      </c>
      <c r="CG27" s="74">
        <f t="shared" si="34"/>
        <v>1</v>
      </c>
      <c r="CH27" s="194">
        <f t="shared" si="34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116"/>
    </row>
    <row r="28" spans="1:92" ht="15.95" customHeight="1" x14ac:dyDescent="0.25">
      <c r="A28" s="215"/>
      <c r="H28" s="38">
        <v>2</v>
      </c>
      <c r="I28" s="36" t="s">
        <v>82</v>
      </c>
      <c r="L28" s="36" t="s">
        <v>38</v>
      </c>
      <c r="M28" s="38"/>
      <c r="Q28" s="215"/>
      <c r="R28" s="215"/>
      <c r="S28" s="62"/>
      <c r="T28" s="62"/>
      <c r="U28" s="75">
        <v>8</v>
      </c>
      <c r="V28" s="77" t="s">
        <v>104</v>
      </c>
      <c r="W28" s="78"/>
      <c r="X28" s="77"/>
      <c r="Y28" s="77"/>
      <c r="Z28" s="77" t="s">
        <v>144</v>
      </c>
      <c r="AA28" s="16"/>
      <c r="AB28" s="50"/>
      <c r="AC28" s="50">
        <v>5</v>
      </c>
      <c r="AD28" s="50">
        <v>1</v>
      </c>
      <c r="AE28" s="50">
        <v>1</v>
      </c>
      <c r="AF28" s="50">
        <v>3</v>
      </c>
      <c r="AG28" s="264">
        <f t="shared" si="35"/>
        <v>0.5</v>
      </c>
      <c r="AH28" s="264"/>
      <c r="AI28" s="50">
        <v>11</v>
      </c>
      <c r="AJ28" s="50">
        <v>1</v>
      </c>
      <c r="AK28" s="50">
        <v>1</v>
      </c>
      <c r="AL28" s="66">
        <f t="shared" si="36"/>
        <v>2.2000000000000002</v>
      </c>
      <c r="AM28" s="50"/>
      <c r="AN28" s="50"/>
      <c r="AO28" s="50"/>
      <c r="AP28" s="50"/>
      <c r="AQ28" s="50"/>
      <c r="AR28" s="116"/>
      <c r="AS28" s="215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5</v>
      </c>
      <c r="BB28" s="74">
        <v>0</v>
      </c>
      <c r="BC28" s="74">
        <v>0</v>
      </c>
      <c r="BD28" s="50">
        <f t="shared" si="30"/>
        <v>0</v>
      </c>
      <c r="BE28" s="194">
        <v>2</v>
      </c>
      <c r="BF28" s="191">
        <f t="shared" si="31"/>
        <v>24</v>
      </c>
      <c r="BG28" s="74">
        <f t="shared" si="31"/>
        <v>1</v>
      </c>
      <c r="BH28" s="74">
        <f t="shared" si="31"/>
        <v>4</v>
      </c>
      <c r="BI28" s="74">
        <f t="shared" si="31"/>
        <v>5</v>
      </c>
      <c r="BJ28" s="194">
        <f t="shared" si="31"/>
        <v>4</v>
      </c>
      <c r="BK28" s="50">
        <v>19</v>
      </c>
      <c r="BL28" s="74">
        <v>1</v>
      </c>
      <c r="BM28" s="74">
        <v>4</v>
      </c>
      <c r="BN28" s="50">
        <f t="shared" si="29"/>
        <v>5</v>
      </c>
      <c r="BO28" s="194">
        <v>2</v>
      </c>
      <c r="BP28" s="116"/>
      <c r="BQ28" s="215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34"/>
        <v>1</v>
      </c>
      <c r="CE28" s="74">
        <f t="shared" si="34"/>
        <v>1</v>
      </c>
      <c r="CF28" s="74">
        <f t="shared" si="34"/>
        <v>1</v>
      </c>
      <c r="CG28" s="74">
        <f t="shared" si="34"/>
        <v>2</v>
      </c>
      <c r="CH28" s="194">
        <f t="shared" si="34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116"/>
    </row>
    <row r="29" spans="1:92" ht="15.95" customHeight="1" x14ac:dyDescent="0.25">
      <c r="A29" s="215"/>
      <c r="H29" s="38">
        <v>2</v>
      </c>
      <c r="I29" s="36" t="s">
        <v>95</v>
      </c>
      <c r="L29" s="36" t="s">
        <v>765</v>
      </c>
      <c r="P29" s="36"/>
      <c r="Q29" s="215"/>
      <c r="R29" s="215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5</v>
      </c>
      <c r="AD29" s="50">
        <v>4</v>
      </c>
      <c r="AE29" s="50">
        <v>1</v>
      </c>
      <c r="AF29" s="50">
        <v>0</v>
      </c>
      <c r="AG29" s="264">
        <f t="shared" si="35"/>
        <v>0.8</v>
      </c>
      <c r="AH29" s="264"/>
      <c r="AI29" s="50">
        <v>17</v>
      </c>
      <c r="AJ29" s="50">
        <v>0</v>
      </c>
      <c r="AK29" s="50">
        <v>0</v>
      </c>
      <c r="AL29" s="66">
        <f t="shared" si="36"/>
        <v>3.4</v>
      </c>
      <c r="AM29" s="50"/>
      <c r="AN29" s="50"/>
      <c r="AO29" s="50"/>
      <c r="AP29" s="50"/>
      <c r="AQ29" s="50"/>
      <c r="AR29" s="116"/>
      <c r="AS29" s="215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5</v>
      </c>
      <c r="BB29" s="74">
        <v>0</v>
      </c>
      <c r="BC29" s="74">
        <v>2</v>
      </c>
      <c r="BD29" s="50">
        <f t="shared" si="30"/>
        <v>2</v>
      </c>
      <c r="BE29" s="194">
        <v>2</v>
      </c>
      <c r="BF29" s="191">
        <f t="shared" si="31"/>
        <v>23</v>
      </c>
      <c r="BG29" s="74">
        <f t="shared" si="31"/>
        <v>2</v>
      </c>
      <c r="BH29" s="74">
        <f t="shared" si="31"/>
        <v>6</v>
      </c>
      <c r="BI29" s="74">
        <f t="shared" si="31"/>
        <v>8</v>
      </c>
      <c r="BJ29" s="194">
        <f t="shared" si="31"/>
        <v>2</v>
      </c>
      <c r="BK29" s="50">
        <v>18</v>
      </c>
      <c r="BL29" s="74">
        <v>2</v>
      </c>
      <c r="BM29" s="74">
        <v>4</v>
      </c>
      <c r="BN29" s="50">
        <f t="shared" si="29"/>
        <v>6</v>
      </c>
      <c r="BO29" s="194">
        <v>0</v>
      </c>
      <c r="BP29" s="116"/>
      <c r="BQ29" s="215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34"/>
        <v>1</v>
      </c>
      <c r="CE29" s="74">
        <f t="shared" si="34"/>
        <v>0</v>
      </c>
      <c r="CF29" s="74">
        <f t="shared" si="34"/>
        <v>0</v>
      </c>
      <c r="CG29" s="74">
        <f t="shared" si="34"/>
        <v>0</v>
      </c>
      <c r="CH29" s="194">
        <f t="shared" si="34"/>
        <v>0</v>
      </c>
      <c r="CI29" s="191">
        <v>1</v>
      </c>
      <c r="CJ29" s="74">
        <v>0</v>
      </c>
      <c r="CK29" s="74">
        <v>0</v>
      </c>
      <c r="CL29" s="50">
        <f t="shared" ref="CL29" si="42">+CJ29+CK29</f>
        <v>0</v>
      </c>
      <c r="CM29" s="194">
        <v>0</v>
      </c>
      <c r="CN29" s="116"/>
    </row>
    <row r="30" spans="1:92" ht="15.95" customHeight="1" x14ac:dyDescent="0.25">
      <c r="A30" s="215"/>
      <c r="B30" s="218"/>
      <c r="C30" s="219"/>
      <c r="D30" s="219"/>
      <c r="E30" s="243"/>
      <c r="F30" s="243"/>
      <c r="G30" s="220"/>
      <c r="H30" s="220"/>
      <c r="I30" s="220"/>
      <c r="J30" s="221"/>
      <c r="K30" s="221"/>
      <c r="L30" s="220"/>
      <c r="M30" s="220"/>
      <c r="N30" s="221"/>
      <c r="O30" s="221"/>
      <c r="P30" s="221"/>
      <c r="Q30" s="215"/>
      <c r="R30" s="215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5</v>
      </c>
      <c r="AD30" s="50">
        <v>0</v>
      </c>
      <c r="AE30" s="50">
        <v>5</v>
      </c>
      <c r="AF30" s="50">
        <v>0</v>
      </c>
      <c r="AG30" s="264">
        <f t="shared" si="35"/>
        <v>0</v>
      </c>
      <c r="AH30" s="264"/>
      <c r="AI30" s="50">
        <v>25</v>
      </c>
      <c r="AJ30" s="50">
        <v>1</v>
      </c>
      <c r="AK30" s="50">
        <v>0</v>
      </c>
      <c r="AL30" s="66">
        <f t="shared" si="36"/>
        <v>5</v>
      </c>
      <c r="AM30" s="50"/>
      <c r="AN30" s="50"/>
      <c r="AO30" s="50"/>
      <c r="AP30" s="50"/>
      <c r="AQ30" s="50"/>
      <c r="AR30" s="116"/>
      <c r="AS30" s="215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4</v>
      </c>
      <c r="BB30" s="74">
        <v>0</v>
      </c>
      <c r="BC30" s="74">
        <v>0</v>
      </c>
      <c r="BD30" s="50">
        <f t="shared" si="30"/>
        <v>0</v>
      </c>
      <c r="BE30" s="194">
        <v>0</v>
      </c>
      <c r="BF30" s="191">
        <f t="shared" si="31"/>
        <v>25</v>
      </c>
      <c r="BG30" s="74">
        <f t="shared" si="31"/>
        <v>0</v>
      </c>
      <c r="BH30" s="74">
        <f t="shared" si="31"/>
        <v>0</v>
      </c>
      <c r="BI30" s="74">
        <f t="shared" si="31"/>
        <v>0</v>
      </c>
      <c r="BJ30" s="194">
        <f t="shared" si="31"/>
        <v>2</v>
      </c>
      <c r="BK30" s="50">
        <v>21</v>
      </c>
      <c r="BL30" s="74">
        <v>0</v>
      </c>
      <c r="BM30" s="74">
        <v>0</v>
      </c>
      <c r="BN30" s="50">
        <f t="shared" si="29"/>
        <v>0</v>
      </c>
      <c r="BO30" s="194">
        <v>2</v>
      </c>
      <c r="BP30" s="116"/>
      <c r="BQ30" s="215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34"/>
        <v>4</v>
      </c>
      <c r="CE30" s="74">
        <f t="shared" si="34"/>
        <v>1</v>
      </c>
      <c r="CF30" s="74">
        <f t="shared" si="34"/>
        <v>0</v>
      </c>
      <c r="CG30" s="74">
        <f t="shared" si="34"/>
        <v>1</v>
      </c>
      <c r="CH30" s="194">
        <f t="shared" si="34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116"/>
    </row>
    <row r="31" spans="1:92" ht="15.95" customHeight="1" thickBot="1" x14ac:dyDescent="0.3">
      <c r="A31" s="215"/>
      <c r="B31" s="222" t="s">
        <v>71</v>
      </c>
      <c r="C31" s="18" t="s">
        <v>682</v>
      </c>
      <c r="D31" s="37"/>
      <c r="E31" s="36"/>
      <c r="F31" s="36"/>
      <c r="G31" s="90">
        <v>5</v>
      </c>
      <c r="H31" s="38">
        <v>1</v>
      </c>
      <c r="I31" s="36" t="s">
        <v>133</v>
      </c>
      <c r="J31" s="36"/>
      <c r="K31" s="36"/>
      <c r="L31" s="36" t="s">
        <v>171</v>
      </c>
      <c r="M31" s="38"/>
      <c r="N31" s="36"/>
      <c r="O31" s="36"/>
      <c r="P31" s="36"/>
      <c r="Q31" s="215"/>
      <c r="R31" s="215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+AC97</f>
        <v>1</v>
      </c>
      <c r="AD31" s="38">
        <f>+AD97</f>
        <v>1</v>
      </c>
      <c r="AE31" s="38">
        <f>+AE97</f>
        <v>0</v>
      </c>
      <c r="AF31" s="38">
        <f>+AF97</f>
        <v>0</v>
      </c>
      <c r="AG31" s="264"/>
      <c r="AH31" s="264"/>
      <c r="AI31" s="38">
        <f>+AI97</f>
        <v>1</v>
      </c>
      <c r="AJ31" s="38">
        <f>+AJ97</f>
        <v>0</v>
      </c>
      <c r="AK31" s="38">
        <f>+AK97</f>
        <v>0</v>
      </c>
      <c r="AL31" s="49">
        <f>+AL97</f>
        <v>1</v>
      </c>
      <c r="AM31" s="50"/>
      <c r="AN31" s="50"/>
      <c r="AO31" s="50"/>
      <c r="AP31" s="50"/>
      <c r="AQ31" s="50"/>
      <c r="AR31" s="116"/>
      <c r="AS31" s="215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54</v>
      </c>
      <c r="BB31" s="48">
        <f t="shared" ref="BB31" si="43">SUM(BB19:BB30)</f>
        <v>10</v>
      </c>
      <c r="BC31" s="48">
        <f>SUM(BC19:BC30)</f>
        <v>15</v>
      </c>
      <c r="BD31" s="48">
        <f>+BC31+BB31</f>
        <v>25</v>
      </c>
      <c r="BE31" s="196">
        <f>SUM(BE19:BE30)</f>
        <v>4</v>
      </c>
      <c r="BF31" s="195">
        <f>SUM(BF19:BF30)</f>
        <v>294</v>
      </c>
      <c r="BG31" s="48">
        <f t="shared" ref="BG31" si="44">SUM(BG19:BG30)</f>
        <v>56</v>
      </c>
      <c r="BH31" s="48">
        <f>SUM(BH19:BH30)</f>
        <v>83</v>
      </c>
      <c r="BI31" s="48">
        <f>+BH31+BG31</f>
        <v>139</v>
      </c>
      <c r="BJ31" s="196">
        <f>SUM(BJ19:BJ30)</f>
        <v>22</v>
      </c>
      <c r="BK31" s="48">
        <f>SUM(BK19:BK30)</f>
        <v>240</v>
      </c>
      <c r="BL31" s="48">
        <f t="shared" ref="BL31" si="45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116"/>
      <c r="BQ31" s="215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34"/>
        <v>5</v>
      </c>
      <c r="CE31" s="74">
        <f t="shared" si="34"/>
        <v>1</v>
      </c>
      <c r="CF31" s="74">
        <f t="shared" si="34"/>
        <v>2</v>
      </c>
      <c r="CG31" s="74">
        <f t="shared" si="34"/>
        <v>3</v>
      </c>
      <c r="CH31" s="194">
        <f t="shared" si="34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116"/>
    </row>
    <row r="32" spans="1:92" ht="15.95" customHeight="1" x14ac:dyDescent="0.25">
      <c r="A32" s="215"/>
      <c r="B32" s="43" t="s">
        <v>35</v>
      </c>
      <c r="C32" s="36"/>
      <c r="D32" s="38" t="s">
        <v>149</v>
      </c>
      <c r="E32" s="36"/>
      <c r="F32" s="16"/>
      <c r="G32" s="16"/>
      <c r="H32" s="38">
        <v>1</v>
      </c>
      <c r="I32" s="36" t="s">
        <v>36</v>
      </c>
      <c r="J32" s="16"/>
      <c r="K32" s="16"/>
      <c r="L32" s="36" t="s">
        <v>757</v>
      </c>
      <c r="M32" s="38"/>
      <c r="N32" s="36"/>
      <c r="O32" s="36"/>
      <c r="P32" s="36"/>
      <c r="Q32" s="215"/>
      <c r="R32" s="215"/>
      <c r="S32" s="75"/>
      <c r="T32" s="65"/>
      <c r="U32" s="69"/>
      <c r="V32" s="69"/>
      <c r="W32" s="68" t="s">
        <v>27</v>
      </c>
      <c r="X32" s="69"/>
      <c r="Y32" s="69"/>
      <c r="Z32" s="69"/>
      <c r="AA32" s="68"/>
      <c r="AB32" s="60"/>
      <c r="AC32" s="60">
        <f t="shared" ref="AC32:AF32" si="46">SUM(AC23:AC31)</f>
        <v>40</v>
      </c>
      <c r="AD32" s="60">
        <f t="shared" si="46"/>
        <v>14</v>
      </c>
      <c r="AE32" s="60">
        <f t="shared" si="46"/>
        <v>14</v>
      </c>
      <c r="AF32" s="60">
        <f t="shared" si="46"/>
        <v>12</v>
      </c>
      <c r="AG32" s="60"/>
      <c r="AH32" s="60"/>
      <c r="AI32" s="60">
        <f t="shared" ref="AI32:AK32" si="47">SUM(AI23:AI31)</f>
        <v>98</v>
      </c>
      <c r="AJ32" s="60">
        <f t="shared" si="47"/>
        <v>6</v>
      </c>
      <c r="AK32" s="60">
        <f t="shared" si="47"/>
        <v>3</v>
      </c>
      <c r="AL32" s="70">
        <f>+AI32/AC32</f>
        <v>2.4500000000000002</v>
      </c>
      <c r="AM32" s="50"/>
      <c r="AN32" s="50"/>
      <c r="AO32" s="50"/>
      <c r="AP32" s="50"/>
      <c r="AQ32" s="50"/>
      <c r="AR32" s="116"/>
      <c r="AS32" s="215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5</v>
      </c>
      <c r="BB32" s="74">
        <v>0</v>
      </c>
      <c r="BC32" s="74">
        <v>1</v>
      </c>
      <c r="BD32" s="50">
        <f t="shared" ref="BD32:BD43" si="48">+BC32+BB32</f>
        <v>1</v>
      </c>
      <c r="BE32" s="194">
        <v>2</v>
      </c>
      <c r="BF32" s="189">
        <f>+BK32+BA32</f>
        <v>50</v>
      </c>
      <c r="BG32" s="28">
        <f>+BL32+BB32</f>
        <v>12</v>
      </c>
      <c r="BH32" s="28">
        <f>+BM32+BC32</f>
        <v>19</v>
      </c>
      <c r="BI32" s="28">
        <f>+BN32+BD32</f>
        <v>31</v>
      </c>
      <c r="BJ32" s="193">
        <f>+BO32+BE32</f>
        <v>8</v>
      </c>
      <c r="BK32" s="60">
        <v>45</v>
      </c>
      <c r="BL32" s="28">
        <v>12</v>
      </c>
      <c r="BM32" s="28">
        <v>18</v>
      </c>
      <c r="BN32" s="60">
        <f t="shared" ref="BN32:BN43" si="49">+BL32+BM32</f>
        <v>30</v>
      </c>
      <c r="BO32" s="193">
        <v>6</v>
      </c>
      <c r="BP32" s="116"/>
      <c r="BQ32" s="215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3</v>
      </c>
      <c r="BZ32" s="74">
        <v>3</v>
      </c>
      <c r="CA32" s="74">
        <v>2</v>
      </c>
      <c r="CB32" s="74">
        <f>+CA32+BZ32</f>
        <v>5</v>
      </c>
      <c r="CC32" s="194">
        <v>0</v>
      </c>
      <c r="CD32" s="191">
        <f t="shared" si="34"/>
        <v>10</v>
      </c>
      <c r="CE32" s="74">
        <f t="shared" si="34"/>
        <v>8</v>
      </c>
      <c r="CF32" s="74">
        <f t="shared" si="34"/>
        <v>11</v>
      </c>
      <c r="CG32" s="74">
        <f t="shared" si="34"/>
        <v>19</v>
      </c>
      <c r="CH32" s="194">
        <f t="shared" si="34"/>
        <v>0</v>
      </c>
      <c r="CI32" s="191">
        <v>7</v>
      </c>
      <c r="CJ32" s="74">
        <v>5</v>
      </c>
      <c r="CK32" s="74">
        <v>9</v>
      </c>
      <c r="CL32" s="50">
        <f t="shared" ref="CL32:CL33" si="50">+CJ32+CK32</f>
        <v>14</v>
      </c>
      <c r="CM32" s="194">
        <v>0</v>
      </c>
      <c r="CN32" s="116"/>
    </row>
    <row r="33" spans="1:92" ht="15.95" customHeight="1" x14ac:dyDescent="0.25">
      <c r="A33" s="215"/>
      <c r="B33" s="16"/>
      <c r="C33" s="16"/>
      <c r="D33" s="142"/>
      <c r="E33" s="16"/>
      <c r="F33" s="16"/>
      <c r="G33" s="16"/>
      <c r="H33" s="38">
        <v>1</v>
      </c>
      <c r="I33" s="36" t="s">
        <v>756</v>
      </c>
      <c r="J33" s="16"/>
      <c r="K33" s="16"/>
      <c r="L33" s="36" t="s">
        <v>133</v>
      </c>
      <c r="M33" s="38"/>
      <c r="N33" s="36"/>
      <c r="O33" s="16"/>
      <c r="P33" s="36"/>
      <c r="Q33" s="215"/>
      <c r="R33" s="215"/>
      <c r="S33" s="75"/>
      <c r="T33" s="65"/>
      <c r="AM33" s="50"/>
      <c r="AN33" s="50"/>
      <c r="AO33" s="50"/>
      <c r="AP33" s="50"/>
      <c r="AQ33" s="50"/>
      <c r="AR33" s="116"/>
      <c r="AS33" s="215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5</v>
      </c>
      <c r="BB33" s="74">
        <v>0</v>
      </c>
      <c r="BC33" s="74">
        <v>0</v>
      </c>
      <c r="BD33" s="50">
        <f t="shared" si="48"/>
        <v>0</v>
      </c>
      <c r="BE33" s="194">
        <v>0</v>
      </c>
      <c r="BF33" s="191">
        <f t="shared" ref="BF33:BJ43" si="51">+BK33+BA33</f>
        <v>19</v>
      </c>
      <c r="BG33" s="74">
        <f t="shared" si="51"/>
        <v>0</v>
      </c>
      <c r="BH33" s="74">
        <f t="shared" si="51"/>
        <v>0</v>
      </c>
      <c r="BI33" s="74">
        <f t="shared" si="51"/>
        <v>0</v>
      </c>
      <c r="BJ33" s="194">
        <f t="shared" si="51"/>
        <v>0</v>
      </c>
      <c r="BK33" s="50">
        <v>14</v>
      </c>
      <c r="BL33" s="74">
        <v>0</v>
      </c>
      <c r="BM33" s="74">
        <v>0</v>
      </c>
      <c r="BN33" s="50">
        <f t="shared" si="49"/>
        <v>0</v>
      </c>
      <c r="BO33" s="194">
        <v>0</v>
      </c>
      <c r="BP33" s="116"/>
      <c r="BQ33" s="215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34"/>
        <v>1</v>
      </c>
      <c r="CE33" s="74">
        <f t="shared" si="34"/>
        <v>0</v>
      </c>
      <c r="CF33" s="74">
        <f t="shared" si="34"/>
        <v>0</v>
      </c>
      <c r="CG33" s="74">
        <f t="shared" si="34"/>
        <v>0</v>
      </c>
      <c r="CH33" s="194">
        <f t="shared" si="34"/>
        <v>0</v>
      </c>
      <c r="CI33" s="191">
        <v>1</v>
      </c>
      <c r="CJ33" s="74">
        <v>0</v>
      </c>
      <c r="CK33" s="74">
        <v>0</v>
      </c>
      <c r="CL33" s="50">
        <f t="shared" si="50"/>
        <v>0</v>
      </c>
      <c r="CM33" s="194">
        <v>0</v>
      </c>
      <c r="CN33" s="116"/>
    </row>
    <row r="34" spans="1:92" ht="15.95" customHeight="1" x14ac:dyDescent="0.25">
      <c r="A34" s="215"/>
      <c r="C34" s="16"/>
      <c r="D34" s="16"/>
      <c r="E34" s="16"/>
      <c r="F34" s="16"/>
      <c r="G34" s="16"/>
      <c r="H34" s="38">
        <v>2</v>
      </c>
      <c r="I34" s="36" t="s">
        <v>165</v>
      </c>
      <c r="L34" s="36" t="s">
        <v>758</v>
      </c>
      <c r="M34" s="38"/>
      <c r="Q34" s="215"/>
      <c r="R34" s="215"/>
      <c r="S34" s="75"/>
      <c r="T34" s="65"/>
      <c r="AM34" s="50"/>
      <c r="AN34" s="50"/>
      <c r="AO34" s="50"/>
      <c r="AP34" s="50"/>
      <c r="AQ34" s="50"/>
      <c r="AR34" s="116"/>
      <c r="AS34" s="215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4</v>
      </c>
      <c r="BB34" s="74">
        <v>2</v>
      </c>
      <c r="BC34" s="74">
        <v>1</v>
      </c>
      <c r="BD34" s="50">
        <f t="shared" si="48"/>
        <v>3</v>
      </c>
      <c r="BE34" s="194">
        <v>2</v>
      </c>
      <c r="BF34" s="191">
        <f t="shared" si="51"/>
        <v>19</v>
      </c>
      <c r="BG34" s="74">
        <f t="shared" si="51"/>
        <v>11</v>
      </c>
      <c r="BH34" s="74">
        <f t="shared" si="51"/>
        <v>8</v>
      </c>
      <c r="BI34" s="74">
        <f t="shared" si="51"/>
        <v>19</v>
      </c>
      <c r="BJ34" s="194">
        <f t="shared" si="51"/>
        <v>2</v>
      </c>
      <c r="BK34" s="50">
        <v>15</v>
      </c>
      <c r="BL34" s="74">
        <v>9</v>
      </c>
      <c r="BM34" s="74">
        <v>7</v>
      </c>
      <c r="BN34" s="50">
        <f t="shared" si="49"/>
        <v>16</v>
      </c>
      <c r="BO34" s="194">
        <v>0</v>
      </c>
      <c r="BP34" s="116"/>
      <c r="BQ34" s="215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34"/>
        <v>1</v>
      </c>
      <c r="CE34" s="74">
        <f t="shared" si="34"/>
        <v>0</v>
      </c>
      <c r="CF34" s="74">
        <f t="shared" si="34"/>
        <v>0</v>
      </c>
      <c r="CG34" s="74">
        <f t="shared" si="34"/>
        <v>0</v>
      </c>
      <c r="CH34" s="194">
        <f t="shared" si="34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116"/>
    </row>
    <row r="35" spans="1:92" ht="15.95" customHeight="1" x14ac:dyDescent="0.25">
      <c r="A35" s="215" t="s">
        <v>68</v>
      </c>
      <c r="H35" s="38">
        <v>2</v>
      </c>
      <c r="I35" s="36" t="s">
        <v>133</v>
      </c>
      <c r="M35" s="38" t="s">
        <v>229</v>
      </c>
      <c r="P35" s="36" t="s">
        <v>314</v>
      </c>
      <c r="Q35" s="215"/>
      <c r="R35" s="215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116"/>
      <c r="AS35" s="215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5</v>
      </c>
      <c r="BB35" s="74">
        <v>3</v>
      </c>
      <c r="BC35" s="74">
        <v>0</v>
      </c>
      <c r="BD35" s="50">
        <f t="shared" si="48"/>
        <v>3</v>
      </c>
      <c r="BE35" s="194">
        <v>0</v>
      </c>
      <c r="BF35" s="191">
        <f t="shared" si="51"/>
        <v>21</v>
      </c>
      <c r="BG35" s="74">
        <f t="shared" si="51"/>
        <v>15</v>
      </c>
      <c r="BH35" s="74">
        <f t="shared" si="51"/>
        <v>4</v>
      </c>
      <c r="BI35" s="74">
        <f t="shared" si="51"/>
        <v>19</v>
      </c>
      <c r="BJ35" s="194">
        <f t="shared" si="51"/>
        <v>4</v>
      </c>
      <c r="BK35" s="50">
        <v>16</v>
      </c>
      <c r="BL35" s="74">
        <v>12</v>
      </c>
      <c r="BM35" s="74">
        <v>4</v>
      </c>
      <c r="BN35" s="50">
        <f t="shared" si="49"/>
        <v>16</v>
      </c>
      <c r="BO35" s="194">
        <v>4</v>
      </c>
      <c r="BP35" s="116"/>
      <c r="BQ35" s="215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34"/>
        <v>1</v>
      </c>
      <c r="CE35" s="74">
        <f t="shared" si="34"/>
        <v>1</v>
      </c>
      <c r="CF35" s="74">
        <f t="shared" si="34"/>
        <v>0</v>
      </c>
      <c r="CG35" s="74">
        <f t="shared" si="34"/>
        <v>1</v>
      </c>
      <c r="CH35" s="194">
        <f t="shared" si="34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116"/>
    </row>
    <row r="36" spans="1:92" ht="15.95" customHeight="1" x14ac:dyDescent="0.25">
      <c r="A36" s="215"/>
      <c r="M36" s="38"/>
      <c r="Q36" s="215"/>
      <c r="R36" s="215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116"/>
      <c r="AS36" s="215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5</v>
      </c>
      <c r="BB36" s="74">
        <v>2</v>
      </c>
      <c r="BC36" s="74">
        <v>0</v>
      </c>
      <c r="BD36" s="50">
        <f t="shared" si="48"/>
        <v>2</v>
      </c>
      <c r="BE36" s="194">
        <v>0</v>
      </c>
      <c r="BF36" s="191">
        <f t="shared" si="51"/>
        <v>26</v>
      </c>
      <c r="BG36" s="74">
        <f t="shared" si="51"/>
        <v>11</v>
      </c>
      <c r="BH36" s="74">
        <f t="shared" si="51"/>
        <v>8</v>
      </c>
      <c r="BI36" s="74">
        <f t="shared" si="51"/>
        <v>19</v>
      </c>
      <c r="BJ36" s="194">
        <f t="shared" si="51"/>
        <v>4</v>
      </c>
      <c r="BK36" s="50">
        <v>21</v>
      </c>
      <c r="BL36" s="74">
        <v>9</v>
      </c>
      <c r="BM36" s="74">
        <v>8</v>
      </c>
      <c r="BN36" s="50">
        <f t="shared" si="49"/>
        <v>17</v>
      </c>
      <c r="BO36" s="194">
        <v>4</v>
      </c>
      <c r="BP36" s="116"/>
      <c r="BQ36" s="215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34"/>
        <v>1</v>
      </c>
      <c r="CE36" s="74">
        <f t="shared" si="34"/>
        <v>1</v>
      </c>
      <c r="CF36" s="74">
        <f t="shared" si="34"/>
        <v>0</v>
      </c>
      <c r="CG36" s="74">
        <f t="shared" si="34"/>
        <v>1</v>
      </c>
      <c r="CH36" s="194">
        <f t="shared" si="34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116"/>
    </row>
    <row r="37" spans="1:92" ht="15.95" customHeight="1" thickBot="1" x14ac:dyDescent="0.3">
      <c r="A37" s="215"/>
      <c r="B37" s="16"/>
      <c r="C37" s="18" t="s">
        <v>683</v>
      </c>
      <c r="D37" s="144"/>
      <c r="E37" s="36"/>
      <c r="F37" s="36"/>
      <c r="G37" s="90">
        <v>2</v>
      </c>
      <c r="H37" s="38">
        <v>1</v>
      </c>
      <c r="I37" s="36" t="s">
        <v>119</v>
      </c>
      <c r="J37" s="16"/>
      <c r="K37" s="16"/>
      <c r="L37" s="36" t="s">
        <v>759</v>
      </c>
      <c r="M37" s="38"/>
      <c r="N37" s="16"/>
      <c r="O37" s="16"/>
      <c r="P37" s="16"/>
      <c r="Q37" s="215"/>
      <c r="R37" s="215"/>
      <c r="S37" s="75"/>
      <c r="T37" s="65"/>
      <c r="U37" s="242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242" t="s">
        <v>4</v>
      </c>
      <c r="AD37" s="242" t="s">
        <v>8</v>
      </c>
      <c r="AE37" s="242" t="s">
        <v>9</v>
      </c>
      <c r="AF37" s="242" t="s">
        <v>10</v>
      </c>
      <c r="AG37" s="242" t="s">
        <v>107</v>
      </c>
      <c r="AH37" s="242"/>
      <c r="AI37" s="242" t="s">
        <v>5</v>
      </c>
      <c r="AJ37" s="242" t="s">
        <v>7</v>
      </c>
      <c r="AK37" s="242" t="s">
        <v>6</v>
      </c>
      <c r="AL37" s="242" t="s">
        <v>108</v>
      </c>
      <c r="AM37" s="50"/>
      <c r="AN37" s="50"/>
      <c r="AO37" s="50"/>
      <c r="AP37" s="50"/>
      <c r="AQ37" s="50"/>
      <c r="AR37" s="116"/>
      <c r="AS37" s="215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>
        <v>3</v>
      </c>
      <c r="BB37" s="74">
        <v>0</v>
      </c>
      <c r="BC37" s="74">
        <v>1</v>
      </c>
      <c r="BD37" s="50">
        <f t="shared" si="48"/>
        <v>1</v>
      </c>
      <c r="BE37" s="194">
        <v>0</v>
      </c>
      <c r="BF37" s="191">
        <f t="shared" si="51"/>
        <v>19</v>
      </c>
      <c r="BG37" s="74">
        <f t="shared" si="51"/>
        <v>0</v>
      </c>
      <c r="BH37" s="74">
        <f t="shared" si="51"/>
        <v>7</v>
      </c>
      <c r="BI37" s="74">
        <f t="shared" si="51"/>
        <v>7</v>
      </c>
      <c r="BJ37" s="194">
        <f t="shared" si="51"/>
        <v>0</v>
      </c>
      <c r="BK37" s="50">
        <v>16</v>
      </c>
      <c r="BL37" s="74">
        <v>0</v>
      </c>
      <c r="BM37" s="74">
        <v>6</v>
      </c>
      <c r="BN37" s="50">
        <f t="shared" si="49"/>
        <v>6</v>
      </c>
      <c r="BO37" s="194">
        <v>0</v>
      </c>
      <c r="BP37" s="116"/>
      <c r="BQ37" s="215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34"/>
        <v>1</v>
      </c>
      <c r="CE37" s="74">
        <f t="shared" si="34"/>
        <v>0</v>
      </c>
      <c r="CF37" s="74">
        <f t="shared" si="34"/>
        <v>0</v>
      </c>
      <c r="CG37" s="74">
        <f t="shared" si="34"/>
        <v>0</v>
      </c>
      <c r="CH37" s="194">
        <f t="shared" si="34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116"/>
    </row>
    <row r="38" spans="1:92" ht="15.95" customHeight="1" x14ac:dyDescent="0.25">
      <c r="A38" s="215"/>
      <c r="B38" s="38" t="s">
        <v>35</v>
      </c>
      <c r="C38" s="57" t="s">
        <v>755</v>
      </c>
      <c r="D38" s="38"/>
      <c r="E38" s="16"/>
      <c r="F38" s="16"/>
      <c r="G38" s="16"/>
      <c r="H38" s="38">
        <v>1</v>
      </c>
      <c r="I38" s="36" t="s">
        <v>154</v>
      </c>
      <c r="J38" s="16"/>
      <c r="K38" s="16"/>
      <c r="L38" s="36" t="s">
        <v>760</v>
      </c>
      <c r="M38" s="38"/>
      <c r="N38" s="36"/>
      <c r="O38" s="36"/>
      <c r="P38" s="36"/>
      <c r="Q38" s="215"/>
      <c r="R38" s="215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52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53">+AI38/AC38</f>
        <v>2.1666666666666665</v>
      </c>
      <c r="AM38" s="50"/>
      <c r="AN38" s="50"/>
      <c r="AO38" s="50"/>
      <c r="AP38" s="50"/>
      <c r="AQ38" s="50"/>
      <c r="AR38" s="116"/>
      <c r="AS38" s="215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5</v>
      </c>
      <c r="BB38" s="74">
        <v>0</v>
      </c>
      <c r="BC38" s="74">
        <v>2</v>
      </c>
      <c r="BD38" s="50">
        <f t="shared" si="48"/>
        <v>2</v>
      </c>
      <c r="BE38" s="194">
        <v>2</v>
      </c>
      <c r="BF38" s="191">
        <f t="shared" si="51"/>
        <v>27</v>
      </c>
      <c r="BG38" s="74">
        <f t="shared" si="51"/>
        <v>1</v>
      </c>
      <c r="BH38" s="74">
        <f t="shared" si="51"/>
        <v>12</v>
      </c>
      <c r="BI38" s="74">
        <f t="shared" si="51"/>
        <v>13</v>
      </c>
      <c r="BJ38" s="194">
        <f t="shared" si="51"/>
        <v>4</v>
      </c>
      <c r="BK38" s="50">
        <v>22</v>
      </c>
      <c r="BL38" s="74">
        <v>1</v>
      </c>
      <c r="BM38" s="74">
        <v>10</v>
      </c>
      <c r="BN38" s="50">
        <f t="shared" si="49"/>
        <v>11</v>
      </c>
      <c r="BO38" s="194">
        <v>2</v>
      </c>
      <c r="BP38" s="116"/>
      <c r="BQ38" s="215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/>
      <c r="BZ38" s="74"/>
      <c r="CA38" s="74"/>
      <c r="CB38" s="74"/>
      <c r="CC38" s="194"/>
      <c r="CD38" s="191">
        <f t="shared" si="34"/>
        <v>3</v>
      </c>
      <c r="CE38" s="74">
        <f t="shared" si="34"/>
        <v>2</v>
      </c>
      <c r="CF38" s="74">
        <f t="shared" si="34"/>
        <v>2</v>
      </c>
      <c r="CG38" s="74">
        <f t="shared" si="34"/>
        <v>4</v>
      </c>
      <c r="CH38" s="194">
        <f t="shared" si="34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116"/>
    </row>
    <row r="39" spans="1:92" ht="15.95" customHeight="1" x14ac:dyDescent="0.25">
      <c r="A39" s="215"/>
      <c r="B39" s="218"/>
      <c r="C39" s="219"/>
      <c r="D39" s="219"/>
      <c r="E39" s="243"/>
      <c r="F39" s="243"/>
      <c r="G39" s="220"/>
      <c r="H39" s="220"/>
      <c r="I39" s="220"/>
      <c r="J39" s="221"/>
      <c r="K39" s="221"/>
      <c r="L39" s="220"/>
      <c r="M39" s="220"/>
      <c r="N39" s="221"/>
      <c r="O39" s="221"/>
      <c r="P39" s="221"/>
      <c r="Q39" s="215"/>
      <c r="R39" s="215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52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53"/>
        <v>2.2857142857142856</v>
      </c>
      <c r="AM39" s="50"/>
      <c r="AN39" s="50"/>
      <c r="AO39" s="50"/>
      <c r="AP39" s="50"/>
      <c r="AQ39" s="50"/>
      <c r="AR39" s="116"/>
      <c r="AS39" s="215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5</v>
      </c>
      <c r="BB39" s="74">
        <v>1</v>
      </c>
      <c r="BC39" s="74">
        <v>3</v>
      </c>
      <c r="BD39" s="50">
        <f t="shared" si="48"/>
        <v>4</v>
      </c>
      <c r="BE39" s="194">
        <v>0</v>
      </c>
      <c r="BF39" s="191">
        <f t="shared" si="51"/>
        <v>18</v>
      </c>
      <c r="BG39" s="74">
        <f t="shared" si="51"/>
        <v>2</v>
      </c>
      <c r="BH39" s="74">
        <f t="shared" si="51"/>
        <v>6</v>
      </c>
      <c r="BI39" s="74">
        <f t="shared" si="51"/>
        <v>8</v>
      </c>
      <c r="BJ39" s="194">
        <f t="shared" si="51"/>
        <v>2</v>
      </c>
      <c r="BK39" s="50">
        <v>13</v>
      </c>
      <c r="BL39" s="74">
        <v>1</v>
      </c>
      <c r="BM39" s="74">
        <v>3</v>
      </c>
      <c r="BN39" s="50">
        <f t="shared" si="49"/>
        <v>4</v>
      </c>
      <c r="BO39" s="194">
        <v>2</v>
      </c>
      <c r="BP39" s="116"/>
      <c r="BQ39" s="215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>
        <v>1</v>
      </c>
      <c r="BZ39" s="74">
        <v>0</v>
      </c>
      <c r="CA39" s="74">
        <v>0</v>
      </c>
      <c r="CB39" s="50">
        <f t="shared" ref="CB39" si="54">+CA39+BZ39</f>
        <v>0</v>
      </c>
      <c r="CC39" s="194">
        <v>0</v>
      </c>
      <c r="CD39" s="191">
        <f t="shared" si="34"/>
        <v>5</v>
      </c>
      <c r="CE39" s="74">
        <f t="shared" si="34"/>
        <v>1</v>
      </c>
      <c r="CF39" s="74">
        <f t="shared" si="34"/>
        <v>3</v>
      </c>
      <c r="CG39" s="74">
        <f t="shared" si="34"/>
        <v>4</v>
      </c>
      <c r="CH39" s="194">
        <f t="shared" si="34"/>
        <v>0</v>
      </c>
      <c r="CI39" s="191">
        <v>4</v>
      </c>
      <c r="CJ39" s="74">
        <v>1</v>
      </c>
      <c r="CK39" s="74">
        <v>3</v>
      </c>
      <c r="CL39" s="50">
        <f t="shared" ref="CL39" si="55">+CJ39+CK39</f>
        <v>4</v>
      </c>
      <c r="CM39" s="194">
        <v>0</v>
      </c>
      <c r="CN39" s="116"/>
    </row>
    <row r="40" spans="1:92" ht="15.95" customHeight="1" x14ac:dyDescent="0.25">
      <c r="A40" s="215"/>
      <c r="B40" s="222" t="s">
        <v>84</v>
      </c>
      <c r="C40" s="18" t="s">
        <v>684</v>
      </c>
      <c r="D40" s="37"/>
      <c r="E40" s="36"/>
      <c r="F40" s="36"/>
      <c r="G40" s="90">
        <v>2</v>
      </c>
      <c r="H40" s="38">
        <v>1</v>
      </c>
      <c r="I40" s="36" t="s">
        <v>52</v>
      </c>
      <c r="J40" s="36"/>
      <c r="K40" s="36"/>
      <c r="L40" s="36" t="s">
        <v>761</v>
      </c>
      <c r="M40" s="38"/>
      <c r="N40" s="36"/>
      <c r="O40" s="36"/>
      <c r="P40" s="36"/>
      <c r="Q40" s="215"/>
      <c r="R40" s="215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52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53"/>
        <v>2.5</v>
      </c>
      <c r="AM40" s="50"/>
      <c r="AN40" s="50"/>
      <c r="AO40" s="50"/>
      <c r="AP40" s="50"/>
      <c r="AQ40" s="50"/>
      <c r="AR40" s="116"/>
      <c r="AS40" s="215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5</v>
      </c>
      <c r="BB40" s="74">
        <v>0</v>
      </c>
      <c r="BC40" s="74">
        <v>1</v>
      </c>
      <c r="BD40" s="50">
        <f t="shared" si="48"/>
        <v>1</v>
      </c>
      <c r="BE40" s="194">
        <v>0</v>
      </c>
      <c r="BF40" s="191">
        <f t="shared" si="51"/>
        <v>25</v>
      </c>
      <c r="BG40" s="74">
        <f t="shared" si="51"/>
        <v>0</v>
      </c>
      <c r="BH40" s="74">
        <f t="shared" si="51"/>
        <v>8</v>
      </c>
      <c r="BI40" s="74">
        <f t="shared" si="51"/>
        <v>8</v>
      </c>
      <c r="BJ40" s="194">
        <f t="shared" si="51"/>
        <v>6</v>
      </c>
      <c r="BK40" s="50">
        <v>20</v>
      </c>
      <c r="BL40" s="74">
        <v>0</v>
      </c>
      <c r="BM40" s="74">
        <v>7</v>
      </c>
      <c r="BN40" s="50">
        <f t="shared" si="49"/>
        <v>7</v>
      </c>
      <c r="BO40" s="194">
        <v>6</v>
      </c>
      <c r="BP40" s="116"/>
      <c r="BQ40" s="215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34"/>
        <v>1</v>
      </c>
      <c r="CE40" s="74">
        <f t="shared" si="34"/>
        <v>0</v>
      </c>
      <c r="CF40" s="74">
        <f t="shared" si="34"/>
        <v>0</v>
      </c>
      <c r="CG40" s="74">
        <f t="shared" si="34"/>
        <v>0</v>
      </c>
      <c r="CH40" s="194">
        <f t="shared" si="34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116"/>
    </row>
    <row r="41" spans="1:92" ht="15.95" customHeight="1" x14ac:dyDescent="0.25">
      <c r="A41" s="215"/>
      <c r="B41" s="43" t="s">
        <v>35</v>
      </c>
      <c r="C41" s="36" t="s">
        <v>767</v>
      </c>
      <c r="D41" s="38"/>
      <c r="E41" s="16"/>
      <c r="F41" s="16"/>
      <c r="G41" s="16"/>
      <c r="H41" s="38">
        <v>2</v>
      </c>
      <c r="I41" s="36" t="s">
        <v>66</v>
      </c>
      <c r="J41" s="16"/>
      <c r="K41" s="16"/>
      <c r="L41" s="36" t="s">
        <v>762</v>
      </c>
      <c r="M41" s="38"/>
      <c r="N41" s="36"/>
      <c r="O41" s="36"/>
      <c r="P41" s="36"/>
      <c r="Q41" s="215"/>
      <c r="R41" s="215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52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53"/>
        <v>2.5238095238095237</v>
      </c>
      <c r="AM41" s="50"/>
      <c r="AN41" s="50"/>
      <c r="AO41" s="50"/>
      <c r="AP41" s="50"/>
      <c r="AQ41" s="50"/>
      <c r="AR41" s="116"/>
      <c r="AS41" s="215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5</v>
      </c>
      <c r="BB41" s="74">
        <v>0</v>
      </c>
      <c r="BC41" s="74">
        <v>1</v>
      </c>
      <c r="BD41" s="50">
        <f t="shared" si="48"/>
        <v>1</v>
      </c>
      <c r="BE41" s="194">
        <v>0</v>
      </c>
      <c r="BF41" s="191">
        <f t="shared" si="51"/>
        <v>25</v>
      </c>
      <c r="BG41" s="74">
        <f t="shared" si="51"/>
        <v>0</v>
      </c>
      <c r="BH41" s="74">
        <f t="shared" si="51"/>
        <v>10</v>
      </c>
      <c r="BI41" s="74">
        <f t="shared" si="51"/>
        <v>10</v>
      </c>
      <c r="BJ41" s="194">
        <f t="shared" si="51"/>
        <v>0</v>
      </c>
      <c r="BK41" s="50">
        <v>20</v>
      </c>
      <c r="BL41" s="74">
        <v>0</v>
      </c>
      <c r="BM41" s="74">
        <v>9</v>
      </c>
      <c r="BN41" s="50">
        <f t="shared" si="49"/>
        <v>9</v>
      </c>
      <c r="BO41" s="194">
        <v>0</v>
      </c>
      <c r="BP41" s="116"/>
      <c r="BQ41" s="215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2</v>
      </c>
      <c r="BZ41" s="74">
        <v>0</v>
      </c>
      <c r="CA41" s="74">
        <v>0</v>
      </c>
      <c r="CB41" s="50">
        <f t="shared" ref="CB41:CB42" si="56">+CA41+BZ41</f>
        <v>0</v>
      </c>
      <c r="CC41" s="194">
        <v>0</v>
      </c>
      <c r="CD41" s="191">
        <f t="shared" si="34"/>
        <v>7</v>
      </c>
      <c r="CE41" s="74">
        <f t="shared" si="34"/>
        <v>1</v>
      </c>
      <c r="CF41" s="74">
        <f t="shared" si="34"/>
        <v>4</v>
      </c>
      <c r="CG41" s="74">
        <f t="shared" si="34"/>
        <v>5</v>
      </c>
      <c r="CH41" s="194">
        <f t="shared" si="34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116"/>
    </row>
    <row r="42" spans="1:92" ht="15.95" customHeight="1" x14ac:dyDescent="0.25">
      <c r="A42" s="215"/>
      <c r="C42" s="16"/>
      <c r="D42" s="16"/>
      <c r="E42" s="16"/>
      <c r="F42" s="16"/>
      <c r="G42" s="16"/>
      <c r="H42" s="38"/>
      <c r="I42" s="36"/>
      <c r="L42" s="36"/>
      <c r="M42" s="38"/>
      <c r="Q42" s="215"/>
      <c r="R42" s="215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52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53"/>
        <v>2.5789473684210527</v>
      </c>
      <c r="AM42" s="50"/>
      <c r="AN42" s="50"/>
      <c r="AO42" s="50"/>
      <c r="AP42" s="50"/>
      <c r="AQ42" s="50"/>
      <c r="AR42" s="116"/>
      <c r="AS42" s="215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3</v>
      </c>
      <c r="BB42" s="74">
        <v>0</v>
      </c>
      <c r="BC42" s="74">
        <v>0</v>
      </c>
      <c r="BD42" s="50">
        <f t="shared" si="48"/>
        <v>0</v>
      </c>
      <c r="BE42" s="194">
        <v>0</v>
      </c>
      <c r="BF42" s="191">
        <f t="shared" si="51"/>
        <v>18</v>
      </c>
      <c r="BG42" s="74">
        <f t="shared" si="51"/>
        <v>2</v>
      </c>
      <c r="BH42" s="74">
        <f t="shared" si="51"/>
        <v>7</v>
      </c>
      <c r="BI42" s="74">
        <f t="shared" si="51"/>
        <v>9</v>
      </c>
      <c r="BJ42" s="194">
        <f t="shared" si="51"/>
        <v>2</v>
      </c>
      <c r="BK42" s="50">
        <v>15</v>
      </c>
      <c r="BL42" s="74">
        <v>2</v>
      </c>
      <c r="BM42" s="74">
        <v>7</v>
      </c>
      <c r="BN42" s="50">
        <f t="shared" si="49"/>
        <v>9</v>
      </c>
      <c r="BO42" s="194">
        <v>2</v>
      </c>
      <c r="BP42" s="116"/>
      <c r="BQ42" s="215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>
        <v>6</v>
      </c>
      <c r="BZ42" s="74">
        <v>0</v>
      </c>
      <c r="CA42" s="74">
        <v>0</v>
      </c>
      <c r="CB42" s="50">
        <f t="shared" si="56"/>
        <v>0</v>
      </c>
      <c r="CC42" s="194">
        <v>0</v>
      </c>
      <c r="CD42" s="191">
        <f t="shared" si="34"/>
        <v>33</v>
      </c>
      <c r="CE42" s="74">
        <f t="shared" si="34"/>
        <v>10</v>
      </c>
      <c r="CF42" s="74">
        <f t="shared" si="34"/>
        <v>7</v>
      </c>
      <c r="CG42" s="74">
        <f t="shared" si="34"/>
        <v>17</v>
      </c>
      <c r="CH42" s="194">
        <f t="shared" si="34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116"/>
    </row>
    <row r="43" spans="1:92" ht="15.95" customHeight="1" x14ac:dyDescent="0.25">
      <c r="A43" s="215"/>
      <c r="C43" s="16"/>
      <c r="D43" s="16"/>
      <c r="E43" s="16"/>
      <c r="F43" s="16"/>
      <c r="G43" s="16"/>
      <c r="H43" s="38"/>
      <c r="I43" s="36"/>
      <c r="L43" s="36"/>
      <c r="M43" s="38"/>
      <c r="Q43" s="215"/>
      <c r="R43" s="215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52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53"/>
        <v>3.1578947368421053</v>
      </c>
      <c r="AM43" s="50"/>
      <c r="AN43" s="50"/>
      <c r="AO43" s="50"/>
      <c r="AP43" s="50"/>
      <c r="AQ43" s="50"/>
      <c r="AR43" s="116"/>
      <c r="AS43" s="215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5</v>
      </c>
      <c r="BB43" s="74">
        <v>0</v>
      </c>
      <c r="BC43" s="74">
        <v>1</v>
      </c>
      <c r="BD43" s="50">
        <f t="shared" si="48"/>
        <v>1</v>
      </c>
      <c r="BE43" s="194">
        <v>0</v>
      </c>
      <c r="BF43" s="191">
        <f t="shared" si="51"/>
        <v>25</v>
      </c>
      <c r="BG43" s="74">
        <f t="shared" si="51"/>
        <v>3</v>
      </c>
      <c r="BH43" s="74">
        <f t="shared" si="51"/>
        <v>7</v>
      </c>
      <c r="BI43" s="74">
        <f t="shared" si="51"/>
        <v>10</v>
      </c>
      <c r="BJ43" s="194">
        <f t="shared" si="51"/>
        <v>0</v>
      </c>
      <c r="BK43" s="50">
        <v>20</v>
      </c>
      <c r="BL43" s="74">
        <v>3</v>
      </c>
      <c r="BM43" s="74">
        <v>6</v>
      </c>
      <c r="BN43" s="50">
        <f t="shared" si="49"/>
        <v>9</v>
      </c>
      <c r="BO43" s="194">
        <v>0</v>
      </c>
      <c r="BP43" s="116"/>
      <c r="BQ43" s="215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34"/>
        <v>1</v>
      </c>
      <c r="CE43" s="74">
        <f t="shared" si="34"/>
        <v>1</v>
      </c>
      <c r="CF43" s="74">
        <f t="shared" si="34"/>
        <v>0</v>
      </c>
      <c r="CG43" s="74">
        <f t="shared" si="34"/>
        <v>1</v>
      </c>
      <c r="CH43" s="194">
        <f t="shared" si="34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116"/>
    </row>
    <row r="44" spans="1:92" ht="15.95" customHeight="1" thickBot="1" x14ac:dyDescent="0.3">
      <c r="A44" s="215"/>
      <c r="C44" s="16"/>
      <c r="D44" s="16"/>
      <c r="E44" s="16"/>
      <c r="F44" s="16"/>
      <c r="G44" s="16"/>
      <c r="M44" s="38"/>
      <c r="Q44" s="215"/>
      <c r="R44" s="215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116"/>
      <c r="AS44" s="215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55</v>
      </c>
      <c r="BB44" s="48">
        <f t="shared" ref="BB44" si="57">SUM(BB32:BB43)</f>
        <v>8</v>
      </c>
      <c r="BC44" s="48">
        <f>SUM(BC32:BC43)</f>
        <v>11</v>
      </c>
      <c r="BD44" s="48">
        <f>+BC44+BB44</f>
        <v>19</v>
      </c>
      <c r="BE44" s="196">
        <f>SUM(BE32:BE43)</f>
        <v>6</v>
      </c>
      <c r="BF44" s="195">
        <f>SUM(BF32:BF43)</f>
        <v>292</v>
      </c>
      <c r="BG44" s="48">
        <f t="shared" ref="BG44" si="58">SUM(BG32:BG43)</f>
        <v>57</v>
      </c>
      <c r="BH44" s="48">
        <f>SUM(BH32:BH43)</f>
        <v>96</v>
      </c>
      <c r="BI44" s="48">
        <f>+BH44+BG44</f>
        <v>153</v>
      </c>
      <c r="BJ44" s="196">
        <f>SUM(BJ32:BJ43)</f>
        <v>32</v>
      </c>
      <c r="BK44" s="48">
        <f>SUM(BK32:BK43)</f>
        <v>237</v>
      </c>
      <c r="BL44" s="48">
        <f t="shared" ref="BL44" si="59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116"/>
      <c r="BQ44" s="215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34"/>
        <v>5</v>
      </c>
      <c r="CE44" s="74">
        <f t="shared" si="34"/>
        <v>0</v>
      </c>
      <c r="CF44" s="74">
        <f t="shared" si="34"/>
        <v>4</v>
      </c>
      <c r="CG44" s="74">
        <f t="shared" si="34"/>
        <v>4</v>
      </c>
      <c r="CH44" s="194">
        <f t="shared" si="34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116"/>
    </row>
    <row r="45" spans="1:92" ht="15.95" customHeight="1" x14ac:dyDescent="0.25">
      <c r="A45" s="215"/>
      <c r="B45" s="23"/>
      <c r="C45" s="18" t="s">
        <v>681</v>
      </c>
      <c r="D45" s="38"/>
      <c r="E45" s="16"/>
      <c r="F45" s="37"/>
      <c r="G45" s="90">
        <v>2</v>
      </c>
      <c r="H45" s="38">
        <v>1</v>
      </c>
      <c r="I45" s="36" t="s">
        <v>65</v>
      </c>
      <c r="J45" s="16"/>
      <c r="K45" s="16"/>
      <c r="L45" s="36" t="s">
        <v>579</v>
      </c>
      <c r="M45" s="38"/>
      <c r="N45" s="36"/>
      <c r="O45" s="36"/>
      <c r="P45" s="36"/>
      <c r="Q45" s="215"/>
      <c r="R45" s="215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116"/>
      <c r="AS45" s="215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6</v>
      </c>
      <c r="BB45" s="74">
        <v>1</v>
      </c>
      <c r="BC45" s="74">
        <v>2</v>
      </c>
      <c r="BD45" s="50">
        <f t="shared" ref="BD45:BD56" si="60">+BC45+BB45</f>
        <v>3</v>
      </c>
      <c r="BE45" s="194">
        <v>0</v>
      </c>
      <c r="BF45" s="189">
        <f>+BK45+BA45</f>
        <v>30</v>
      </c>
      <c r="BG45" s="28">
        <f>+BL45+BB45</f>
        <v>7</v>
      </c>
      <c r="BH45" s="28">
        <f>+BM45+BC45</f>
        <v>9</v>
      </c>
      <c r="BI45" s="28">
        <f>+BN45+BD45</f>
        <v>16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61">+BL45+BM45</f>
        <v>13</v>
      </c>
      <c r="BO45" s="193">
        <v>4</v>
      </c>
      <c r="BP45" s="116"/>
      <c r="BQ45" s="215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34"/>
        <v>1</v>
      </c>
      <c r="CE45" s="74">
        <f t="shared" si="34"/>
        <v>0</v>
      </c>
      <c r="CF45" s="74">
        <f t="shared" si="34"/>
        <v>0</v>
      </c>
      <c r="CG45" s="74">
        <f t="shared" si="34"/>
        <v>0</v>
      </c>
      <c r="CH45" s="194">
        <f t="shared" si="34"/>
        <v>0</v>
      </c>
      <c r="CI45" s="191">
        <v>1</v>
      </c>
      <c r="CJ45" s="74">
        <v>0</v>
      </c>
      <c r="CK45" s="74">
        <v>0</v>
      </c>
      <c r="CL45" s="50">
        <f t="shared" ref="CL45:CL46" si="62">+CJ45+CK45</f>
        <v>0</v>
      </c>
      <c r="CM45" s="194">
        <v>0</v>
      </c>
      <c r="CN45" s="116"/>
    </row>
    <row r="46" spans="1:92" ht="15.95" customHeight="1" thickBot="1" x14ac:dyDescent="0.3">
      <c r="A46" s="215"/>
      <c r="B46" s="43" t="s">
        <v>35</v>
      </c>
      <c r="C46" s="36"/>
      <c r="D46" s="38" t="s">
        <v>149</v>
      </c>
      <c r="E46" s="36"/>
      <c r="F46" s="36"/>
      <c r="G46" s="90"/>
      <c r="H46" s="38">
        <v>2</v>
      </c>
      <c r="I46" s="36" t="s">
        <v>59</v>
      </c>
      <c r="J46" s="16"/>
      <c r="K46" s="16"/>
      <c r="L46" s="36" t="s">
        <v>253</v>
      </c>
      <c r="M46" s="38"/>
      <c r="N46" s="36"/>
      <c r="O46" s="36"/>
      <c r="P46" s="36"/>
      <c r="Q46" s="215"/>
      <c r="R46" s="215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116"/>
      <c r="AS46" s="215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5</v>
      </c>
      <c r="BB46" s="74">
        <v>0</v>
      </c>
      <c r="BC46" s="74">
        <v>0</v>
      </c>
      <c r="BD46" s="50">
        <f t="shared" si="60"/>
        <v>0</v>
      </c>
      <c r="BE46" s="194">
        <v>0</v>
      </c>
      <c r="BF46" s="191">
        <f t="shared" ref="BF46:BJ56" si="63">+BK46+BA46</f>
        <v>26</v>
      </c>
      <c r="BG46" s="74">
        <f t="shared" si="63"/>
        <v>0</v>
      </c>
      <c r="BH46" s="74">
        <f t="shared" si="63"/>
        <v>1</v>
      </c>
      <c r="BI46" s="74">
        <f t="shared" si="63"/>
        <v>1</v>
      </c>
      <c r="BJ46" s="194">
        <f t="shared" si="63"/>
        <v>0</v>
      </c>
      <c r="BK46" s="50">
        <v>21</v>
      </c>
      <c r="BL46" s="74">
        <v>0</v>
      </c>
      <c r="BM46" s="74">
        <v>1</v>
      </c>
      <c r="BN46" s="50">
        <f t="shared" si="61"/>
        <v>1</v>
      </c>
      <c r="BO46" s="194">
        <v>0</v>
      </c>
      <c r="BP46" s="116"/>
      <c r="BQ46" s="215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34"/>
        <v>1</v>
      </c>
      <c r="CE46" s="74">
        <f t="shared" si="34"/>
        <v>0</v>
      </c>
      <c r="CF46" s="74">
        <f t="shared" si="34"/>
        <v>0</v>
      </c>
      <c r="CG46" s="74">
        <f t="shared" si="34"/>
        <v>0</v>
      </c>
      <c r="CH46" s="194">
        <f t="shared" si="34"/>
        <v>0</v>
      </c>
      <c r="CI46" s="191">
        <v>1</v>
      </c>
      <c r="CJ46" s="74">
        <v>0</v>
      </c>
      <c r="CK46" s="74">
        <v>0</v>
      </c>
      <c r="CL46" s="50">
        <f t="shared" si="62"/>
        <v>0</v>
      </c>
      <c r="CM46" s="194">
        <v>0</v>
      </c>
      <c r="CN46" s="116"/>
    </row>
    <row r="47" spans="1:92" ht="15.95" customHeight="1" x14ac:dyDescent="0.25">
      <c r="A47" s="215"/>
      <c r="B47" s="223"/>
      <c r="C47" s="224"/>
      <c r="D47" s="224"/>
      <c r="E47" s="224"/>
      <c r="F47" s="224"/>
      <c r="G47" s="225"/>
      <c r="H47" s="226"/>
      <c r="I47" s="224"/>
      <c r="J47" s="224"/>
      <c r="K47" s="226"/>
      <c r="L47" s="226"/>
      <c r="M47" s="226"/>
      <c r="N47" s="226"/>
      <c r="O47" s="226"/>
      <c r="P47" s="226"/>
      <c r="Q47" s="215"/>
      <c r="R47" s="215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64">SUM(AC38:AC46)</f>
        <v>176</v>
      </c>
      <c r="AD47" s="60">
        <f t="shared" si="64"/>
        <v>75</v>
      </c>
      <c r="AE47" s="60">
        <f t="shared" si="64"/>
        <v>75</v>
      </c>
      <c r="AF47" s="60">
        <f t="shared" si="64"/>
        <v>26</v>
      </c>
      <c r="AG47" s="60"/>
      <c r="AH47" s="60"/>
      <c r="AI47" s="60">
        <f t="shared" ref="AI47:AK47" si="65">SUM(AI38:AI46)</f>
        <v>468</v>
      </c>
      <c r="AJ47" s="60">
        <f t="shared" si="65"/>
        <v>14</v>
      </c>
      <c r="AK47" s="60">
        <f t="shared" si="65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116"/>
      <c r="AS47" s="215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5</v>
      </c>
      <c r="BB47" s="74">
        <v>4</v>
      </c>
      <c r="BC47" s="74">
        <v>4</v>
      </c>
      <c r="BD47" s="50">
        <f t="shared" si="60"/>
        <v>8</v>
      </c>
      <c r="BE47" s="194">
        <v>2</v>
      </c>
      <c r="BF47" s="191">
        <f t="shared" si="63"/>
        <v>25</v>
      </c>
      <c r="BG47" s="74">
        <f t="shared" si="63"/>
        <v>28</v>
      </c>
      <c r="BH47" s="74">
        <f t="shared" si="63"/>
        <v>29</v>
      </c>
      <c r="BI47" s="74">
        <f t="shared" si="63"/>
        <v>57</v>
      </c>
      <c r="BJ47" s="194">
        <f t="shared" si="63"/>
        <v>4</v>
      </c>
      <c r="BK47" s="50">
        <v>20</v>
      </c>
      <c r="BL47" s="74">
        <v>24</v>
      </c>
      <c r="BM47" s="74">
        <v>25</v>
      </c>
      <c r="BN47" s="50">
        <f t="shared" si="61"/>
        <v>49</v>
      </c>
      <c r="BO47" s="194">
        <v>2</v>
      </c>
      <c r="BP47" s="116"/>
      <c r="BQ47" s="215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>
        <v>1</v>
      </c>
      <c r="BZ47" s="74">
        <v>0</v>
      </c>
      <c r="CA47" s="74">
        <v>0</v>
      </c>
      <c r="CB47" s="50">
        <f t="shared" ref="CB47" si="66">+CA47+BZ47</f>
        <v>0</v>
      </c>
      <c r="CC47" s="194">
        <v>0</v>
      </c>
      <c r="CD47" s="191">
        <f t="shared" si="34"/>
        <v>4</v>
      </c>
      <c r="CE47" s="74">
        <f t="shared" si="34"/>
        <v>1</v>
      </c>
      <c r="CF47" s="74">
        <f t="shared" si="34"/>
        <v>3</v>
      </c>
      <c r="CG47" s="74">
        <f t="shared" si="34"/>
        <v>4</v>
      </c>
      <c r="CH47" s="194">
        <f t="shared" si="34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116"/>
    </row>
    <row r="48" spans="1:92" ht="15.95" customHeight="1" x14ac:dyDescent="0.25">
      <c r="A48" s="215"/>
      <c r="B48" s="18" t="s">
        <v>124</v>
      </c>
      <c r="C48" s="23"/>
      <c r="D48" s="23"/>
      <c r="E48" s="42" t="s">
        <v>151</v>
      </c>
      <c r="F48" s="42"/>
      <c r="G48" s="44">
        <f>SUM(G14:G47)</f>
        <v>21</v>
      </c>
      <c r="H48" s="44"/>
      <c r="I48" s="33"/>
      <c r="J48" s="42" t="s">
        <v>90</v>
      </c>
      <c r="K48" s="33"/>
      <c r="L48" s="44">
        <f>COUNTA(C14:C47)-8</f>
        <v>4</v>
      </c>
      <c r="N48" s="42" t="s">
        <v>109</v>
      </c>
      <c r="O48" s="44">
        <f>2*L48</f>
        <v>8</v>
      </c>
      <c r="P48" s="23"/>
      <c r="Q48" s="215"/>
      <c r="R48" s="215"/>
      <c r="S48" s="75"/>
      <c r="T48" s="65"/>
      <c r="AM48" s="50"/>
      <c r="AN48" s="50"/>
      <c r="AO48" s="50"/>
      <c r="AP48" s="50"/>
      <c r="AQ48" s="50"/>
      <c r="AR48" s="116"/>
      <c r="AS48" s="215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5</v>
      </c>
      <c r="BB48" s="74">
        <v>0</v>
      </c>
      <c r="BC48" s="74">
        <v>7</v>
      </c>
      <c r="BD48" s="50">
        <f t="shared" si="60"/>
        <v>7</v>
      </c>
      <c r="BE48" s="194">
        <v>0</v>
      </c>
      <c r="BF48" s="191">
        <f t="shared" si="63"/>
        <v>23</v>
      </c>
      <c r="BG48" s="74">
        <f t="shared" si="63"/>
        <v>10</v>
      </c>
      <c r="BH48" s="74">
        <f t="shared" si="63"/>
        <v>29</v>
      </c>
      <c r="BI48" s="74">
        <f t="shared" si="63"/>
        <v>39</v>
      </c>
      <c r="BJ48" s="194">
        <f t="shared" si="63"/>
        <v>6</v>
      </c>
      <c r="BK48" s="50">
        <v>18</v>
      </c>
      <c r="BL48" s="74">
        <v>10</v>
      </c>
      <c r="BM48" s="74">
        <v>22</v>
      </c>
      <c r="BN48" s="50">
        <f t="shared" si="61"/>
        <v>32</v>
      </c>
      <c r="BO48" s="194">
        <v>6</v>
      </c>
      <c r="BP48" s="116"/>
      <c r="BQ48" s="215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34"/>
        <v>1</v>
      </c>
      <c r="CE48" s="74">
        <f t="shared" si="34"/>
        <v>0</v>
      </c>
      <c r="CF48" s="74">
        <f t="shared" si="34"/>
        <v>0</v>
      </c>
      <c r="CG48" s="74">
        <f t="shared" si="34"/>
        <v>0</v>
      </c>
      <c r="CH48" s="194">
        <f t="shared" si="34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116"/>
    </row>
    <row r="49" spans="1:92" ht="15.95" customHeight="1" x14ac:dyDescent="0.25">
      <c r="A49" s="215"/>
      <c r="B49" s="16"/>
      <c r="E49" s="42" t="s">
        <v>150</v>
      </c>
      <c r="F49" s="42"/>
      <c r="G49" s="44">
        <f>COUNTA(L15:L47)+COUNTIF(L15:L47,"*&amp;*")</f>
        <v>32</v>
      </c>
      <c r="Q49" s="215"/>
      <c r="R49" s="215"/>
      <c r="S49" s="75"/>
      <c r="T49" s="65"/>
      <c r="AM49" s="50"/>
      <c r="AN49" s="50"/>
      <c r="AO49" s="50"/>
      <c r="AP49" s="50"/>
      <c r="AQ49" s="50"/>
      <c r="AR49" s="116"/>
      <c r="AS49" s="215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5</v>
      </c>
      <c r="BB49" s="74">
        <v>4</v>
      </c>
      <c r="BC49" s="74">
        <v>3</v>
      </c>
      <c r="BD49" s="50">
        <f t="shared" si="60"/>
        <v>7</v>
      </c>
      <c r="BE49" s="194">
        <v>0</v>
      </c>
      <c r="BF49" s="191">
        <f t="shared" si="63"/>
        <v>24</v>
      </c>
      <c r="BG49" s="74">
        <f t="shared" si="63"/>
        <v>18</v>
      </c>
      <c r="BH49" s="74">
        <f t="shared" si="63"/>
        <v>16</v>
      </c>
      <c r="BI49" s="74">
        <f t="shared" si="63"/>
        <v>34</v>
      </c>
      <c r="BJ49" s="194">
        <f t="shared" si="63"/>
        <v>4</v>
      </c>
      <c r="BK49" s="50">
        <v>19</v>
      </c>
      <c r="BL49" s="74">
        <v>14</v>
      </c>
      <c r="BM49" s="74">
        <v>13</v>
      </c>
      <c r="BN49" s="50">
        <f t="shared" si="61"/>
        <v>27</v>
      </c>
      <c r="BO49" s="194">
        <v>4</v>
      </c>
      <c r="BP49" s="116"/>
      <c r="BQ49" s="215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34"/>
        <v>5</v>
      </c>
      <c r="CE49" s="74">
        <f t="shared" si="34"/>
        <v>1</v>
      </c>
      <c r="CF49" s="74">
        <f t="shared" si="34"/>
        <v>1</v>
      </c>
      <c r="CG49" s="74">
        <f t="shared" si="34"/>
        <v>2</v>
      </c>
      <c r="CH49" s="194">
        <f t="shared" si="34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116"/>
    </row>
    <row r="50" spans="1:92" ht="15.95" customHeight="1" x14ac:dyDescent="0.25">
      <c r="A50" s="215"/>
      <c r="Q50" s="215"/>
      <c r="R50" s="215"/>
      <c r="S50" s="75"/>
      <c r="T50" s="65"/>
      <c r="AM50" s="50"/>
      <c r="AN50" s="50"/>
      <c r="AO50" s="50"/>
      <c r="AP50" s="50"/>
      <c r="AQ50" s="50"/>
      <c r="AR50" s="116"/>
      <c r="AS50" s="215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5</v>
      </c>
      <c r="BB50" s="74">
        <v>0</v>
      </c>
      <c r="BC50" s="74">
        <v>0</v>
      </c>
      <c r="BD50" s="50">
        <f t="shared" si="60"/>
        <v>0</v>
      </c>
      <c r="BE50" s="194">
        <v>0</v>
      </c>
      <c r="BF50" s="191">
        <f t="shared" si="63"/>
        <v>27</v>
      </c>
      <c r="BG50" s="74">
        <f t="shared" si="63"/>
        <v>4</v>
      </c>
      <c r="BH50" s="74">
        <f t="shared" si="63"/>
        <v>5</v>
      </c>
      <c r="BI50" s="74">
        <f t="shared" si="63"/>
        <v>9</v>
      </c>
      <c r="BJ50" s="194">
        <f t="shared" si="63"/>
        <v>2</v>
      </c>
      <c r="BK50" s="50">
        <v>22</v>
      </c>
      <c r="BL50" s="74">
        <v>4</v>
      </c>
      <c r="BM50" s="74">
        <v>5</v>
      </c>
      <c r="BN50" s="50">
        <f t="shared" si="61"/>
        <v>9</v>
      </c>
      <c r="BO50" s="194">
        <v>2</v>
      </c>
      <c r="BP50" s="116"/>
      <c r="BQ50" s="215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34"/>
        <v>1</v>
      </c>
      <c r="CE50" s="74">
        <f t="shared" si="34"/>
        <v>0</v>
      </c>
      <c r="CF50" s="74">
        <f t="shared" si="34"/>
        <v>0</v>
      </c>
      <c r="CG50" s="74">
        <f t="shared" si="34"/>
        <v>0</v>
      </c>
      <c r="CH50" s="194">
        <f t="shared" si="34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116"/>
    </row>
    <row r="51" spans="1:92" ht="15.95" customHeight="1" thickBot="1" x14ac:dyDescent="0.3">
      <c r="A51" s="215"/>
      <c r="Q51" s="215"/>
      <c r="R51" s="215"/>
      <c r="S51" s="75"/>
      <c r="T51" s="65"/>
      <c r="AM51" s="50"/>
      <c r="AN51" s="50"/>
      <c r="AO51" s="50"/>
      <c r="AP51" s="50"/>
      <c r="AQ51" s="50"/>
      <c r="AR51" s="116"/>
      <c r="AS51" s="215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63"/>
        <v>16</v>
      </c>
      <c r="BG51" s="74">
        <f t="shared" si="63"/>
        <v>2</v>
      </c>
      <c r="BH51" s="74">
        <f t="shared" si="63"/>
        <v>6</v>
      </c>
      <c r="BI51" s="74">
        <f t="shared" si="63"/>
        <v>8</v>
      </c>
      <c r="BJ51" s="194">
        <f t="shared" si="63"/>
        <v>6</v>
      </c>
      <c r="BK51" s="50">
        <v>16</v>
      </c>
      <c r="BL51" s="74">
        <v>2</v>
      </c>
      <c r="BM51" s="74">
        <v>6</v>
      </c>
      <c r="BN51" s="50">
        <f t="shared" si="61"/>
        <v>8</v>
      </c>
      <c r="BO51" s="194">
        <v>6</v>
      </c>
      <c r="BP51" s="116"/>
      <c r="BQ51" s="215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>
        <v>4</v>
      </c>
      <c r="BZ51" s="74">
        <v>4</v>
      </c>
      <c r="CA51" s="74">
        <v>1</v>
      </c>
      <c r="CB51" s="50">
        <f t="shared" ref="CB51" si="67">+CA51+BZ51</f>
        <v>5</v>
      </c>
      <c r="CC51" s="194">
        <v>2</v>
      </c>
      <c r="CD51" s="191">
        <f t="shared" si="34"/>
        <v>18</v>
      </c>
      <c r="CE51" s="74">
        <f t="shared" si="34"/>
        <v>11</v>
      </c>
      <c r="CF51" s="74">
        <f t="shared" si="34"/>
        <v>7</v>
      </c>
      <c r="CG51" s="74">
        <f t="shared" si="34"/>
        <v>18</v>
      </c>
      <c r="CH51" s="194">
        <f t="shared" si="34"/>
        <v>4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116"/>
    </row>
    <row r="52" spans="1:92" ht="15.95" customHeight="1" x14ac:dyDescent="0.25">
      <c r="A52" s="215"/>
      <c r="B52" s="18" t="s">
        <v>92</v>
      </c>
      <c r="H52" s="18" t="s">
        <v>100</v>
      </c>
      <c r="M52" s="18" t="s">
        <v>101</v>
      </c>
      <c r="O52" s="16"/>
      <c r="Q52" s="215"/>
      <c r="R52" s="215"/>
      <c r="S52" s="75"/>
      <c r="T52" s="65"/>
      <c r="AM52" s="50"/>
      <c r="AN52" s="50"/>
      <c r="AO52" s="50"/>
      <c r="AP52" s="50"/>
      <c r="AQ52" s="50"/>
      <c r="AR52" s="116"/>
      <c r="AS52" s="215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5</v>
      </c>
      <c r="BB52" s="74">
        <v>0</v>
      </c>
      <c r="BC52" s="74">
        <v>0</v>
      </c>
      <c r="BD52" s="50">
        <f t="shared" si="60"/>
        <v>0</v>
      </c>
      <c r="BE52" s="194">
        <v>0</v>
      </c>
      <c r="BF52" s="191">
        <f t="shared" si="63"/>
        <v>23</v>
      </c>
      <c r="BG52" s="74">
        <f t="shared" si="63"/>
        <v>1</v>
      </c>
      <c r="BH52" s="74">
        <f t="shared" si="63"/>
        <v>2</v>
      </c>
      <c r="BI52" s="74">
        <f t="shared" si="63"/>
        <v>3</v>
      </c>
      <c r="BJ52" s="194">
        <f t="shared" si="63"/>
        <v>0</v>
      </c>
      <c r="BK52" s="50">
        <v>18</v>
      </c>
      <c r="BL52" s="74">
        <v>1</v>
      </c>
      <c r="BM52" s="74">
        <v>2</v>
      </c>
      <c r="BN52" s="50">
        <f t="shared" si="61"/>
        <v>3</v>
      </c>
      <c r="BO52" s="194">
        <v>0</v>
      </c>
      <c r="BP52" s="116"/>
      <c r="BQ52" s="215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46</v>
      </c>
      <c r="BZ52" s="60">
        <f t="shared" ref="BZ52:CC52" si="68">SUM(BZ6:BZ51)</f>
        <v>18</v>
      </c>
      <c r="CA52" s="60">
        <f t="shared" si="68"/>
        <v>18</v>
      </c>
      <c r="CB52" s="60">
        <f t="shared" si="68"/>
        <v>36</v>
      </c>
      <c r="CC52" s="190">
        <f t="shared" si="68"/>
        <v>2</v>
      </c>
      <c r="CD52" s="189">
        <f>SUM(CD6:CD51)</f>
        <v>268</v>
      </c>
      <c r="CE52" s="60">
        <f t="shared" ref="CE52:CH52" si="69">SUM(CE6:CE51)</f>
        <v>86</v>
      </c>
      <c r="CF52" s="60">
        <f t="shared" si="69"/>
        <v>99</v>
      </c>
      <c r="CG52" s="60">
        <f>SUM(CG6:CG51)</f>
        <v>185</v>
      </c>
      <c r="CH52" s="190">
        <f t="shared" si="69"/>
        <v>34</v>
      </c>
      <c r="CI52" s="189">
        <f>SUM(CI6:CI51)</f>
        <v>222</v>
      </c>
      <c r="CJ52" s="60">
        <f t="shared" ref="CJ52:CM52" si="70">SUM(CJ6:CJ51)</f>
        <v>68</v>
      </c>
      <c r="CK52" s="60">
        <f t="shared" si="70"/>
        <v>81</v>
      </c>
      <c r="CL52" s="60">
        <f t="shared" si="70"/>
        <v>149</v>
      </c>
      <c r="CM52" s="190">
        <f t="shared" si="70"/>
        <v>32</v>
      </c>
      <c r="CN52" s="116"/>
    </row>
    <row r="53" spans="1:92" ht="15.95" customHeight="1" x14ac:dyDescent="0.25">
      <c r="A53" s="215"/>
      <c r="B53" s="36" t="s">
        <v>149</v>
      </c>
      <c r="C53" s="36"/>
      <c r="D53" s="36"/>
      <c r="E53" s="36"/>
      <c r="F53" s="36"/>
      <c r="G53" s="36"/>
      <c r="H53" s="36" t="s">
        <v>766</v>
      </c>
      <c r="I53" s="36"/>
      <c r="J53" s="36"/>
      <c r="K53" s="36"/>
      <c r="L53" s="36"/>
      <c r="M53" s="36" t="s">
        <v>354</v>
      </c>
      <c r="N53" s="36"/>
      <c r="O53" s="36"/>
      <c r="P53" s="36"/>
      <c r="Q53" s="215"/>
      <c r="R53" s="215"/>
      <c r="S53" s="62"/>
      <c r="T53" s="62"/>
      <c r="AM53" s="50"/>
      <c r="AN53" s="50"/>
      <c r="AO53" s="50"/>
      <c r="AP53" s="50"/>
      <c r="AQ53" s="50"/>
      <c r="AR53" s="116"/>
      <c r="AS53" s="215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4</v>
      </c>
      <c r="BB53" s="74">
        <v>0</v>
      </c>
      <c r="BC53" s="74">
        <v>0</v>
      </c>
      <c r="BD53" s="50">
        <f t="shared" si="60"/>
        <v>0</v>
      </c>
      <c r="BE53" s="194">
        <v>0</v>
      </c>
      <c r="BF53" s="191">
        <f t="shared" si="63"/>
        <v>23</v>
      </c>
      <c r="BG53" s="74">
        <f t="shared" si="63"/>
        <v>0</v>
      </c>
      <c r="BH53" s="74">
        <f t="shared" si="63"/>
        <v>5</v>
      </c>
      <c r="BI53" s="74">
        <f t="shared" si="63"/>
        <v>5</v>
      </c>
      <c r="BJ53" s="194">
        <f t="shared" si="63"/>
        <v>0</v>
      </c>
      <c r="BK53" s="50">
        <v>19</v>
      </c>
      <c r="BL53" s="74">
        <v>0</v>
      </c>
      <c r="BM53" s="74">
        <v>5</v>
      </c>
      <c r="BN53" s="50">
        <f t="shared" si="61"/>
        <v>5</v>
      </c>
      <c r="BO53" s="194">
        <v>0</v>
      </c>
      <c r="BP53" s="116"/>
      <c r="BQ53" s="215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116"/>
    </row>
    <row r="54" spans="1:92" ht="15.95" customHeight="1" x14ac:dyDescent="0.25">
      <c r="A54" s="215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215"/>
      <c r="R54" s="215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116"/>
      <c r="AS54" s="215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5</v>
      </c>
      <c r="BB54" s="74">
        <v>0</v>
      </c>
      <c r="BC54" s="74">
        <v>1</v>
      </c>
      <c r="BD54" s="50">
        <f t="shared" si="60"/>
        <v>1</v>
      </c>
      <c r="BE54" s="194">
        <v>2</v>
      </c>
      <c r="BF54" s="191">
        <f t="shared" si="63"/>
        <v>27</v>
      </c>
      <c r="BG54" s="74">
        <f t="shared" si="63"/>
        <v>2</v>
      </c>
      <c r="BH54" s="74">
        <f t="shared" si="63"/>
        <v>9</v>
      </c>
      <c r="BI54" s="74">
        <f t="shared" si="63"/>
        <v>11</v>
      </c>
      <c r="BJ54" s="194">
        <f t="shared" si="63"/>
        <v>2</v>
      </c>
      <c r="BK54" s="50">
        <v>22</v>
      </c>
      <c r="BL54" s="74">
        <v>2</v>
      </c>
      <c r="BM54" s="74">
        <v>8</v>
      </c>
      <c r="BN54" s="50">
        <f t="shared" si="61"/>
        <v>10</v>
      </c>
      <c r="BO54" s="194">
        <v>0</v>
      </c>
      <c r="BP54" s="116"/>
      <c r="BQ54" s="215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116"/>
    </row>
    <row r="55" spans="1:92" ht="15.95" customHeight="1" x14ac:dyDescent="0.25">
      <c r="A55" s="215"/>
      <c r="Q55" s="215"/>
      <c r="R55" s="215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116"/>
      <c r="AS55" s="215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5</v>
      </c>
      <c r="BB55" s="74">
        <v>0</v>
      </c>
      <c r="BC55" s="74">
        <v>1</v>
      </c>
      <c r="BD55" s="50">
        <f t="shared" si="60"/>
        <v>1</v>
      </c>
      <c r="BE55" s="194">
        <v>4</v>
      </c>
      <c r="BF55" s="191">
        <f t="shared" si="63"/>
        <v>27</v>
      </c>
      <c r="BG55" s="74">
        <f t="shared" si="63"/>
        <v>0</v>
      </c>
      <c r="BH55" s="74">
        <f t="shared" si="63"/>
        <v>5</v>
      </c>
      <c r="BI55" s="74">
        <f t="shared" si="63"/>
        <v>5</v>
      </c>
      <c r="BJ55" s="194">
        <f t="shared" si="63"/>
        <v>8</v>
      </c>
      <c r="BK55" s="50">
        <v>22</v>
      </c>
      <c r="BL55" s="74">
        <v>0</v>
      </c>
      <c r="BM55" s="74">
        <v>4</v>
      </c>
      <c r="BN55" s="50">
        <f t="shared" si="61"/>
        <v>4</v>
      </c>
      <c r="BO55" s="194">
        <v>4</v>
      </c>
      <c r="BP55" s="116"/>
      <c r="BQ55" s="215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116"/>
    </row>
    <row r="56" spans="1:92" ht="15.95" customHeight="1" x14ac:dyDescent="0.25">
      <c r="A56" s="215"/>
      <c r="Q56" s="215"/>
      <c r="R56" s="215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116"/>
      <c r="AS56" s="215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5</v>
      </c>
      <c r="BB56" s="74">
        <v>1</v>
      </c>
      <c r="BC56" s="74">
        <v>0</v>
      </c>
      <c r="BD56" s="50">
        <f t="shared" si="60"/>
        <v>1</v>
      </c>
      <c r="BE56" s="194">
        <v>0</v>
      </c>
      <c r="BF56" s="191">
        <f t="shared" si="63"/>
        <v>26</v>
      </c>
      <c r="BG56" s="74">
        <f t="shared" si="63"/>
        <v>4</v>
      </c>
      <c r="BH56" s="74">
        <f t="shared" si="63"/>
        <v>7</v>
      </c>
      <c r="BI56" s="74">
        <f t="shared" si="63"/>
        <v>11</v>
      </c>
      <c r="BJ56" s="194">
        <f t="shared" si="63"/>
        <v>0</v>
      </c>
      <c r="BK56" s="50">
        <v>21</v>
      </c>
      <c r="BL56" s="74">
        <v>3</v>
      </c>
      <c r="BM56" s="74">
        <v>7</v>
      </c>
      <c r="BN56" s="50">
        <f t="shared" si="61"/>
        <v>10</v>
      </c>
      <c r="BO56" s="194">
        <v>0</v>
      </c>
      <c r="BP56" s="116"/>
      <c r="BQ56" s="215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116"/>
    </row>
    <row r="57" spans="1:92" ht="15.95" customHeight="1" thickBot="1" x14ac:dyDescent="0.3">
      <c r="A57" s="215"/>
      <c r="Q57" s="215"/>
      <c r="R57" s="215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116"/>
      <c r="AS57" s="215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55</v>
      </c>
      <c r="BB57" s="48">
        <f t="shared" ref="BB57" si="71">SUM(BB45:BB56)</f>
        <v>10</v>
      </c>
      <c r="BC57" s="48">
        <f>SUM(BC45:BC56)</f>
        <v>18</v>
      </c>
      <c r="BD57" s="48">
        <f>+BC57+BB57</f>
        <v>28</v>
      </c>
      <c r="BE57" s="196">
        <f>SUM(BE45:BE56)</f>
        <v>8</v>
      </c>
      <c r="BF57" s="195">
        <f>SUM(BF45:BF56)</f>
        <v>297</v>
      </c>
      <c r="BG57" s="48">
        <f t="shared" ref="BG57" si="72">SUM(BG45:BG56)</f>
        <v>76</v>
      </c>
      <c r="BH57" s="48">
        <f>SUM(BH45:BH56)</f>
        <v>123</v>
      </c>
      <c r="BI57" s="48">
        <f>+BH57+BG57</f>
        <v>199</v>
      </c>
      <c r="BJ57" s="196">
        <f>SUM(BJ45:BJ56)</f>
        <v>36</v>
      </c>
      <c r="BK57" s="48">
        <f>SUM(BK45:BK56)</f>
        <v>242</v>
      </c>
      <c r="BL57" s="48">
        <f t="shared" ref="BL57" si="73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116"/>
      <c r="BQ57" s="215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116"/>
    </row>
    <row r="58" spans="1:92" ht="15.95" customHeight="1" x14ac:dyDescent="0.25">
      <c r="A58" s="215"/>
      <c r="Q58" s="215"/>
      <c r="R58" s="215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116"/>
      <c r="AS58" s="215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116"/>
      <c r="BQ58" s="215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116"/>
    </row>
    <row r="59" spans="1:92" ht="15.95" customHeight="1" x14ac:dyDescent="0.25">
      <c r="A59" s="215"/>
      <c r="Q59" s="215"/>
      <c r="R59" s="215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116"/>
      <c r="AS59" s="215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116"/>
      <c r="BQ59" s="215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116"/>
    </row>
    <row r="60" spans="1:92" ht="15.95" customHeight="1" x14ac:dyDescent="0.25">
      <c r="A60" s="215"/>
      <c r="Q60" s="215"/>
      <c r="R60" s="215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116"/>
      <c r="AS60" s="215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116"/>
      <c r="BQ60" s="215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116"/>
    </row>
    <row r="61" spans="1:92" ht="15.95" customHeight="1" x14ac:dyDescent="0.25">
      <c r="A61" s="215"/>
      <c r="Q61" s="116"/>
      <c r="R61" s="215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116"/>
      <c r="AS61" s="215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116"/>
      <c r="BQ61" s="215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116"/>
    </row>
    <row r="62" spans="1:92" ht="15.95" customHeight="1" x14ac:dyDescent="0.25">
      <c r="A62" s="215"/>
      <c r="Q62" s="215"/>
      <c r="R62" s="215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116"/>
      <c r="AS62" s="215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116"/>
      <c r="BQ62" s="215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116"/>
    </row>
    <row r="63" spans="1:92" ht="15.95" customHeight="1" x14ac:dyDescent="0.25">
      <c r="A63" s="116"/>
      <c r="Q63" s="116"/>
      <c r="R63" s="215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116"/>
      <c r="AS63" s="215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116"/>
      <c r="BQ63" s="215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116"/>
    </row>
    <row r="64" spans="1:92" ht="15.95" customHeight="1" x14ac:dyDescent="0.25">
      <c r="A64" s="215"/>
      <c r="Q64" s="215"/>
      <c r="R64" s="215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116"/>
      <c r="AS64" s="215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116"/>
      <c r="BQ64" s="215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116"/>
    </row>
    <row r="65" spans="1:92" ht="15.95" customHeight="1" x14ac:dyDescent="0.25">
      <c r="A65" s="116"/>
      <c r="Q65" s="116"/>
      <c r="R65" s="215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116"/>
      <c r="AS65" s="215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116"/>
      <c r="BQ65" s="215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116"/>
    </row>
    <row r="66" spans="1:92" ht="15.95" customHeight="1" x14ac:dyDescent="0.25">
      <c r="A66" s="215"/>
      <c r="Q66" s="116"/>
      <c r="R66" s="215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116"/>
      <c r="AS66" s="215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116"/>
      <c r="BQ66" s="215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116"/>
    </row>
    <row r="67" spans="1:92" ht="15.95" customHeight="1" x14ac:dyDescent="0.25">
      <c r="A67" s="21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116"/>
      <c r="R67" s="116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116"/>
      <c r="AS67" s="116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116"/>
      <c r="BQ67" s="116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116"/>
    </row>
    <row r="68" spans="1:92" ht="15.95" customHeight="1" x14ac:dyDescent="0.25">
      <c r="A68" s="215"/>
      <c r="G68" s="16"/>
      <c r="H68" s="16"/>
      <c r="I68" s="16"/>
      <c r="J68" s="16"/>
      <c r="K68" s="16"/>
      <c r="L68" s="16"/>
      <c r="M68" s="16"/>
      <c r="Q68" s="116"/>
      <c r="R68" s="116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116"/>
      <c r="AS68" s="116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116"/>
      <c r="BQ68" s="116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116"/>
    </row>
    <row r="69" spans="1:92" ht="15.95" customHeight="1" x14ac:dyDescent="0.25">
      <c r="A69" s="215"/>
      <c r="Q69" s="116"/>
      <c r="R69" s="116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116"/>
      <c r="AS69" s="116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116"/>
      <c r="BQ69" s="116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116"/>
    </row>
    <row r="70" spans="1:92" ht="15.95" customHeight="1" x14ac:dyDescent="0.25">
      <c r="A70" s="215"/>
      <c r="Q70" s="116"/>
      <c r="R70" s="116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116"/>
      <c r="AS70" s="116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116"/>
      <c r="BQ70" s="116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116"/>
    </row>
    <row r="71" spans="1:92" ht="15.95" customHeight="1" x14ac:dyDescent="0.25">
      <c r="A71" s="215"/>
      <c r="Q71" s="116"/>
      <c r="R71" s="213"/>
      <c r="AF71" s="16"/>
      <c r="AG71" s="16"/>
      <c r="AH71" s="16"/>
      <c r="AI71" s="16"/>
      <c r="AJ71" s="16"/>
      <c r="AK71" s="16"/>
      <c r="AL71" s="16"/>
      <c r="AR71" s="227"/>
      <c r="AS71" s="213"/>
      <c r="BG71" s="16"/>
      <c r="BH71" s="16"/>
      <c r="BI71" s="16"/>
      <c r="BJ71" s="16"/>
      <c r="BK71" s="16"/>
      <c r="BL71" s="16"/>
      <c r="BM71" s="16"/>
      <c r="BP71" s="227"/>
      <c r="BQ71" s="213"/>
      <c r="CE71" s="16"/>
      <c r="CF71" s="16"/>
      <c r="CG71" s="16"/>
      <c r="CH71" s="16"/>
      <c r="CI71" s="16"/>
      <c r="CJ71" s="16"/>
      <c r="CK71" s="16"/>
      <c r="CN71" s="227"/>
    </row>
    <row r="72" spans="1:92" ht="15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27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27"/>
      <c r="AS72" s="213"/>
      <c r="AT72" s="213"/>
      <c r="AU72" s="213"/>
      <c r="AV72" s="213"/>
      <c r="AW72" s="213"/>
      <c r="AX72" s="213"/>
      <c r="AY72" s="213"/>
      <c r="AZ72" s="213"/>
      <c r="BA72" s="213"/>
      <c r="BB72" s="227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27"/>
      <c r="BQ72" s="213"/>
      <c r="BR72" s="213"/>
      <c r="BS72" s="213"/>
      <c r="BT72" s="213"/>
      <c r="BU72" s="213"/>
      <c r="BV72" s="213"/>
      <c r="BW72" s="213"/>
      <c r="BX72" s="213"/>
      <c r="BY72" s="213"/>
      <c r="BZ72" s="227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27"/>
    </row>
    <row r="73" spans="1:92" ht="24" customHeight="1" x14ac:dyDescent="0.3">
      <c r="A73" s="213"/>
      <c r="B73" s="261" t="s">
        <v>702</v>
      </c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13"/>
      <c r="R73" s="213"/>
      <c r="S73" s="261" t="s">
        <v>702</v>
      </c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27"/>
      <c r="AS73" s="213"/>
      <c r="AT73" s="261" t="s">
        <v>702</v>
      </c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27"/>
      <c r="BQ73" s="213"/>
      <c r="BR73" s="261" t="s">
        <v>702</v>
      </c>
      <c r="BS73" s="261"/>
      <c r="BT73" s="261"/>
      <c r="BU73" s="261"/>
      <c r="BV73" s="261"/>
      <c r="BW73" s="261"/>
      <c r="BX73" s="261"/>
      <c r="BY73" s="261"/>
      <c r="BZ73" s="261"/>
      <c r="CA73" s="261"/>
      <c r="CB73" s="261"/>
      <c r="CC73" s="261"/>
      <c r="CD73" s="261"/>
      <c r="CE73" s="261"/>
      <c r="CF73" s="261"/>
      <c r="CG73" s="261"/>
      <c r="CH73" s="261"/>
      <c r="CI73" s="261"/>
      <c r="CJ73" s="261"/>
      <c r="CK73" s="261"/>
      <c r="CL73" s="261"/>
      <c r="CM73" s="261"/>
      <c r="CN73" s="227"/>
    </row>
    <row r="74" spans="1:92" ht="20.25" x14ac:dyDescent="0.3">
      <c r="A74" s="213"/>
      <c r="B74" s="52" t="s">
        <v>115</v>
      </c>
      <c r="C74" s="52">
        <f>+C2</f>
        <v>27</v>
      </c>
      <c r="D74" s="273" t="s">
        <v>667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213"/>
      <c r="R74" s="213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13"/>
      <c r="AS74" s="213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13"/>
      <c r="BQ74" s="213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13"/>
    </row>
    <row r="75" spans="1:92" ht="18.600000000000001" customHeight="1" x14ac:dyDescent="0.3">
      <c r="A75" s="116"/>
      <c r="N75" s="51"/>
      <c r="O75" s="51"/>
      <c r="P75" s="51"/>
      <c r="Q75" s="116"/>
      <c r="R75" s="116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116"/>
      <c r="AS75" s="116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116"/>
      <c r="BQ75" s="116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116"/>
    </row>
    <row r="76" spans="1:92" ht="15.75" x14ac:dyDescent="0.25">
      <c r="A76" s="116"/>
      <c r="B76" s="16"/>
      <c r="C76" s="16"/>
      <c r="N76" s="16"/>
      <c r="O76" s="16"/>
      <c r="P76" s="16"/>
      <c r="Q76" s="213"/>
      <c r="R76" s="213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213"/>
      <c r="AS76" s="213"/>
      <c r="BP76" s="213"/>
      <c r="BQ76" s="213"/>
      <c r="CN76" s="213"/>
    </row>
    <row r="77" spans="1:92" ht="15.75" customHeight="1" x14ac:dyDescent="0.25">
      <c r="A77" s="116"/>
      <c r="B77" s="16"/>
      <c r="C77" s="16"/>
      <c r="N77" s="16"/>
      <c r="O77" s="16"/>
      <c r="P77" s="16"/>
      <c r="Q77" s="213"/>
      <c r="R77" s="213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213"/>
      <c r="AS77" s="213"/>
      <c r="AT77" s="61"/>
      <c r="AU77" s="61"/>
      <c r="AV77" s="75"/>
      <c r="AW77" s="77"/>
      <c r="AX77" s="78"/>
      <c r="AY77" s="77"/>
      <c r="AZ77" s="77"/>
      <c r="BA77" s="267" t="s">
        <v>665</v>
      </c>
      <c r="BB77" s="268"/>
      <c r="BC77" s="268"/>
      <c r="BD77" s="268"/>
      <c r="BE77" s="269"/>
      <c r="BF77" s="270" t="s">
        <v>671</v>
      </c>
      <c r="BG77" s="271"/>
      <c r="BH77" s="271"/>
      <c r="BI77" s="271"/>
      <c r="BJ77" s="272"/>
      <c r="BK77" s="267" t="s">
        <v>672</v>
      </c>
      <c r="BL77" s="268"/>
      <c r="BM77" s="268"/>
      <c r="BN77" s="268"/>
      <c r="BO77" s="269"/>
      <c r="BP77" s="213"/>
      <c r="BQ77" s="213"/>
      <c r="BR77" s="61"/>
      <c r="BS77" s="61"/>
      <c r="BT77" s="75"/>
      <c r="BU77" s="77"/>
      <c r="BV77" s="78"/>
      <c r="BW77" s="77"/>
      <c r="BX77" s="77"/>
      <c r="BY77" s="267" t="s">
        <v>665</v>
      </c>
      <c r="BZ77" s="268"/>
      <c r="CA77" s="268"/>
      <c r="CB77" s="268"/>
      <c r="CC77" s="269"/>
      <c r="CD77" s="270" t="s">
        <v>671</v>
      </c>
      <c r="CE77" s="271"/>
      <c r="CF77" s="271"/>
      <c r="CG77" s="271"/>
      <c r="CH77" s="272"/>
      <c r="CI77" s="267" t="s">
        <v>672</v>
      </c>
      <c r="CJ77" s="268"/>
      <c r="CK77" s="268"/>
      <c r="CL77" s="268"/>
      <c r="CM77" s="269"/>
      <c r="CN77" s="213"/>
    </row>
    <row r="78" spans="1:92" ht="15.75" customHeight="1" thickBot="1" x14ac:dyDescent="0.3">
      <c r="A78" s="116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116"/>
      <c r="R78" s="116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116"/>
      <c r="AS78" s="116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229" t="s">
        <v>4</v>
      </c>
      <c r="BB78" s="230" t="s">
        <v>29</v>
      </c>
      <c r="BC78" s="230" t="s">
        <v>30</v>
      </c>
      <c r="BD78" s="230" t="s">
        <v>31</v>
      </c>
      <c r="BE78" s="231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230" t="s">
        <v>4</v>
      </c>
      <c r="BL78" s="230" t="s">
        <v>29</v>
      </c>
      <c r="BM78" s="230" t="s">
        <v>30</v>
      </c>
      <c r="BN78" s="230" t="s">
        <v>31</v>
      </c>
      <c r="BO78" s="231" t="s">
        <v>3</v>
      </c>
      <c r="BP78" s="116"/>
      <c r="BQ78" s="116"/>
      <c r="BR78" s="88"/>
      <c r="BS78" s="59"/>
      <c r="BT78" s="59"/>
      <c r="BU78" s="59"/>
      <c r="BV78" s="59"/>
      <c r="BW78" s="59"/>
      <c r="BX78" s="22"/>
      <c r="BY78" s="229" t="s">
        <v>4</v>
      </c>
      <c r="BZ78" s="230" t="s">
        <v>29</v>
      </c>
      <c r="CA78" s="230" t="s">
        <v>30</v>
      </c>
      <c r="CB78" s="230" t="s">
        <v>31</v>
      </c>
      <c r="CC78" s="231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230" t="s">
        <v>4</v>
      </c>
      <c r="CJ78" s="230" t="s">
        <v>29</v>
      </c>
      <c r="CK78" s="230" t="s">
        <v>30</v>
      </c>
      <c r="CL78" s="230" t="s">
        <v>31</v>
      </c>
      <c r="CM78" s="231" t="s">
        <v>3</v>
      </c>
      <c r="CN78" s="116"/>
    </row>
    <row r="79" spans="1:92" ht="15.75" customHeight="1" thickBot="1" x14ac:dyDescent="0.3">
      <c r="A79" s="116"/>
      <c r="B79" s="16"/>
      <c r="C79" s="16"/>
      <c r="D79" s="42" t="s">
        <v>82</v>
      </c>
      <c r="E79" s="42"/>
      <c r="F79" s="42"/>
      <c r="G79" s="29" t="s">
        <v>23</v>
      </c>
      <c r="H79" s="43"/>
      <c r="I79" s="74">
        <v>26</v>
      </c>
      <c r="J79" s="74">
        <v>47</v>
      </c>
      <c r="K79" s="74">
        <v>17</v>
      </c>
      <c r="L79" s="83">
        <v>64</v>
      </c>
      <c r="M79" s="74">
        <v>4</v>
      </c>
      <c r="O79" s="16"/>
      <c r="P79" s="16"/>
      <c r="Q79" s="116"/>
      <c r="R79" s="116"/>
      <c r="S79" s="75"/>
      <c r="T79" s="65"/>
      <c r="U79" s="242" t="s">
        <v>161</v>
      </c>
      <c r="V79" s="22" t="s">
        <v>194</v>
      </c>
      <c r="W79" s="22"/>
      <c r="X79" s="22"/>
      <c r="Y79" s="22"/>
      <c r="Z79" s="22"/>
      <c r="AA79" s="22"/>
      <c r="AB79" s="22"/>
      <c r="AC79" s="242" t="s">
        <v>4</v>
      </c>
      <c r="AD79" s="242" t="s">
        <v>8</v>
      </c>
      <c r="AE79" s="242" t="s">
        <v>9</v>
      </c>
      <c r="AF79" s="242" t="s">
        <v>10</v>
      </c>
      <c r="AG79" s="263" t="s">
        <v>107</v>
      </c>
      <c r="AH79" s="263"/>
      <c r="AI79" s="242" t="s">
        <v>5</v>
      </c>
      <c r="AJ79" s="242" t="s">
        <v>7</v>
      </c>
      <c r="AK79" s="242" t="s">
        <v>6</v>
      </c>
      <c r="AL79" s="242" t="s">
        <v>108</v>
      </c>
      <c r="AM79" s="50"/>
      <c r="AN79" s="50"/>
      <c r="AO79" s="50"/>
      <c r="AP79" s="50"/>
      <c r="AQ79" s="50"/>
      <c r="AR79" s="116"/>
      <c r="AS79" s="116"/>
      <c r="AT79" s="25" t="s">
        <v>139</v>
      </c>
      <c r="AU79" s="25"/>
      <c r="AV79" s="25"/>
      <c r="AW79" s="25"/>
      <c r="AX79" s="25"/>
      <c r="AY79" s="27" t="s">
        <v>143</v>
      </c>
      <c r="BA79" s="189">
        <v>4</v>
      </c>
      <c r="BB79" s="28">
        <v>3</v>
      </c>
      <c r="BC79" s="28">
        <v>3</v>
      </c>
      <c r="BD79" s="28">
        <f>+BC79+BB79</f>
        <v>6</v>
      </c>
      <c r="BE79" s="193">
        <v>0</v>
      </c>
      <c r="BF79" s="189">
        <f>+BK79+BA79</f>
        <v>35</v>
      </c>
      <c r="BG79" s="28">
        <f>+BL79+BB79</f>
        <v>9</v>
      </c>
      <c r="BH79" s="28">
        <f>+BM79+BC79</f>
        <v>10</v>
      </c>
      <c r="BI79" s="28">
        <f>+BN79+BD79</f>
        <v>19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74">+BL79+BM79</f>
        <v>13</v>
      </c>
      <c r="BO79" s="194">
        <v>2</v>
      </c>
      <c r="BP79" s="116"/>
      <c r="BQ79" s="116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2</v>
      </c>
      <c r="BZ79" s="74">
        <v>0</v>
      </c>
      <c r="CA79" s="74">
        <v>1</v>
      </c>
      <c r="CB79" s="50">
        <f t="shared" ref="CB79" si="75">+CA79+BZ79</f>
        <v>1</v>
      </c>
      <c r="CC79" s="194">
        <v>0</v>
      </c>
      <c r="CD79" s="191">
        <f t="shared" ref="CD79:CH84" si="76">+CI79+BY79</f>
        <v>5</v>
      </c>
      <c r="CE79" s="74">
        <f t="shared" si="76"/>
        <v>0</v>
      </c>
      <c r="CF79" s="74">
        <f t="shared" si="76"/>
        <v>1</v>
      </c>
      <c r="CG79" s="74">
        <f t="shared" si="76"/>
        <v>1</v>
      </c>
      <c r="CH79" s="194">
        <f t="shared" si="76"/>
        <v>0</v>
      </c>
      <c r="CI79" s="191">
        <v>3</v>
      </c>
      <c r="CJ79" s="74">
        <v>0</v>
      </c>
      <c r="CK79" s="74">
        <v>0</v>
      </c>
      <c r="CL79" s="50">
        <f t="shared" ref="CL79:CL84" si="77">+CJ79+CK79</f>
        <v>0</v>
      </c>
      <c r="CM79" s="194">
        <v>0</v>
      </c>
      <c r="CN79" s="116"/>
    </row>
    <row r="80" spans="1:92" ht="15.75" customHeight="1" x14ac:dyDescent="0.25">
      <c r="A80" s="116"/>
      <c r="B80" s="16"/>
      <c r="C80" s="16"/>
      <c r="D80" s="97" t="s">
        <v>65</v>
      </c>
      <c r="E80" s="97"/>
      <c r="F80" s="97"/>
      <c r="G80" s="97" t="s">
        <v>17</v>
      </c>
      <c r="H80" s="74"/>
      <c r="I80" s="74">
        <v>25</v>
      </c>
      <c r="J80" s="74">
        <v>28</v>
      </c>
      <c r="K80" s="74">
        <v>29</v>
      </c>
      <c r="L80" s="83">
        <v>57</v>
      </c>
      <c r="M80" s="74">
        <v>4</v>
      </c>
      <c r="O80" s="16"/>
      <c r="P80" s="16"/>
      <c r="Q80" s="116"/>
      <c r="R80" s="116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SUMIF($V$96:$V$98,$V80,AC$96:AC$98)+SUMIF($V$114:$V$124,$V80,AC$114:AC$124)</f>
        <v>1</v>
      </c>
      <c r="AD80" s="50">
        <f t="shared" ref="AD80:AF90" si="78">SUMIF($V$96:$V$98,$V80,AD$96:AD$98)+SUMIF($V$114:$V$124,$V80,AD$114:AD$124)</f>
        <v>0</v>
      </c>
      <c r="AE80" s="50">
        <f t="shared" si="78"/>
        <v>0</v>
      </c>
      <c r="AF80" s="50">
        <f t="shared" si="78"/>
        <v>1</v>
      </c>
      <c r="AG80" s="264">
        <f t="shared" ref="AG80:AG90" si="79">(2*AD80+AF80)/(2*AC80)</f>
        <v>0.5</v>
      </c>
      <c r="AH80" s="264"/>
      <c r="AI80" s="50">
        <f t="shared" ref="AI80:AK90" si="80">SUMIF($V$96:$V$98,$V80,AI$96:AI$98)+SUMIF($V$114:$V$124,$V80,AI$114:AI$124)</f>
        <v>1</v>
      </c>
      <c r="AJ80" s="50">
        <f t="shared" si="80"/>
        <v>0</v>
      </c>
      <c r="AK80" s="50">
        <f t="shared" si="80"/>
        <v>0</v>
      </c>
      <c r="AL80" s="81">
        <f t="shared" ref="AL80:AL90" si="81">+AI80/AC80</f>
        <v>1</v>
      </c>
      <c r="AM80" s="50"/>
      <c r="AN80" s="50"/>
      <c r="AO80" s="50"/>
      <c r="AP80" s="50"/>
      <c r="AQ80" s="50"/>
      <c r="AR80" s="116"/>
      <c r="AS80" s="116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5</v>
      </c>
      <c r="BB80" s="74">
        <v>0</v>
      </c>
      <c r="BC80" s="74">
        <v>0</v>
      </c>
      <c r="BD80" s="50">
        <f t="shared" ref="BD80:BD90" si="82">+BC80+BB80</f>
        <v>0</v>
      </c>
      <c r="BE80" s="194">
        <v>0</v>
      </c>
      <c r="BF80" s="191">
        <f t="shared" ref="BF80:BJ90" si="83">+BK80+BA80</f>
        <v>24</v>
      </c>
      <c r="BG80" s="74">
        <f t="shared" si="83"/>
        <v>0</v>
      </c>
      <c r="BH80" s="74">
        <f t="shared" si="83"/>
        <v>1</v>
      </c>
      <c r="BI80" s="74">
        <f t="shared" si="83"/>
        <v>1</v>
      </c>
      <c r="BJ80" s="194">
        <f t="shared" si="83"/>
        <v>0</v>
      </c>
      <c r="BK80" s="191">
        <v>19</v>
      </c>
      <c r="BL80" s="74">
        <v>0</v>
      </c>
      <c r="BM80" s="74">
        <v>1</v>
      </c>
      <c r="BN80" s="50">
        <f t="shared" si="74"/>
        <v>1</v>
      </c>
      <c r="BO80" s="194">
        <v>0</v>
      </c>
      <c r="BP80" s="116"/>
      <c r="BQ80" s="116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76"/>
        <v>1</v>
      </c>
      <c r="CE80" s="74">
        <f t="shared" si="76"/>
        <v>0</v>
      </c>
      <c r="CF80" s="74">
        <f t="shared" si="76"/>
        <v>0</v>
      </c>
      <c r="CG80" s="74">
        <f t="shared" si="76"/>
        <v>0</v>
      </c>
      <c r="CH80" s="194">
        <f t="shared" si="76"/>
        <v>0</v>
      </c>
      <c r="CI80" s="191">
        <v>1</v>
      </c>
      <c r="CJ80" s="74">
        <v>0</v>
      </c>
      <c r="CK80" s="74">
        <v>0</v>
      </c>
      <c r="CL80" s="50">
        <f t="shared" si="77"/>
        <v>0</v>
      </c>
      <c r="CM80" s="194">
        <v>0</v>
      </c>
      <c r="CN80" s="116"/>
    </row>
    <row r="81" spans="1:92" ht="15.75" customHeight="1" x14ac:dyDescent="0.25">
      <c r="A81" s="116"/>
      <c r="B81" s="16"/>
      <c r="C81" s="16"/>
      <c r="D81" s="65" t="s">
        <v>126</v>
      </c>
      <c r="E81" s="65"/>
      <c r="F81" s="65"/>
      <c r="G81" s="97" t="s">
        <v>19</v>
      </c>
      <c r="H81" s="50"/>
      <c r="I81" s="74">
        <v>25</v>
      </c>
      <c r="J81" s="74">
        <v>35</v>
      </c>
      <c r="K81" s="74">
        <v>21</v>
      </c>
      <c r="L81" s="83">
        <v>56</v>
      </c>
      <c r="M81" s="74">
        <v>6</v>
      </c>
      <c r="O81" s="16"/>
      <c r="P81" s="16"/>
      <c r="Q81" s="116"/>
      <c r="R81" s="116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 t="shared" ref="AC81:AC90" si="84">SUMIF($V$96:$V$98,$V81,AC$96:AC$98)+SUMIF($V$114:$V$124,$V81,AC$114:AC$124)</f>
        <v>2</v>
      </c>
      <c r="AD81" s="50">
        <f t="shared" si="78"/>
        <v>2</v>
      </c>
      <c r="AE81" s="50">
        <f t="shared" si="78"/>
        <v>0</v>
      </c>
      <c r="AF81" s="50">
        <f t="shared" si="78"/>
        <v>0</v>
      </c>
      <c r="AG81" s="264">
        <f t="shared" si="79"/>
        <v>1</v>
      </c>
      <c r="AH81" s="264"/>
      <c r="AI81" s="50">
        <f t="shared" si="80"/>
        <v>0</v>
      </c>
      <c r="AJ81" s="50">
        <f t="shared" si="80"/>
        <v>0</v>
      </c>
      <c r="AK81" s="50">
        <f t="shared" si="80"/>
        <v>2</v>
      </c>
      <c r="AL81" s="81">
        <f t="shared" si="81"/>
        <v>0</v>
      </c>
      <c r="AM81" s="50"/>
      <c r="AN81" s="50"/>
      <c r="AO81" s="50"/>
      <c r="AP81" s="50"/>
      <c r="AQ81" s="50"/>
      <c r="AR81" s="116"/>
      <c r="AS81" s="116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>
        <v>4</v>
      </c>
      <c r="BB81" s="74">
        <v>4</v>
      </c>
      <c r="BC81" s="74">
        <v>4</v>
      </c>
      <c r="BD81" s="50">
        <f t="shared" si="82"/>
        <v>8</v>
      </c>
      <c r="BE81" s="194">
        <v>6</v>
      </c>
      <c r="BF81" s="191">
        <f t="shared" si="83"/>
        <v>23</v>
      </c>
      <c r="BG81" s="74">
        <f t="shared" si="83"/>
        <v>24</v>
      </c>
      <c r="BH81" s="74">
        <f t="shared" si="83"/>
        <v>19</v>
      </c>
      <c r="BI81" s="74">
        <f t="shared" si="83"/>
        <v>43</v>
      </c>
      <c r="BJ81" s="194">
        <f t="shared" si="83"/>
        <v>12</v>
      </c>
      <c r="BK81" s="191">
        <v>19</v>
      </c>
      <c r="BL81" s="74">
        <v>20</v>
      </c>
      <c r="BM81" s="74">
        <v>15</v>
      </c>
      <c r="BN81" s="50">
        <f t="shared" si="74"/>
        <v>35</v>
      </c>
      <c r="BO81" s="194">
        <v>6</v>
      </c>
      <c r="BP81" s="116"/>
      <c r="BQ81" s="116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>
        <v>1</v>
      </c>
      <c r="BZ81" s="74">
        <v>0</v>
      </c>
      <c r="CA81" s="74">
        <v>0</v>
      </c>
      <c r="CB81" s="50">
        <f t="shared" ref="CB81" si="85">+CA81+BZ81</f>
        <v>0</v>
      </c>
      <c r="CC81" s="194">
        <v>2</v>
      </c>
      <c r="CD81" s="191">
        <f t="shared" ref="CD81:CD82" si="86">+CI81+BY81</f>
        <v>2</v>
      </c>
      <c r="CE81" s="74">
        <f t="shared" ref="CE81:CE82" si="87">+CJ81+BZ81</f>
        <v>0</v>
      </c>
      <c r="CF81" s="74">
        <f t="shared" ref="CF81:CF82" si="88">+CK81+CA81</f>
        <v>0</v>
      </c>
      <c r="CG81" s="74">
        <f t="shared" ref="CG81:CG82" si="89">+CL81+CB81</f>
        <v>0</v>
      </c>
      <c r="CH81" s="194">
        <f t="shared" ref="CH81:CH82" si="90">+CM81+CC81</f>
        <v>2</v>
      </c>
      <c r="CI81" s="191">
        <v>1</v>
      </c>
      <c r="CJ81" s="74">
        <v>0</v>
      </c>
      <c r="CK81" s="74">
        <v>0</v>
      </c>
      <c r="CL81" s="50">
        <f t="shared" si="77"/>
        <v>0</v>
      </c>
      <c r="CM81" s="194">
        <v>0</v>
      </c>
      <c r="CN81" s="232"/>
    </row>
    <row r="82" spans="1:92" ht="15.75" customHeight="1" x14ac:dyDescent="0.25">
      <c r="A82" s="116"/>
      <c r="B82" s="16"/>
      <c r="C82" s="16"/>
      <c r="D82" s="42" t="s">
        <v>133</v>
      </c>
      <c r="E82" s="42"/>
      <c r="F82" s="42"/>
      <c r="G82" s="42" t="s">
        <v>25</v>
      </c>
      <c r="H82" s="43"/>
      <c r="I82" s="74">
        <v>23</v>
      </c>
      <c r="J82" s="74">
        <v>37</v>
      </c>
      <c r="K82" s="74">
        <v>8</v>
      </c>
      <c r="L82" s="83">
        <v>45</v>
      </c>
      <c r="M82" s="74">
        <v>2</v>
      </c>
      <c r="O82" s="16"/>
      <c r="P82" s="16"/>
      <c r="Q82" s="116"/>
      <c r="R82" s="116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 t="shared" si="84"/>
        <v>10.3</v>
      </c>
      <c r="AD82" s="50">
        <f t="shared" si="78"/>
        <v>6</v>
      </c>
      <c r="AE82" s="50">
        <f t="shared" si="78"/>
        <v>2</v>
      </c>
      <c r="AF82" s="50">
        <f t="shared" si="78"/>
        <v>3</v>
      </c>
      <c r="AG82" s="264">
        <f t="shared" si="79"/>
        <v>0.72815533980582514</v>
      </c>
      <c r="AH82" s="264"/>
      <c r="AI82" s="50">
        <f t="shared" si="80"/>
        <v>22</v>
      </c>
      <c r="AJ82" s="50">
        <f t="shared" si="80"/>
        <v>0</v>
      </c>
      <c r="AK82" s="50">
        <f t="shared" si="80"/>
        <v>1</v>
      </c>
      <c r="AL82" s="81">
        <f t="shared" si="81"/>
        <v>2.1359223300970873</v>
      </c>
      <c r="AM82" s="50"/>
      <c r="AN82" s="50"/>
      <c r="AO82" s="50"/>
      <c r="AP82" s="50"/>
      <c r="AQ82" s="50"/>
      <c r="AR82" s="116"/>
      <c r="AS82" s="116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4</v>
      </c>
      <c r="BB82" s="74">
        <v>1</v>
      </c>
      <c r="BC82" s="74">
        <v>4</v>
      </c>
      <c r="BD82" s="50">
        <f t="shared" si="82"/>
        <v>5</v>
      </c>
      <c r="BE82" s="194">
        <v>0</v>
      </c>
      <c r="BF82" s="191">
        <f t="shared" si="83"/>
        <v>23</v>
      </c>
      <c r="BG82" s="74">
        <f t="shared" si="83"/>
        <v>11</v>
      </c>
      <c r="BH82" s="74">
        <f t="shared" si="83"/>
        <v>14</v>
      </c>
      <c r="BI82" s="74">
        <f t="shared" si="83"/>
        <v>25</v>
      </c>
      <c r="BJ82" s="194">
        <f t="shared" si="83"/>
        <v>0</v>
      </c>
      <c r="BK82" s="191">
        <v>19</v>
      </c>
      <c r="BL82" s="74">
        <v>10</v>
      </c>
      <c r="BM82" s="74">
        <v>10</v>
      </c>
      <c r="BN82" s="50">
        <f t="shared" si="74"/>
        <v>20</v>
      </c>
      <c r="BO82" s="194">
        <v>0</v>
      </c>
      <c r="BP82" s="116"/>
      <c r="BQ82" s="116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CD82" s="191">
        <f t="shared" si="86"/>
        <v>1</v>
      </c>
      <c r="CE82" s="74">
        <f t="shared" si="87"/>
        <v>0</v>
      </c>
      <c r="CF82" s="74">
        <f t="shared" si="88"/>
        <v>0</v>
      </c>
      <c r="CG82" s="74">
        <f t="shared" si="89"/>
        <v>0</v>
      </c>
      <c r="CH82" s="194">
        <f t="shared" si="90"/>
        <v>2</v>
      </c>
      <c r="CI82" s="191">
        <v>1</v>
      </c>
      <c r="CJ82" s="74">
        <v>0</v>
      </c>
      <c r="CK82" s="74">
        <v>0</v>
      </c>
      <c r="CL82" s="50">
        <f t="shared" si="77"/>
        <v>0</v>
      </c>
      <c r="CM82" s="194">
        <v>2</v>
      </c>
      <c r="CN82" s="116"/>
    </row>
    <row r="83" spans="1:92" ht="15.75" customHeight="1" x14ac:dyDescent="0.25">
      <c r="A83" s="116"/>
      <c r="C83" s="16"/>
      <c r="D83" s="36" t="s">
        <v>119</v>
      </c>
      <c r="E83" s="36"/>
      <c r="F83" s="36"/>
      <c r="G83" s="42" t="s">
        <v>139</v>
      </c>
      <c r="H83" s="38"/>
      <c r="I83" s="74">
        <v>23</v>
      </c>
      <c r="J83" s="74">
        <v>24</v>
      </c>
      <c r="K83" s="74">
        <v>19</v>
      </c>
      <c r="L83" s="83">
        <v>43</v>
      </c>
      <c r="M83" s="74">
        <v>12</v>
      </c>
      <c r="Q83" s="116"/>
      <c r="R83" s="116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 t="shared" si="84"/>
        <v>5</v>
      </c>
      <c r="AD83" s="50">
        <f t="shared" si="78"/>
        <v>4</v>
      </c>
      <c r="AE83" s="50">
        <f t="shared" si="78"/>
        <v>0</v>
      </c>
      <c r="AF83" s="50">
        <f t="shared" si="78"/>
        <v>1</v>
      </c>
      <c r="AG83" s="264">
        <f t="shared" si="79"/>
        <v>0.9</v>
      </c>
      <c r="AH83" s="264"/>
      <c r="AI83" s="50">
        <f t="shared" si="80"/>
        <v>7</v>
      </c>
      <c r="AJ83" s="50">
        <f t="shared" si="80"/>
        <v>0</v>
      </c>
      <c r="AK83" s="50">
        <f t="shared" si="80"/>
        <v>1</v>
      </c>
      <c r="AL83" s="81">
        <f t="shared" si="81"/>
        <v>1.4</v>
      </c>
      <c r="AM83" s="50"/>
      <c r="AN83" s="50"/>
      <c r="AO83" s="50"/>
      <c r="AP83" s="50"/>
      <c r="AQ83" s="50"/>
      <c r="AR83" s="116"/>
      <c r="AS83" s="116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5</v>
      </c>
      <c r="BB83" s="74">
        <v>0</v>
      </c>
      <c r="BC83" s="74">
        <v>3</v>
      </c>
      <c r="BD83" s="50">
        <f t="shared" si="82"/>
        <v>3</v>
      </c>
      <c r="BE83" s="194">
        <v>0</v>
      </c>
      <c r="BF83" s="191">
        <f t="shared" si="83"/>
        <v>27</v>
      </c>
      <c r="BG83" s="74">
        <f t="shared" si="83"/>
        <v>0</v>
      </c>
      <c r="BH83" s="74">
        <f t="shared" si="83"/>
        <v>20</v>
      </c>
      <c r="BI83" s="74">
        <f t="shared" si="83"/>
        <v>20</v>
      </c>
      <c r="BJ83" s="194">
        <f t="shared" si="83"/>
        <v>0</v>
      </c>
      <c r="BK83" s="191">
        <v>22</v>
      </c>
      <c r="BL83" s="74">
        <v>0</v>
      </c>
      <c r="BM83" s="74">
        <v>17</v>
      </c>
      <c r="BN83" s="50">
        <f t="shared" si="74"/>
        <v>17</v>
      </c>
      <c r="BO83" s="194">
        <v>0</v>
      </c>
      <c r="BP83" s="116"/>
      <c r="BQ83" s="116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76"/>
        <v>3</v>
      </c>
      <c r="CE83" s="74">
        <f t="shared" si="76"/>
        <v>0</v>
      </c>
      <c r="CF83" s="74">
        <f t="shared" si="76"/>
        <v>2</v>
      </c>
      <c r="CG83" s="74">
        <f t="shared" si="76"/>
        <v>2</v>
      </c>
      <c r="CH83" s="194">
        <f t="shared" si="76"/>
        <v>2</v>
      </c>
      <c r="CI83" s="191">
        <v>3</v>
      </c>
      <c r="CJ83" s="74">
        <v>0</v>
      </c>
      <c r="CK83" s="74">
        <v>2</v>
      </c>
      <c r="CL83" s="50">
        <f t="shared" si="77"/>
        <v>2</v>
      </c>
      <c r="CM83" s="194">
        <v>2</v>
      </c>
      <c r="CN83" s="116"/>
    </row>
    <row r="84" spans="1:92" ht="15.75" customHeight="1" x14ac:dyDescent="0.25">
      <c r="A84" s="116"/>
      <c r="C84" s="16"/>
      <c r="D84" s="42" t="s">
        <v>132</v>
      </c>
      <c r="E84" s="42"/>
      <c r="F84" s="42"/>
      <c r="G84" s="36" t="s">
        <v>15</v>
      </c>
      <c r="H84" s="43"/>
      <c r="I84" s="74">
        <v>25</v>
      </c>
      <c r="J84" s="74">
        <v>24</v>
      </c>
      <c r="K84" s="74">
        <v>17</v>
      </c>
      <c r="L84" s="83">
        <v>41</v>
      </c>
      <c r="M84" s="74">
        <v>2</v>
      </c>
      <c r="Q84" s="116"/>
      <c r="R84" s="116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 t="shared" si="84"/>
        <v>1</v>
      </c>
      <c r="AD84" s="50">
        <f t="shared" si="78"/>
        <v>1</v>
      </c>
      <c r="AE84" s="50">
        <f t="shared" si="78"/>
        <v>0</v>
      </c>
      <c r="AF84" s="50">
        <f t="shared" si="78"/>
        <v>0</v>
      </c>
      <c r="AG84" s="264">
        <f t="shared" si="79"/>
        <v>1</v>
      </c>
      <c r="AH84" s="264"/>
      <c r="AI84" s="50">
        <f t="shared" si="80"/>
        <v>0</v>
      </c>
      <c r="AJ84" s="50">
        <f t="shared" si="80"/>
        <v>0</v>
      </c>
      <c r="AK84" s="50">
        <f t="shared" si="80"/>
        <v>1</v>
      </c>
      <c r="AL84" s="81">
        <f t="shared" si="81"/>
        <v>0</v>
      </c>
      <c r="AM84" s="50"/>
      <c r="AN84" s="50"/>
      <c r="AO84" s="50"/>
      <c r="AP84" s="50"/>
      <c r="AQ84" s="50"/>
      <c r="AR84" s="116"/>
      <c r="AS84" s="116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5</v>
      </c>
      <c r="BB84" s="74">
        <v>2</v>
      </c>
      <c r="BC84" s="74">
        <v>1</v>
      </c>
      <c r="BD84" s="50">
        <f t="shared" si="82"/>
        <v>3</v>
      </c>
      <c r="BE84" s="194">
        <v>2</v>
      </c>
      <c r="BF84" s="191">
        <f t="shared" si="83"/>
        <v>25</v>
      </c>
      <c r="BG84" s="74">
        <f t="shared" si="83"/>
        <v>7</v>
      </c>
      <c r="BH84" s="74">
        <f t="shared" si="83"/>
        <v>6</v>
      </c>
      <c r="BI84" s="74">
        <f t="shared" si="83"/>
        <v>13</v>
      </c>
      <c r="BJ84" s="194">
        <f t="shared" si="83"/>
        <v>10</v>
      </c>
      <c r="BK84" s="191">
        <v>20</v>
      </c>
      <c r="BL84" s="74">
        <v>5</v>
      </c>
      <c r="BM84" s="74">
        <v>5</v>
      </c>
      <c r="BN84" s="50">
        <f t="shared" si="74"/>
        <v>10</v>
      </c>
      <c r="BO84" s="194">
        <v>8</v>
      </c>
      <c r="BP84" s="116"/>
      <c r="BQ84" s="116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/>
      <c r="BZ84" s="74"/>
      <c r="CA84" s="74"/>
      <c r="CB84" s="74"/>
      <c r="CC84" s="194"/>
      <c r="CD84" s="191">
        <f t="shared" si="76"/>
        <v>1</v>
      </c>
      <c r="CE84" s="74">
        <f t="shared" si="76"/>
        <v>0</v>
      </c>
      <c r="CF84" s="74">
        <f t="shared" si="76"/>
        <v>0</v>
      </c>
      <c r="CG84" s="74">
        <f t="shared" si="76"/>
        <v>0</v>
      </c>
      <c r="CH84" s="194">
        <f t="shared" si="76"/>
        <v>0</v>
      </c>
      <c r="CI84" s="191">
        <v>1</v>
      </c>
      <c r="CJ84" s="74">
        <v>0</v>
      </c>
      <c r="CK84" s="74">
        <v>0</v>
      </c>
      <c r="CL84" s="50">
        <f t="shared" si="77"/>
        <v>0</v>
      </c>
      <c r="CM84" s="194">
        <v>0</v>
      </c>
      <c r="CN84" s="116"/>
    </row>
    <row r="85" spans="1:92" ht="15.75" customHeight="1" x14ac:dyDescent="0.25">
      <c r="A85" s="116"/>
      <c r="C85" s="16"/>
      <c r="D85" s="97" t="s">
        <v>39</v>
      </c>
      <c r="E85" s="97"/>
      <c r="F85" s="97"/>
      <c r="G85" s="97" t="s">
        <v>17</v>
      </c>
      <c r="H85" s="74"/>
      <c r="I85" s="74">
        <v>23</v>
      </c>
      <c r="J85" s="74">
        <v>10</v>
      </c>
      <c r="K85" s="74">
        <v>29</v>
      </c>
      <c r="L85" s="83">
        <v>39</v>
      </c>
      <c r="M85" s="74">
        <v>6</v>
      </c>
      <c r="Q85" s="116"/>
      <c r="R85" s="116"/>
      <c r="S85" s="75"/>
      <c r="T85" s="65"/>
      <c r="U85" s="75">
        <v>8</v>
      </c>
      <c r="V85" s="65" t="s">
        <v>147</v>
      </c>
      <c r="AC85" s="50">
        <f t="shared" si="84"/>
        <v>1</v>
      </c>
      <c r="AD85" s="50">
        <f t="shared" si="78"/>
        <v>1</v>
      </c>
      <c r="AE85" s="50">
        <f t="shared" si="78"/>
        <v>0</v>
      </c>
      <c r="AF85" s="50">
        <f t="shared" si="78"/>
        <v>0</v>
      </c>
      <c r="AG85" s="264">
        <f t="shared" si="79"/>
        <v>1</v>
      </c>
      <c r="AH85" s="264"/>
      <c r="AI85" s="50">
        <f t="shared" si="80"/>
        <v>2</v>
      </c>
      <c r="AJ85" s="50">
        <f t="shared" si="80"/>
        <v>0</v>
      </c>
      <c r="AK85" s="50">
        <f t="shared" si="80"/>
        <v>0</v>
      </c>
      <c r="AL85" s="81">
        <f t="shared" si="81"/>
        <v>2</v>
      </c>
      <c r="AM85" s="50"/>
      <c r="AN85" s="50"/>
      <c r="AO85" s="50"/>
      <c r="AP85" s="50"/>
      <c r="AQ85" s="50"/>
      <c r="AR85" s="116"/>
      <c r="AS85" s="116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5</v>
      </c>
      <c r="BB85" s="74">
        <v>3</v>
      </c>
      <c r="BC85" s="74">
        <v>6</v>
      </c>
      <c r="BD85" s="50">
        <f t="shared" si="82"/>
        <v>9</v>
      </c>
      <c r="BE85" s="194">
        <v>0</v>
      </c>
      <c r="BF85" s="191">
        <f t="shared" si="83"/>
        <v>25</v>
      </c>
      <c r="BG85" s="74">
        <f t="shared" si="83"/>
        <v>8</v>
      </c>
      <c r="BH85" s="74">
        <f t="shared" si="83"/>
        <v>19</v>
      </c>
      <c r="BI85" s="74">
        <f t="shared" si="83"/>
        <v>27</v>
      </c>
      <c r="BJ85" s="194">
        <f t="shared" si="83"/>
        <v>0</v>
      </c>
      <c r="BK85" s="191">
        <v>20</v>
      </c>
      <c r="BL85" s="74">
        <v>5</v>
      </c>
      <c r="BM85" s="74">
        <v>13</v>
      </c>
      <c r="BN85" s="50">
        <f t="shared" si="74"/>
        <v>18</v>
      </c>
      <c r="BO85" s="194">
        <v>0</v>
      </c>
      <c r="BP85" s="116"/>
      <c r="BQ85" s="116"/>
      <c r="BR85" s="75">
        <v>7.5</v>
      </c>
      <c r="BS85" s="36" t="s">
        <v>122</v>
      </c>
      <c r="BT85" s="36"/>
      <c r="BU85" s="36"/>
      <c r="BV85" s="36"/>
      <c r="BW85" s="38"/>
      <c r="BX85" s="57"/>
      <c r="BY85" s="191">
        <v>1</v>
      </c>
      <c r="BZ85" s="74">
        <v>0</v>
      </c>
      <c r="CA85" s="74">
        <v>0</v>
      </c>
      <c r="CB85" s="50">
        <f t="shared" ref="CB85" si="91">+CA85+BZ85</f>
        <v>0</v>
      </c>
      <c r="CC85" s="194">
        <v>0</v>
      </c>
      <c r="CD85" s="191">
        <f t="shared" ref="CD85" si="92">+CI85+BY85</f>
        <v>1</v>
      </c>
      <c r="CE85" s="74">
        <f t="shared" ref="CE85" si="93">+CJ85+BZ85</f>
        <v>0</v>
      </c>
      <c r="CF85" s="74">
        <f t="shared" ref="CF85" si="94">+CK85+CA85</f>
        <v>0</v>
      </c>
      <c r="CG85" s="74">
        <f t="shared" ref="CG85" si="95">+CL85+CB85</f>
        <v>0</v>
      </c>
      <c r="CH85" s="194">
        <f t="shared" ref="CH85" si="96">+CM85+CC85</f>
        <v>0</v>
      </c>
      <c r="CI85" s="191"/>
      <c r="CJ85" s="74"/>
      <c r="CK85" s="74"/>
      <c r="CL85" s="50"/>
      <c r="CM85" s="194"/>
      <c r="CN85" s="116"/>
    </row>
    <row r="86" spans="1:92" ht="15.75" customHeight="1" x14ac:dyDescent="0.25">
      <c r="A86" s="116"/>
      <c r="C86" s="16"/>
      <c r="D86" s="42" t="s">
        <v>130</v>
      </c>
      <c r="E86" s="42"/>
      <c r="F86" s="42"/>
      <c r="G86" s="29" t="s">
        <v>23</v>
      </c>
      <c r="H86" s="43"/>
      <c r="I86" s="74">
        <v>25</v>
      </c>
      <c r="J86" s="74">
        <v>14</v>
      </c>
      <c r="K86" s="74">
        <v>21</v>
      </c>
      <c r="L86" s="83">
        <v>35</v>
      </c>
      <c r="M86" s="74">
        <v>2</v>
      </c>
      <c r="Q86" s="214"/>
      <c r="R86" s="214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 t="shared" si="84"/>
        <v>0.2</v>
      </c>
      <c r="AD86" s="50">
        <f t="shared" si="78"/>
        <v>0</v>
      </c>
      <c r="AE86" s="50">
        <f t="shared" si="78"/>
        <v>0</v>
      </c>
      <c r="AF86" s="50">
        <f t="shared" si="78"/>
        <v>0</v>
      </c>
      <c r="AG86" s="264">
        <f t="shared" si="79"/>
        <v>0</v>
      </c>
      <c r="AH86" s="264"/>
      <c r="AI86" s="50">
        <f t="shared" si="80"/>
        <v>0</v>
      </c>
      <c r="AJ86" s="50">
        <f t="shared" si="80"/>
        <v>0</v>
      </c>
      <c r="AK86" s="50">
        <f t="shared" si="80"/>
        <v>0</v>
      </c>
      <c r="AL86" s="81">
        <f t="shared" si="81"/>
        <v>0</v>
      </c>
      <c r="AM86" s="50"/>
      <c r="AN86" s="50"/>
      <c r="AO86" s="50"/>
      <c r="AP86" s="50"/>
      <c r="AQ86" s="50"/>
      <c r="AR86" s="214"/>
      <c r="AS86" s="214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4</v>
      </c>
      <c r="BB86" s="74">
        <v>0</v>
      </c>
      <c r="BC86" s="74">
        <v>2</v>
      </c>
      <c r="BD86" s="50">
        <f t="shared" si="82"/>
        <v>2</v>
      </c>
      <c r="BE86" s="194">
        <v>0</v>
      </c>
      <c r="BF86" s="191">
        <f t="shared" si="83"/>
        <v>24</v>
      </c>
      <c r="BG86" s="74">
        <f t="shared" si="83"/>
        <v>2</v>
      </c>
      <c r="BH86" s="74">
        <f t="shared" si="83"/>
        <v>3</v>
      </c>
      <c r="BI86" s="74">
        <f t="shared" si="83"/>
        <v>5</v>
      </c>
      <c r="BJ86" s="194">
        <f t="shared" si="83"/>
        <v>2</v>
      </c>
      <c r="BK86" s="191">
        <v>20</v>
      </c>
      <c r="BL86" s="74">
        <v>2</v>
      </c>
      <c r="BM86" s="74">
        <v>1</v>
      </c>
      <c r="BN86" s="50">
        <f t="shared" si="74"/>
        <v>3</v>
      </c>
      <c r="BO86" s="194">
        <v>2</v>
      </c>
      <c r="BP86" s="214"/>
      <c r="BQ86" s="214"/>
      <c r="BR86" s="75">
        <v>6</v>
      </c>
      <c r="BS86" s="36" t="s">
        <v>166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ref="CD86:CD95" si="97">+CI86+BY86</f>
        <v>1</v>
      </c>
      <c r="CE86" s="74">
        <f t="shared" ref="CE86:CE95" si="98">+CJ86+BZ86</f>
        <v>1</v>
      </c>
      <c r="CF86" s="74">
        <f t="shared" ref="CF86:CF95" si="99">+CK86+CA86</f>
        <v>0</v>
      </c>
      <c r="CG86" s="74">
        <f t="shared" ref="CG86:CG95" si="100">+CL86+CB86</f>
        <v>1</v>
      </c>
      <c r="CH86" s="194">
        <f t="shared" ref="CH86:CH95" si="101">+CM86+CC86</f>
        <v>0</v>
      </c>
      <c r="CI86" s="191">
        <v>1</v>
      </c>
      <c r="CJ86" s="74">
        <v>1</v>
      </c>
      <c r="CK86" s="74">
        <v>0</v>
      </c>
      <c r="CL86" s="50">
        <f>+CJ86+CK86</f>
        <v>1</v>
      </c>
      <c r="CM86" s="194">
        <v>0</v>
      </c>
      <c r="CN86" s="214"/>
    </row>
    <row r="87" spans="1:92" ht="15.75" customHeight="1" x14ac:dyDescent="0.25">
      <c r="A87" s="116"/>
      <c r="C87" s="16"/>
      <c r="D87" s="97" t="s">
        <v>184</v>
      </c>
      <c r="E87" s="61"/>
      <c r="F87" s="61"/>
      <c r="G87" s="97" t="s">
        <v>17</v>
      </c>
      <c r="H87" s="74"/>
      <c r="I87" s="74">
        <v>24</v>
      </c>
      <c r="J87" s="74">
        <v>18</v>
      </c>
      <c r="K87" s="74">
        <v>16</v>
      </c>
      <c r="L87" s="83">
        <v>34</v>
      </c>
      <c r="M87" s="74">
        <v>4</v>
      </c>
      <c r="Q87" s="214"/>
      <c r="R87" s="214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 t="shared" si="84"/>
        <v>0.5</v>
      </c>
      <c r="AD87" s="50">
        <f t="shared" si="78"/>
        <v>0</v>
      </c>
      <c r="AE87" s="50">
        <f t="shared" si="78"/>
        <v>0</v>
      </c>
      <c r="AF87" s="50">
        <f t="shared" si="78"/>
        <v>0</v>
      </c>
      <c r="AG87" s="264">
        <f t="shared" si="79"/>
        <v>0</v>
      </c>
      <c r="AH87" s="264"/>
      <c r="AI87" s="50">
        <f t="shared" si="80"/>
        <v>2</v>
      </c>
      <c r="AJ87" s="50">
        <f t="shared" si="80"/>
        <v>1</v>
      </c>
      <c r="AK87" s="50">
        <f t="shared" si="80"/>
        <v>0</v>
      </c>
      <c r="AL87" s="81">
        <f t="shared" si="81"/>
        <v>4</v>
      </c>
      <c r="AM87" s="50"/>
      <c r="AN87" s="50"/>
      <c r="AO87" s="50"/>
      <c r="AP87" s="50"/>
      <c r="AQ87" s="50"/>
      <c r="AR87" s="214"/>
      <c r="AS87" s="214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5</v>
      </c>
      <c r="BB87" s="74">
        <v>1</v>
      </c>
      <c r="BC87" s="74">
        <v>2</v>
      </c>
      <c r="BD87" s="50">
        <f t="shared" si="82"/>
        <v>3</v>
      </c>
      <c r="BE87" s="194">
        <v>0</v>
      </c>
      <c r="BF87" s="191">
        <f t="shared" si="83"/>
        <v>25</v>
      </c>
      <c r="BG87" s="74">
        <f t="shared" si="83"/>
        <v>6</v>
      </c>
      <c r="BH87" s="74">
        <f t="shared" si="83"/>
        <v>8</v>
      </c>
      <c r="BI87" s="74">
        <f t="shared" si="83"/>
        <v>14</v>
      </c>
      <c r="BJ87" s="194">
        <f t="shared" si="83"/>
        <v>6</v>
      </c>
      <c r="BK87" s="191">
        <v>20</v>
      </c>
      <c r="BL87" s="74">
        <v>5</v>
      </c>
      <c r="BM87" s="74">
        <v>6</v>
      </c>
      <c r="BN87" s="50">
        <f t="shared" si="74"/>
        <v>11</v>
      </c>
      <c r="BO87" s="194">
        <v>6</v>
      </c>
      <c r="BP87" s="214"/>
      <c r="BQ87" s="214"/>
      <c r="BR87" s="75">
        <v>6.5</v>
      </c>
      <c r="BS87" s="36" t="s">
        <v>152</v>
      </c>
      <c r="BT87" s="36"/>
      <c r="BU87" s="36"/>
      <c r="BV87" s="36"/>
      <c r="BW87" s="38"/>
      <c r="BX87" s="57"/>
      <c r="BY87" s="191"/>
      <c r="BZ87" s="74"/>
      <c r="CA87" s="74"/>
      <c r="CB87" s="74"/>
      <c r="CC87" s="194"/>
      <c r="CD87" s="191">
        <f t="shared" si="97"/>
        <v>1</v>
      </c>
      <c r="CE87" s="74">
        <f t="shared" si="98"/>
        <v>0</v>
      </c>
      <c r="CF87" s="74">
        <f t="shared" si="99"/>
        <v>2</v>
      </c>
      <c r="CG87" s="74">
        <f t="shared" si="100"/>
        <v>2</v>
      </c>
      <c r="CH87" s="194">
        <f t="shared" si="101"/>
        <v>0</v>
      </c>
      <c r="CI87" s="191">
        <v>1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214"/>
    </row>
    <row r="88" spans="1:92" ht="15.75" customHeight="1" x14ac:dyDescent="0.25">
      <c r="A88" s="116"/>
      <c r="C88" s="16"/>
      <c r="D88" s="97" t="s">
        <v>110</v>
      </c>
      <c r="E88" s="97"/>
      <c r="F88" s="97"/>
      <c r="G88" s="207" t="s">
        <v>146</v>
      </c>
      <c r="H88" s="74"/>
      <c r="I88" s="74">
        <v>26</v>
      </c>
      <c r="J88" s="74">
        <v>12</v>
      </c>
      <c r="K88" s="74">
        <v>20</v>
      </c>
      <c r="L88" s="83">
        <v>32</v>
      </c>
      <c r="M88" s="74">
        <v>2</v>
      </c>
      <c r="Q88" s="214"/>
      <c r="R88" s="214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 t="shared" si="84"/>
        <v>3</v>
      </c>
      <c r="AD88" s="50">
        <f t="shared" si="78"/>
        <v>0</v>
      </c>
      <c r="AE88" s="50">
        <f t="shared" si="78"/>
        <v>3</v>
      </c>
      <c r="AF88" s="50">
        <f t="shared" si="78"/>
        <v>0</v>
      </c>
      <c r="AG88" s="264">
        <f t="shared" si="79"/>
        <v>0</v>
      </c>
      <c r="AH88" s="264"/>
      <c r="AI88" s="50">
        <f t="shared" si="80"/>
        <v>11</v>
      </c>
      <c r="AJ88" s="50">
        <f t="shared" si="80"/>
        <v>0</v>
      </c>
      <c r="AK88" s="50">
        <f t="shared" si="80"/>
        <v>0</v>
      </c>
      <c r="AL88" s="81">
        <f t="shared" si="81"/>
        <v>3.6666666666666665</v>
      </c>
      <c r="AM88" s="50"/>
      <c r="AN88" s="50"/>
      <c r="AO88" s="50"/>
      <c r="AP88" s="50"/>
      <c r="AQ88" s="50"/>
      <c r="AR88" s="214"/>
      <c r="AS88" s="214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>
        <v>4</v>
      </c>
      <c r="BB88" s="74">
        <v>0</v>
      </c>
      <c r="BC88" s="74">
        <v>2</v>
      </c>
      <c r="BD88" s="50">
        <f t="shared" si="82"/>
        <v>2</v>
      </c>
      <c r="BE88" s="194">
        <v>2</v>
      </c>
      <c r="BF88" s="191">
        <f t="shared" si="83"/>
        <v>25</v>
      </c>
      <c r="BG88" s="74">
        <f t="shared" si="83"/>
        <v>1</v>
      </c>
      <c r="BH88" s="74">
        <f t="shared" si="83"/>
        <v>9</v>
      </c>
      <c r="BI88" s="74">
        <f t="shared" si="83"/>
        <v>10</v>
      </c>
      <c r="BJ88" s="194">
        <f t="shared" si="83"/>
        <v>2</v>
      </c>
      <c r="BK88" s="191">
        <v>21</v>
      </c>
      <c r="BL88" s="74">
        <v>1</v>
      </c>
      <c r="BM88" s="74">
        <v>7</v>
      </c>
      <c r="BN88" s="50">
        <f t="shared" si="74"/>
        <v>8</v>
      </c>
      <c r="BO88" s="194">
        <v>0</v>
      </c>
      <c r="BP88" s="214"/>
      <c r="BQ88" s="214"/>
      <c r="BR88" s="75">
        <v>6.5</v>
      </c>
      <c r="BS88" s="36" t="s">
        <v>59</v>
      </c>
      <c r="BT88" s="36"/>
      <c r="BU88" s="36"/>
      <c r="BV88" s="36"/>
      <c r="BW88" s="38"/>
      <c r="BX88" s="57"/>
      <c r="BY88" s="191">
        <v>2</v>
      </c>
      <c r="BZ88" s="74">
        <v>0</v>
      </c>
      <c r="CA88" s="74">
        <v>1</v>
      </c>
      <c r="CB88" s="50">
        <f t="shared" ref="CB88:CB89" si="102">+CA88+BZ88</f>
        <v>1</v>
      </c>
      <c r="CC88" s="194">
        <v>0</v>
      </c>
      <c r="CD88" s="191">
        <f t="shared" si="97"/>
        <v>4</v>
      </c>
      <c r="CE88" s="74">
        <f t="shared" si="98"/>
        <v>0</v>
      </c>
      <c r="CF88" s="74">
        <f t="shared" si="99"/>
        <v>3</v>
      </c>
      <c r="CG88" s="74">
        <f t="shared" si="100"/>
        <v>3</v>
      </c>
      <c r="CH88" s="194">
        <f t="shared" si="101"/>
        <v>0</v>
      </c>
      <c r="CI88" s="191">
        <v>2</v>
      </c>
      <c r="CJ88" s="74">
        <v>0</v>
      </c>
      <c r="CK88" s="74">
        <v>2</v>
      </c>
      <c r="CL88" s="50">
        <f>+CJ88+CK88</f>
        <v>2</v>
      </c>
      <c r="CM88" s="194">
        <v>0</v>
      </c>
      <c r="CN88" s="214"/>
    </row>
    <row r="89" spans="1:92" ht="15.75" customHeight="1" x14ac:dyDescent="0.25">
      <c r="A89" s="116"/>
      <c r="C89" s="16"/>
      <c r="D89" s="97" t="s">
        <v>94</v>
      </c>
      <c r="E89" s="97"/>
      <c r="F89" s="97"/>
      <c r="G89" s="207" t="s">
        <v>146</v>
      </c>
      <c r="H89" s="74"/>
      <c r="I89" s="74">
        <v>24</v>
      </c>
      <c r="J89" s="74">
        <v>23</v>
      </c>
      <c r="K89" s="74">
        <v>8</v>
      </c>
      <c r="L89" s="83">
        <v>31</v>
      </c>
      <c r="M89" s="74">
        <v>4</v>
      </c>
      <c r="Q89" s="215"/>
      <c r="R89" s="215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 t="shared" si="84"/>
        <v>2</v>
      </c>
      <c r="AD89" s="50">
        <f t="shared" si="78"/>
        <v>1</v>
      </c>
      <c r="AE89" s="50">
        <f t="shared" si="78"/>
        <v>1</v>
      </c>
      <c r="AF89" s="50">
        <f t="shared" si="78"/>
        <v>0</v>
      </c>
      <c r="AG89" s="264">
        <f t="shared" si="79"/>
        <v>0.5</v>
      </c>
      <c r="AH89" s="264"/>
      <c r="AI89" s="50">
        <f t="shared" si="80"/>
        <v>4</v>
      </c>
      <c r="AJ89" s="50">
        <f t="shared" si="80"/>
        <v>0</v>
      </c>
      <c r="AK89" s="50">
        <f t="shared" si="80"/>
        <v>0</v>
      </c>
      <c r="AL89" s="81">
        <f t="shared" si="81"/>
        <v>2</v>
      </c>
      <c r="AM89" s="50"/>
      <c r="AN89" s="50"/>
      <c r="AO89" s="50"/>
      <c r="AP89" s="50"/>
      <c r="AQ89" s="50"/>
      <c r="AR89" s="215"/>
      <c r="AS89" s="215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5</v>
      </c>
      <c r="BB89" s="74">
        <v>0</v>
      </c>
      <c r="BC89" s="74">
        <v>0</v>
      </c>
      <c r="BD89" s="50">
        <f t="shared" si="82"/>
        <v>0</v>
      </c>
      <c r="BE89" s="194">
        <v>2</v>
      </c>
      <c r="BF89" s="191">
        <f t="shared" si="83"/>
        <v>19</v>
      </c>
      <c r="BG89" s="74">
        <f t="shared" si="83"/>
        <v>1</v>
      </c>
      <c r="BH89" s="74">
        <f t="shared" si="83"/>
        <v>3</v>
      </c>
      <c r="BI89" s="74">
        <f t="shared" si="83"/>
        <v>4</v>
      </c>
      <c r="BJ89" s="194">
        <f t="shared" si="83"/>
        <v>6</v>
      </c>
      <c r="BK89" s="191">
        <v>14</v>
      </c>
      <c r="BL89" s="74">
        <v>1</v>
      </c>
      <c r="BM89" s="74">
        <v>3</v>
      </c>
      <c r="BN89" s="50">
        <f t="shared" si="74"/>
        <v>4</v>
      </c>
      <c r="BO89" s="194">
        <v>4</v>
      </c>
      <c r="BP89" s="215"/>
      <c r="BQ89" s="215"/>
      <c r="BR89" s="75">
        <v>7</v>
      </c>
      <c r="BS89" s="36" t="s">
        <v>97</v>
      </c>
      <c r="BT89" s="36"/>
      <c r="BU89" s="36"/>
      <c r="BV89" s="36"/>
      <c r="BW89" s="38"/>
      <c r="BX89" s="57"/>
      <c r="BY89" s="191">
        <v>1</v>
      </c>
      <c r="BZ89" s="74">
        <v>0</v>
      </c>
      <c r="CA89" s="74">
        <v>0</v>
      </c>
      <c r="CB89" s="50">
        <f t="shared" si="102"/>
        <v>0</v>
      </c>
      <c r="CC89" s="194">
        <v>0</v>
      </c>
      <c r="CD89" s="191">
        <f t="shared" si="97"/>
        <v>2</v>
      </c>
      <c r="CE89" s="74">
        <f t="shared" si="98"/>
        <v>0</v>
      </c>
      <c r="CF89" s="74">
        <f t="shared" si="99"/>
        <v>0</v>
      </c>
      <c r="CG89" s="74">
        <f t="shared" si="100"/>
        <v>0</v>
      </c>
      <c r="CH89" s="194">
        <f t="shared" si="101"/>
        <v>0</v>
      </c>
      <c r="CI89" s="191">
        <v>1</v>
      </c>
      <c r="CJ89" s="74">
        <v>0</v>
      </c>
      <c r="CK89" s="74">
        <v>0</v>
      </c>
      <c r="CL89" s="50">
        <f t="shared" ref="CL89" si="103">+CJ89+CK89</f>
        <v>0</v>
      </c>
      <c r="CM89" s="194">
        <v>0</v>
      </c>
      <c r="CN89" s="215"/>
    </row>
    <row r="90" spans="1:92" ht="15.75" customHeight="1" thickBot="1" x14ac:dyDescent="0.3">
      <c r="A90" s="116"/>
      <c r="C90" s="16"/>
      <c r="D90" s="42" t="s">
        <v>36</v>
      </c>
      <c r="G90" s="42" t="s">
        <v>25</v>
      </c>
      <c r="H90" s="43"/>
      <c r="I90" s="74">
        <v>24</v>
      </c>
      <c r="J90" s="74">
        <v>11</v>
      </c>
      <c r="K90" s="74">
        <v>18</v>
      </c>
      <c r="L90" s="83">
        <v>29</v>
      </c>
      <c r="M90" s="74">
        <v>6</v>
      </c>
      <c r="O90" s="16"/>
      <c r="Q90" s="215"/>
      <c r="R90" s="215"/>
      <c r="S90" s="75"/>
      <c r="T90" s="65"/>
      <c r="U90" s="75">
        <v>7</v>
      </c>
      <c r="V90" s="65" t="s">
        <v>448</v>
      </c>
      <c r="AC90" s="50">
        <f t="shared" si="84"/>
        <v>1</v>
      </c>
      <c r="AD90" s="50">
        <f t="shared" si="78"/>
        <v>0</v>
      </c>
      <c r="AE90" s="50">
        <f t="shared" si="78"/>
        <v>1</v>
      </c>
      <c r="AF90" s="50">
        <f t="shared" si="78"/>
        <v>0</v>
      </c>
      <c r="AG90" s="264">
        <f t="shared" si="79"/>
        <v>0</v>
      </c>
      <c r="AH90" s="264"/>
      <c r="AI90" s="50">
        <f t="shared" si="80"/>
        <v>3</v>
      </c>
      <c r="AJ90" s="50">
        <f t="shared" si="80"/>
        <v>0</v>
      </c>
      <c r="AK90" s="50">
        <f t="shared" si="80"/>
        <v>0</v>
      </c>
      <c r="AL90" s="81">
        <f t="shared" si="81"/>
        <v>3</v>
      </c>
      <c r="AM90" s="50"/>
      <c r="AN90" s="50"/>
      <c r="AO90" s="50"/>
      <c r="AP90" s="50"/>
      <c r="AQ90" s="50"/>
      <c r="AR90" s="215"/>
      <c r="AS90" s="215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5</v>
      </c>
      <c r="BB90" s="74">
        <v>0</v>
      </c>
      <c r="BC90" s="74">
        <v>0</v>
      </c>
      <c r="BD90" s="50">
        <f t="shared" si="82"/>
        <v>0</v>
      </c>
      <c r="BE90" s="194">
        <v>0</v>
      </c>
      <c r="BF90" s="191">
        <f t="shared" si="83"/>
        <v>22</v>
      </c>
      <c r="BG90" s="74">
        <f t="shared" si="83"/>
        <v>1</v>
      </c>
      <c r="BH90" s="74">
        <f t="shared" si="83"/>
        <v>6</v>
      </c>
      <c r="BI90" s="74">
        <f t="shared" si="83"/>
        <v>7</v>
      </c>
      <c r="BJ90" s="194">
        <f t="shared" si="83"/>
        <v>6</v>
      </c>
      <c r="BK90" s="191">
        <v>17</v>
      </c>
      <c r="BL90" s="74">
        <v>1</v>
      </c>
      <c r="BM90" s="74">
        <v>6</v>
      </c>
      <c r="BN90" s="50">
        <f t="shared" si="74"/>
        <v>7</v>
      </c>
      <c r="BO90" s="194">
        <v>6</v>
      </c>
      <c r="BP90" s="215"/>
      <c r="BQ90" s="215"/>
      <c r="BR90" s="75">
        <v>6.5</v>
      </c>
      <c r="BS90" s="36" t="s">
        <v>75</v>
      </c>
      <c r="BT90" s="36"/>
      <c r="BU90" s="36"/>
      <c r="BV90" s="36"/>
      <c r="BW90" s="38"/>
      <c r="BX90" s="57"/>
      <c r="BY90" s="191"/>
      <c r="BZ90" s="74"/>
      <c r="CA90" s="74"/>
      <c r="CB90" s="74"/>
      <c r="CC90" s="194"/>
      <c r="CD90" s="191">
        <f t="shared" si="97"/>
        <v>1</v>
      </c>
      <c r="CE90" s="74">
        <f t="shared" si="98"/>
        <v>0</v>
      </c>
      <c r="CF90" s="74">
        <f t="shared" si="99"/>
        <v>1</v>
      </c>
      <c r="CG90" s="74">
        <f t="shared" si="100"/>
        <v>1</v>
      </c>
      <c r="CH90" s="194">
        <f t="shared" si="101"/>
        <v>0</v>
      </c>
      <c r="CI90" s="191">
        <v>1</v>
      </c>
      <c r="CJ90" s="74">
        <v>0</v>
      </c>
      <c r="CK90" s="74">
        <v>1</v>
      </c>
      <c r="CL90" s="50">
        <f>+CJ90+CK90</f>
        <v>1</v>
      </c>
      <c r="CM90" s="194">
        <v>0</v>
      </c>
      <c r="CN90" s="215"/>
    </row>
    <row r="91" spans="1:92" ht="15.75" customHeight="1" thickBot="1" x14ac:dyDescent="0.3">
      <c r="A91" s="116"/>
      <c r="C91" s="16"/>
      <c r="D91" s="65" t="s">
        <v>111</v>
      </c>
      <c r="E91" s="65"/>
      <c r="F91" s="65"/>
      <c r="G91" s="97" t="s">
        <v>19</v>
      </c>
      <c r="H91" s="50"/>
      <c r="I91" s="74">
        <v>24</v>
      </c>
      <c r="J91" s="74">
        <v>9</v>
      </c>
      <c r="K91" s="74">
        <v>19</v>
      </c>
      <c r="L91" s="83">
        <v>28</v>
      </c>
      <c r="M91" s="74">
        <v>2</v>
      </c>
      <c r="O91" s="16"/>
      <c r="Q91" s="215"/>
      <c r="R91" s="215"/>
      <c r="S91" s="75"/>
      <c r="T91" s="65"/>
      <c r="U91" s="67"/>
      <c r="V91" s="69"/>
      <c r="W91" s="68" t="s">
        <v>27</v>
      </c>
      <c r="X91" s="69"/>
      <c r="Y91" s="69"/>
      <c r="Z91" s="60"/>
      <c r="AA91" s="67"/>
      <c r="AB91" s="67"/>
      <c r="AC91" s="60">
        <f>SUM(AC80:AC90)</f>
        <v>27</v>
      </c>
      <c r="AD91" s="60">
        <f t="shared" ref="AD91:AF91" si="104">SUM(AD80:AD90)</f>
        <v>15</v>
      </c>
      <c r="AE91" s="60">
        <f t="shared" si="104"/>
        <v>7</v>
      </c>
      <c r="AF91" s="60">
        <f t="shared" si="104"/>
        <v>5</v>
      </c>
      <c r="AG91" s="265">
        <f>(2*AD91+AF91)/(2*AC91)</f>
        <v>0.64814814814814814</v>
      </c>
      <c r="AH91" s="265"/>
      <c r="AI91" s="60">
        <f t="shared" ref="AI91" si="105">SUM(AI80:AI90)</f>
        <v>52</v>
      </c>
      <c r="AJ91" s="60">
        <f t="shared" ref="AJ91:AK91" si="106">SUM(AJ80:AJ90)</f>
        <v>1</v>
      </c>
      <c r="AK91" s="60">
        <f t="shared" si="106"/>
        <v>5</v>
      </c>
      <c r="AL91" s="70">
        <f>+AI91/AC91</f>
        <v>1.9259259259259258</v>
      </c>
      <c r="AM91" s="50"/>
      <c r="AN91" s="50"/>
      <c r="AO91" s="50"/>
      <c r="AP91" s="50"/>
      <c r="AQ91" s="50"/>
      <c r="AR91" s="215"/>
      <c r="AS91" s="215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55</v>
      </c>
      <c r="BB91" s="48">
        <f t="shared" ref="BB91" si="107">SUM(BB79:BB90)</f>
        <v>14</v>
      </c>
      <c r="BC91" s="48">
        <f>SUM(BC79:BC90)</f>
        <v>27</v>
      </c>
      <c r="BD91" s="48">
        <f>+BC91+BB91</f>
        <v>41</v>
      </c>
      <c r="BE91" s="196">
        <f>SUM(BE79:BE90)</f>
        <v>12</v>
      </c>
      <c r="BF91" s="195">
        <f>SUM(BF79:BF90)</f>
        <v>297</v>
      </c>
      <c r="BG91" s="48">
        <f t="shared" ref="BG91" si="108">SUM(BG79:BG90)</f>
        <v>70</v>
      </c>
      <c r="BH91" s="48">
        <f>SUM(BH79:BH90)</f>
        <v>118</v>
      </c>
      <c r="BI91" s="48">
        <f>+BH91+BG91</f>
        <v>188</v>
      </c>
      <c r="BJ91" s="196">
        <f>SUM(BJ79:BJ90)</f>
        <v>46</v>
      </c>
      <c r="BK91" s="195">
        <f>SUM(BK79:BK90)</f>
        <v>242</v>
      </c>
      <c r="BL91" s="48">
        <f t="shared" ref="BL91" si="109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215"/>
      <c r="BQ91" s="215"/>
      <c r="BR91" s="75">
        <v>7.5</v>
      </c>
      <c r="BS91" s="36" t="s">
        <v>96</v>
      </c>
      <c r="BT91" s="36"/>
      <c r="BU91" s="36"/>
      <c r="BV91" s="36"/>
      <c r="BW91" s="38"/>
      <c r="BX91" s="57"/>
      <c r="BY91" s="191">
        <v>1</v>
      </c>
      <c r="BZ91" s="74">
        <v>0</v>
      </c>
      <c r="CA91" s="74">
        <v>0</v>
      </c>
      <c r="CB91" s="50">
        <f t="shared" ref="CB91" si="110">+CA91+BZ91</f>
        <v>0</v>
      </c>
      <c r="CC91" s="194">
        <v>0</v>
      </c>
      <c r="CD91" s="191">
        <f t="shared" si="97"/>
        <v>2</v>
      </c>
      <c r="CE91" s="74">
        <f t="shared" si="98"/>
        <v>0</v>
      </c>
      <c r="CF91" s="74">
        <f t="shared" si="99"/>
        <v>0</v>
      </c>
      <c r="CG91" s="74">
        <f t="shared" si="100"/>
        <v>0</v>
      </c>
      <c r="CH91" s="194">
        <f t="shared" si="101"/>
        <v>0</v>
      </c>
      <c r="CI91" s="191">
        <v>1</v>
      </c>
      <c r="CJ91" s="74">
        <v>0</v>
      </c>
      <c r="CK91" s="74">
        <v>0</v>
      </c>
      <c r="CL91" s="50">
        <f t="shared" ref="CL91" si="111">+CJ91+CK91</f>
        <v>0</v>
      </c>
      <c r="CM91" s="194">
        <v>0</v>
      </c>
      <c r="CN91" s="215"/>
    </row>
    <row r="92" spans="1:92" ht="15.75" customHeight="1" x14ac:dyDescent="0.25">
      <c r="A92" s="116"/>
      <c r="C92" s="16"/>
      <c r="D92" s="65" t="s">
        <v>69</v>
      </c>
      <c r="E92" s="65"/>
      <c r="F92" s="65"/>
      <c r="G92" s="97" t="s">
        <v>19</v>
      </c>
      <c r="H92" s="50"/>
      <c r="I92" s="74">
        <v>27</v>
      </c>
      <c r="J92" s="74">
        <v>4</v>
      </c>
      <c r="K92" s="74">
        <v>24</v>
      </c>
      <c r="L92" s="83">
        <v>28</v>
      </c>
      <c r="M92" s="74">
        <v>0</v>
      </c>
      <c r="O92" s="16"/>
      <c r="Q92" s="215"/>
      <c r="R92" s="215"/>
      <c r="S92" s="75"/>
      <c r="T92" s="65"/>
      <c r="U92" s="71"/>
      <c r="V92" s="71"/>
      <c r="W92" s="71"/>
      <c r="X92" s="71"/>
      <c r="Y92" s="71"/>
      <c r="Z92" s="50"/>
      <c r="AA92" s="50"/>
      <c r="AB92" s="50"/>
      <c r="AC92" s="50"/>
      <c r="AD92" s="50"/>
      <c r="AE92" s="71"/>
      <c r="AF92" s="75"/>
      <c r="AG92" s="65"/>
      <c r="AH92" s="71"/>
      <c r="AI92" s="71"/>
      <c r="AJ92" s="71"/>
      <c r="AK92" s="71"/>
      <c r="AL92" s="71"/>
      <c r="AM92" s="50"/>
      <c r="AN92" s="50"/>
      <c r="AO92" s="50"/>
      <c r="AP92" s="50"/>
      <c r="AQ92" s="50"/>
      <c r="AR92" s="215"/>
      <c r="AS92" s="215"/>
      <c r="AT92" s="25" t="s">
        <v>23</v>
      </c>
      <c r="AU92" s="25"/>
      <c r="AV92" s="25"/>
      <c r="AW92" s="25"/>
      <c r="AX92" s="26"/>
      <c r="AY92" s="27" t="s">
        <v>64</v>
      </c>
      <c r="BA92" s="189">
        <v>3</v>
      </c>
      <c r="BB92" s="74">
        <v>0</v>
      </c>
      <c r="BC92" s="74">
        <v>0</v>
      </c>
      <c r="BD92" s="50">
        <f t="shared" ref="BD92:BD103" si="112">+BC92+BB92</f>
        <v>0</v>
      </c>
      <c r="BE92" s="194">
        <v>0</v>
      </c>
      <c r="BF92" s="189">
        <f>+BK92+BA92</f>
        <v>25</v>
      </c>
      <c r="BG92" s="28">
        <f>+BL92+BB92</f>
        <v>6</v>
      </c>
      <c r="BH92" s="28">
        <f>+BM92+BC92</f>
        <v>5</v>
      </c>
      <c r="BI92" s="28">
        <f>+BN92+BD92</f>
        <v>11</v>
      </c>
      <c r="BJ92" s="193">
        <f>+BO92+BE92</f>
        <v>2</v>
      </c>
      <c r="BK92" s="189">
        <v>22</v>
      </c>
      <c r="BL92" s="28">
        <v>6</v>
      </c>
      <c r="BM92" s="28">
        <v>5</v>
      </c>
      <c r="BN92" s="60">
        <f t="shared" ref="BN92:BN103" si="113">+BL92+BM92</f>
        <v>11</v>
      </c>
      <c r="BO92" s="193">
        <v>2</v>
      </c>
      <c r="BP92" s="215"/>
      <c r="BQ92" s="215"/>
      <c r="BR92" s="75">
        <v>7</v>
      </c>
      <c r="BS92" s="36" t="s">
        <v>61</v>
      </c>
      <c r="BT92" s="36"/>
      <c r="BU92" s="36"/>
      <c r="BV92" s="36"/>
      <c r="BW92" s="38"/>
      <c r="BX92" s="57"/>
      <c r="BY92" s="191">
        <v>1</v>
      </c>
      <c r="BZ92" s="74">
        <v>0</v>
      </c>
      <c r="CA92" s="74">
        <v>0</v>
      </c>
      <c r="CB92" s="74">
        <f>+CA92+BZ92</f>
        <v>0</v>
      </c>
      <c r="CC92" s="194">
        <v>0</v>
      </c>
      <c r="CD92" s="191">
        <f t="shared" si="97"/>
        <v>1</v>
      </c>
      <c r="CE92" s="74">
        <f t="shared" si="98"/>
        <v>0</v>
      </c>
      <c r="CF92" s="74">
        <f t="shared" si="99"/>
        <v>0</v>
      </c>
      <c r="CG92" s="74">
        <f t="shared" si="100"/>
        <v>0</v>
      </c>
      <c r="CH92" s="194">
        <f t="shared" si="101"/>
        <v>0</v>
      </c>
      <c r="CI92" s="191"/>
      <c r="CJ92" s="74"/>
      <c r="CK92" s="74"/>
      <c r="CL92" s="50"/>
      <c r="CM92" s="194"/>
      <c r="CN92" s="215"/>
    </row>
    <row r="93" spans="1:92" ht="15.75" customHeight="1" x14ac:dyDescent="0.25">
      <c r="A93" s="116"/>
      <c r="C93" s="16"/>
      <c r="D93" s="36" t="s">
        <v>154</v>
      </c>
      <c r="E93" s="36"/>
      <c r="F93" s="36"/>
      <c r="G93" s="42" t="s">
        <v>139</v>
      </c>
      <c r="H93" s="38"/>
      <c r="I93" s="74">
        <v>25</v>
      </c>
      <c r="J93" s="74">
        <v>8</v>
      </c>
      <c r="K93" s="74">
        <v>19</v>
      </c>
      <c r="L93" s="83">
        <v>27</v>
      </c>
      <c r="M93" s="74">
        <v>0</v>
      </c>
      <c r="O93" s="16"/>
      <c r="Q93" s="215"/>
      <c r="R93" s="215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215"/>
      <c r="AS93" s="215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4</v>
      </c>
      <c r="BB93" s="74">
        <v>0</v>
      </c>
      <c r="BC93" s="74">
        <v>0</v>
      </c>
      <c r="BD93" s="50">
        <f t="shared" si="112"/>
        <v>0</v>
      </c>
      <c r="BE93" s="194">
        <v>0</v>
      </c>
      <c r="BF93" s="191">
        <f t="shared" ref="BF93:BJ103" si="114">+BK93+BA93</f>
        <v>23</v>
      </c>
      <c r="BG93" s="74">
        <f t="shared" si="114"/>
        <v>0</v>
      </c>
      <c r="BH93" s="74">
        <f t="shared" si="114"/>
        <v>1</v>
      </c>
      <c r="BI93" s="74">
        <f t="shared" si="114"/>
        <v>1</v>
      </c>
      <c r="BJ93" s="194">
        <f t="shared" si="114"/>
        <v>2</v>
      </c>
      <c r="BK93" s="191">
        <v>19</v>
      </c>
      <c r="BL93" s="74">
        <v>0</v>
      </c>
      <c r="BM93" s="74">
        <v>1</v>
      </c>
      <c r="BN93" s="50">
        <f t="shared" si="113"/>
        <v>1</v>
      </c>
      <c r="BO93" s="194">
        <v>2</v>
      </c>
      <c r="BP93" s="215"/>
      <c r="BQ93" s="215"/>
      <c r="BR93" s="75">
        <v>6.5</v>
      </c>
      <c r="BS93" s="36" t="s">
        <v>181</v>
      </c>
      <c r="BT93" s="36"/>
      <c r="BU93" s="36"/>
      <c r="BV93" s="36"/>
      <c r="BW93" s="38"/>
      <c r="BX93" s="57"/>
      <c r="BY93" s="191"/>
      <c r="BZ93" s="74"/>
      <c r="CA93" s="74"/>
      <c r="CB93" s="74"/>
      <c r="CC93" s="194"/>
      <c r="CD93" s="191">
        <f t="shared" si="97"/>
        <v>1</v>
      </c>
      <c r="CE93" s="74">
        <f t="shared" si="98"/>
        <v>0</v>
      </c>
      <c r="CF93" s="74">
        <f t="shared" si="99"/>
        <v>0</v>
      </c>
      <c r="CG93" s="74">
        <f t="shared" si="100"/>
        <v>0</v>
      </c>
      <c r="CH93" s="194">
        <f t="shared" si="101"/>
        <v>2</v>
      </c>
      <c r="CI93" s="191">
        <v>1</v>
      </c>
      <c r="CJ93" s="74">
        <v>0</v>
      </c>
      <c r="CK93" s="74">
        <v>0</v>
      </c>
      <c r="CL93" s="50">
        <f t="shared" ref="CL93:CL98" si="115">+CJ93+CK93</f>
        <v>0</v>
      </c>
      <c r="CM93" s="194">
        <v>2</v>
      </c>
      <c r="CN93" s="215"/>
    </row>
    <row r="94" spans="1:92" ht="15.75" customHeight="1" x14ac:dyDescent="0.25">
      <c r="A94" s="116"/>
      <c r="C94" s="16"/>
      <c r="D94" s="36" t="s">
        <v>34</v>
      </c>
      <c r="E94" s="36"/>
      <c r="F94" s="36"/>
      <c r="G94" s="42" t="s">
        <v>139</v>
      </c>
      <c r="H94" s="38"/>
      <c r="I94" s="74">
        <v>23</v>
      </c>
      <c r="J94" s="74">
        <v>11</v>
      </c>
      <c r="K94" s="74">
        <v>14</v>
      </c>
      <c r="L94" s="83">
        <v>25</v>
      </c>
      <c r="M94" s="74">
        <v>0</v>
      </c>
      <c r="O94" s="16"/>
      <c r="Q94" s="215"/>
      <c r="R94" s="215"/>
      <c r="S94" s="75"/>
      <c r="T94" s="65"/>
      <c r="U94" s="266" t="s">
        <v>668</v>
      </c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50"/>
      <c r="AN94" s="50"/>
      <c r="AO94" s="50"/>
      <c r="AP94" s="50"/>
      <c r="AQ94" s="50"/>
      <c r="AR94" s="215"/>
      <c r="AS94" s="215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5</v>
      </c>
      <c r="BB94" s="74">
        <v>7</v>
      </c>
      <c r="BC94" s="74">
        <v>2</v>
      </c>
      <c r="BD94" s="50">
        <f t="shared" si="112"/>
        <v>9</v>
      </c>
      <c r="BE94" s="194">
        <v>0</v>
      </c>
      <c r="BF94" s="191">
        <f t="shared" si="114"/>
        <v>26</v>
      </c>
      <c r="BG94" s="74">
        <f t="shared" si="114"/>
        <v>47</v>
      </c>
      <c r="BH94" s="74">
        <f t="shared" si="114"/>
        <v>17</v>
      </c>
      <c r="BI94" s="74">
        <f t="shared" si="114"/>
        <v>64</v>
      </c>
      <c r="BJ94" s="194">
        <f t="shared" si="114"/>
        <v>4</v>
      </c>
      <c r="BK94" s="191">
        <v>21</v>
      </c>
      <c r="BL94" s="74">
        <v>40</v>
      </c>
      <c r="BM94" s="74">
        <v>15</v>
      </c>
      <c r="BN94" s="50">
        <f t="shared" si="113"/>
        <v>55</v>
      </c>
      <c r="BO94" s="194">
        <v>4</v>
      </c>
      <c r="BP94" s="215"/>
      <c r="BQ94" s="215"/>
      <c r="BR94" s="75">
        <v>6</v>
      </c>
      <c r="BS94" s="36" t="s">
        <v>89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97"/>
        <v>1</v>
      </c>
      <c r="CE94" s="74">
        <f t="shared" si="98"/>
        <v>0</v>
      </c>
      <c r="CF94" s="74">
        <f t="shared" si="99"/>
        <v>0</v>
      </c>
      <c r="CG94" s="74">
        <f t="shared" si="100"/>
        <v>0</v>
      </c>
      <c r="CH94" s="194">
        <f t="shared" si="101"/>
        <v>2</v>
      </c>
      <c r="CI94" s="191">
        <v>1</v>
      </c>
      <c r="CJ94" s="74">
        <v>0</v>
      </c>
      <c r="CK94" s="74">
        <v>0</v>
      </c>
      <c r="CL94" s="50">
        <f t="shared" si="115"/>
        <v>0</v>
      </c>
      <c r="CM94" s="194">
        <v>2</v>
      </c>
      <c r="CN94" s="215"/>
    </row>
    <row r="95" spans="1:92" ht="15.75" customHeight="1" x14ac:dyDescent="0.25">
      <c r="A95" s="116"/>
      <c r="C95" s="16"/>
      <c r="D95" s="42" t="s">
        <v>38</v>
      </c>
      <c r="E95" s="42"/>
      <c r="F95" s="42"/>
      <c r="G95" s="29" t="s">
        <v>23</v>
      </c>
      <c r="H95" s="43"/>
      <c r="I95" s="74">
        <v>25</v>
      </c>
      <c r="J95" s="74">
        <v>7</v>
      </c>
      <c r="K95" s="74">
        <v>17</v>
      </c>
      <c r="L95" s="83">
        <v>24</v>
      </c>
      <c r="M95" s="74">
        <v>4</v>
      </c>
      <c r="O95" s="16"/>
      <c r="Q95" s="215"/>
      <c r="R95" s="215"/>
      <c r="S95" s="75"/>
      <c r="T95" s="65"/>
      <c r="U95" s="71"/>
      <c r="V95" s="71"/>
      <c r="W95" s="71"/>
      <c r="X95" s="71"/>
      <c r="Y95" s="71"/>
      <c r="Z95" s="50"/>
      <c r="AA95" s="50"/>
      <c r="AB95" s="50"/>
      <c r="AC95" s="50"/>
      <c r="AD95" s="50"/>
      <c r="AE95" s="71"/>
      <c r="AF95" s="75"/>
      <c r="AG95" s="65"/>
      <c r="AH95" s="71"/>
      <c r="AI95" s="71"/>
      <c r="AJ95" s="71"/>
      <c r="AK95" s="71"/>
      <c r="AL95" s="71"/>
      <c r="AM95" s="50"/>
      <c r="AN95" s="50"/>
      <c r="AO95" s="50"/>
      <c r="AP95" s="50"/>
      <c r="AQ95" s="50"/>
      <c r="AR95" s="215"/>
      <c r="AS95" s="215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5</v>
      </c>
      <c r="BB95" s="74">
        <v>1</v>
      </c>
      <c r="BC95" s="74">
        <v>5</v>
      </c>
      <c r="BD95" s="50">
        <f t="shared" si="112"/>
        <v>6</v>
      </c>
      <c r="BE95" s="194">
        <v>0</v>
      </c>
      <c r="BF95" s="191">
        <f t="shared" si="114"/>
        <v>25</v>
      </c>
      <c r="BG95" s="74">
        <f t="shared" si="114"/>
        <v>7</v>
      </c>
      <c r="BH95" s="74">
        <f t="shared" si="114"/>
        <v>17</v>
      </c>
      <c r="BI95" s="74">
        <f t="shared" si="114"/>
        <v>24</v>
      </c>
      <c r="BJ95" s="194">
        <f t="shared" si="114"/>
        <v>4</v>
      </c>
      <c r="BK95" s="191">
        <v>20</v>
      </c>
      <c r="BL95" s="74">
        <v>6</v>
      </c>
      <c r="BM95" s="74">
        <v>12</v>
      </c>
      <c r="BN95" s="50">
        <f t="shared" si="113"/>
        <v>18</v>
      </c>
      <c r="BO95" s="194">
        <v>4</v>
      </c>
      <c r="BP95" s="215"/>
      <c r="BQ95" s="215"/>
      <c r="BR95" s="75">
        <v>7.5</v>
      </c>
      <c r="BS95" s="36" t="s">
        <v>44</v>
      </c>
      <c r="BT95" s="36"/>
      <c r="BU95" s="36"/>
      <c r="BV95" s="36"/>
      <c r="BW95" s="38"/>
      <c r="BX95" s="57"/>
      <c r="BY95" s="191"/>
      <c r="BZ95" s="74"/>
      <c r="CA95" s="74"/>
      <c r="CB95" s="74"/>
      <c r="CC95" s="194"/>
      <c r="CD95" s="191">
        <f t="shared" si="97"/>
        <v>1</v>
      </c>
      <c r="CE95" s="74">
        <f t="shared" si="98"/>
        <v>0</v>
      </c>
      <c r="CF95" s="74">
        <f t="shared" si="99"/>
        <v>0</v>
      </c>
      <c r="CG95" s="74">
        <f t="shared" si="100"/>
        <v>0</v>
      </c>
      <c r="CH95" s="194">
        <f t="shared" si="101"/>
        <v>0</v>
      </c>
      <c r="CI95" s="191">
        <v>1</v>
      </c>
      <c r="CJ95" s="74">
        <v>0</v>
      </c>
      <c r="CK95" s="74">
        <v>0</v>
      </c>
      <c r="CL95" s="50">
        <f t="shared" si="115"/>
        <v>0</v>
      </c>
      <c r="CM95" s="194">
        <v>0</v>
      </c>
      <c r="CN95" s="215"/>
    </row>
    <row r="96" spans="1:92" ht="15.75" customHeight="1" thickBot="1" x14ac:dyDescent="0.3">
      <c r="A96" s="116"/>
      <c r="C96" s="16"/>
      <c r="D96" s="42" t="s">
        <v>67</v>
      </c>
      <c r="E96" s="42"/>
      <c r="F96" s="42"/>
      <c r="G96" s="36" t="s">
        <v>15</v>
      </c>
      <c r="H96" s="43"/>
      <c r="I96" s="74">
        <v>15</v>
      </c>
      <c r="J96" s="74">
        <v>11</v>
      </c>
      <c r="K96" s="74">
        <v>10</v>
      </c>
      <c r="L96" s="83">
        <v>21</v>
      </c>
      <c r="M96" s="74">
        <v>0</v>
      </c>
      <c r="O96" s="16"/>
      <c r="Q96" s="215"/>
      <c r="R96" s="215"/>
      <c r="S96" s="75"/>
      <c r="T96" s="65"/>
      <c r="U96" s="242" t="s">
        <v>161</v>
      </c>
      <c r="V96" s="22" t="s">
        <v>194</v>
      </c>
      <c r="W96" s="22"/>
      <c r="X96" s="22"/>
      <c r="Y96" s="22"/>
      <c r="Z96" s="22"/>
      <c r="AA96" s="22"/>
      <c r="AB96" s="22"/>
      <c r="AC96" s="242" t="s">
        <v>4</v>
      </c>
      <c r="AD96" s="242" t="s">
        <v>8</v>
      </c>
      <c r="AE96" s="242" t="s">
        <v>9</v>
      </c>
      <c r="AF96" s="242" t="s">
        <v>10</v>
      </c>
      <c r="AG96" s="263" t="s">
        <v>107</v>
      </c>
      <c r="AH96" s="263"/>
      <c r="AI96" s="242" t="s">
        <v>5</v>
      </c>
      <c r="AJ96" s="242" t="s">
        <v>7</v>
      </c>
      <c r="AK96" s="242" t="s">
        <v>6</v>
      </c>
      <c r="AL96" s="242" t="s">
        <v>108</v>
      </c>
      <c r="AM96" s="50"/>
      <c r="AN96" s="50"/>
      <c r="AO96" s="50"/>
      <c r="AP96" s="50"/>
      <c r="AQ96" s="50"/>
      <c r="AR96" s="215"/>
      <c r="AS96" s="215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5</v>
      </c>
      <c r="BB96" s="74">
        <v>2</v>
      </c>
      <c r="BC96" s="74">
        <v>4</v>
      </c>
      <c r="BD96" s="50">
        <f t="shared" si="112"/>
        <v>6</v>
      </c>
      <c r="BE96" s="194">
        <v>0</v>
      </c>
      <c r="BF96" s="191">
        <f t="shared" si="114"/>
        <v>25</v>
      </c>
      <c r="BG96" s="74">
        <f t="shared" si="114"/>
        <v>14</v>
      </c>
      <c r="BH96" s="74">
        <f t="shared" si="114"/>
        <v>21</v>
      </c>
      <c r="BI96" s="74">
        <f t="shared" si="114"/>
        <v>35</v>
      </c>
      <c r="BJ96" s="194">
        <f t="shared" si="114"/>
        <v>2</v>
      </c>
      <c r="BK96" s="191">
        <v>20</v>
      </c>
      <c r="BL96" s="74">
        <v>12</v>
      </c>
      <c r="BM96" s="74">
        <v>17</v>
      </c>
      <c r="BN96" s="50">
        <f t="shared" si="113"/>
        <v>29</v>
      </c>
      <c r="BO96" s="194">
        <v>2</v>
      </c>
      <c r="BP96" s="215"/>
      <c r="BQ96" s="215"/>
      <c r="BR96" s="75">
        <v>9.5</v>
      </c>
      <c r="BS96" s="36" t="s">
        <v>133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ref="CD96:CH105" si="116">+CI96+BY96</f>
        <v>2</v>
      </c>
      <c r="CE96" s="74">
        <f t="shared" si="116"/>
        <v>3</v>
      </c>
      <c r="CF96" s="74">
        <f t="shared" si="116"/>
        <v>0</v>
      </c>
      <c r="CG96" s="74">
        <f t="shared" si="116"/>
        <v>3</v>
      </c>
      <c r="CH96" s="194">
        <f t="shared" si="116"/>
        <v>0</v>
      </c>
      <c r="CI96" s="191">
        <v>2</v>
      </c>
      <c r="CJ96" s="74">
        <v>3</v>
      </c>
      <c r="CK96" s="74">
        <v>0</v>
      </c>
      <c r="CL96" s="50">
        <f t="shared" si="115"/>
        <v>3</v>
      </c>
      <c r="CM96" s="194">
        <v>0</v>
      </c>
      <c r="CN96" s="215"/>
    </row>
    <row r="97" spans="1:92" ht="15.75" customHeight="1" thickBot="1" x14ac:dyDescent="0.3">
      <c r="A97" s="116"/>
      <c r="C97" s="16"/>
      <c r="D97" s="42" t="s">
        <v>86</v>
      </c>
      <c r="E97" s="42"/>
      <c r="F97" s="42"/>
      <c r="G97" s="36" t="s">
        <v>15</v>
      </c>
      <c r="H97" s="43"/>
      <c r="I97" s="74">
        <v>26</v>
      </c>
      <c r="J97" s="74">
        <v>7</v>
      </c>
      <c r="K97" s="74">
        <v>14</v>
      </c>
      <c r="L97" s="83">
        <v>21</v>
      </c>
      <c r="M97" s="74">
        <v>0</v>
      </c>
      <c r="O97" s="16"/>
      <c r="Q97" s="215"/>
      <c r="R97" s="215"/>
      <c r="S97" s="75"/>
      <c r="T97" s="65"/>
      <c r="U97" s="79">
        <v>7.5</v>
      </c>
      <c r="V97" s="65" t="s">
        <v>16</v>
      </c>
      <c r="W97" s="65"/>
      <c r="X97" s="65"/>
      <c r="Y97" s="65"/>
      <c r="Z97" s="50"/>
      <c r="AC97" s="50">
        <v>1</v>
      </c>
      <c r="AD97" s="50">
        <v>1</v>
      </c>
      <c r="AE97" s="50">
        <v>0</v>
      </c>
      <c r="AF97" s="50">
        <v>0</v>
      </c>
      <c r="AG97" s="264">
        <f t="shared" ref="AG97" si="117">(2*AD97+AF97)/(2*AC97)</f>
        <v>1</v>
      </c>
      <c r="AH97" s="264"/>
      <c r="AI97" s="50">
        <v>1</v>
      </c>
      <c r="AJ97" s="50">
        <v>0</v>
      </c>
      <c r="AK97" s="50">
        <v>0</v>
      </c>
      <c r="AL97" s="81">
        <f t="shared" ref="AL97" si="118">+AI97/AC97</f>
        <v>1</v>
      </c>
      <c r="AM97" s="50"/>
      <c r="AN97" s="50"/>
      <c r="AO97" s="50"/>
      <c r="AP97" s="50"/>
      <c r="AQ97" s="50"/>
      <c r="AR97" s="215"/>
      <c r="AS97" s="215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5</v>
      </c>
      <c r="BB97" s="74">
        <v>1</v>
      </c>
      <c r="BC97" s="74">
        <v>2</v>
      </c>
      <c r="BD97" s="50">
        <f t="shared" si="112"/>
        <v>3</v>
      </c>
      <c r="BE97" s="194">
        <v>6</v>
      </c>
      <c r="BF97" s="191">
        <f t="shared" si="114"/>
        <v>21</v>
      </c>
      <c r="BG97" s="74">
        <f t="shared" si="114"/>
        <v>2</v>
      </c>
      <c r="BH97" s="74">
        <f t="shared" si="114"/>
        <v>15</v>
      </c>
      <c r="BI97" s="74">
        <f t="shared" si="114"/>
        <v>17</v>
      </c>
      <c r="BJ97" s="194">
        <f t="shared" si="114"/>
        <v>12</v>
      </c>
      <c r="BK97" s="191">
        <v>16</v>
      </c>
      <c r="BL97" s="74">
        <v>1</v>
      </c>
      <c r="BM97" s="74">
        <v>13</v>
      </c>
      <c r="BN97" s="50">
        <f t="shared" si="113"/>
        <v>14</v>
      </c>
      <c r="BO97" s="194">
        <v>6</v>
      </c>
      <c r="BP97" s="215"/>
      <c r="BQ97" s="215"/>
      <c r="BR97" s="75">
        <v>7.5</v>
      </c>
      <c r="BS97" s="36" t="s">
        <v>125</v>
      </c>
      <c r="BT97" s="36"/>
      <c r="BU97" s="36"/>
      <c r="BV97" s="36"/>
      <c r="BW97" s="38"/>
      <c r="BX97" s="57"/>
      <c r="BY97" s="191"/>
      <c r="BZ97" s="74"/>
      <c r="CA97" s="74"/>
      <c r="CB97" s="74"/>
      <c r="CC97" s="194"/>
      <c r="CD97" s="191">
        <f t="shared" si="116"/>
        <v>2</v>
      </c>
      <c r="CE97" s="74">
        <f t="shared" si="116"/>
        <v>0</v>
      </c>
      <c r="CF97" s="74">
        <f t="shared" si="116"/>
        <v>1</v>
      </c>
      <c r="CG97" s="74">
        <f t="shared" si="116"/>
        <v>1</v>
      </c>
      <c r="CH97" s="194">
        <f t="shared" si="116"/>
        <v>0</v>
      </c>
      <c r="CI97" s="191">
        <v>2</v>
      </c>
      <c r="CJ97" s="74">
        <v>0</v>
      </c>
      <c r="CK97" s="74">
        <v>1</v>
      </c>
      <c r="CL97" s="50">
        <f t="shared" si="115"/>
        <v>1</v>
      </c>
      <c r="CM97" s="194">
        <v>0</v>
      </c>
      <c r="CN97" s="215"/>
    </row>
    <row r="98" spans="1:92" ht="15.75" customHeight="1" x14ac:dyDescent="0.25">
      <c r="A98" s="116"/>
      <c r="C98" s="16"/>
      <c r="D98" s="42" t="s">
        <v>73</v>
      </c>
      <c r="E98" s="42"/>
      <c r="F98" s="42"/>
      <c r="G98" s="29" t="s">
        <v>23</v>
      </c>
      <c r="H98" s="43"/>
      <c r="I98" s="74">
        <v>25</v>
      </c>
      <c r="J98" s="74">
        <v>3</v>
      </c>
      <c r="K98" s="74">
        <v>18</v>
      </c>
      <c r="L98" s="83">
        <v>21</v>
      </c>
      <c r="M98" s="74">
        <v>0</v>
      </c>
      <c r="O98" s="16"/>
      <c r="Q98" s="215"/>
      <c r="R98" s="215"/>
      <c r="S98" s="71"/>
      <c r="T98" s="65"/>
      <c r="U98" s="67"/>
      <c r="V98" s="69"/>
      <c r="W98" s="68" t="s">
        <v>27</v>
      </c>
      <c r="X98" s="69"/>
      <c r="Y98" s="69"/>
      <c r="Z98" s="60"/>
      <c r="AA98" s="67"/>
      <c r="AB98" s="67"/>
      <c r="AC98" s="60">
        <f>SUM(AC97)</f>
        <v>1</v>
      </c>
      <c r="AD98" s="60">
        <f t="shared" ref="AD98:AF98" si="119">SUM(AD97)</f>
        <v>1</v>
      </c>
      <c r="AE98" s="60">
        <f t="shared" si="119"/>
        <v>0</v>
      </c>
      <c r="AF98" s="60">
        <f t="shared" si="119"/>
        <v>0</v>
      </c>
      <c r="AG98" s="265">
        <f>(2*AD98+AF98)/(2*AC98)</f>
        <v>1</v>
      </c>
      <c r="AH98" s="265"/>
      <c r="AI98" s="60">
        <f>SUM(AI97)</f>
        <v>1</v>
      </c>
      <c r="AJ98" s="60">
        <f>SUM(AJ97)</f>
        <v>0</v>
      </c>
      <c r="AK98" s="60">
        <f>SUM(AK97)</f>
        <v>0</v>
      </c>
      <c r="AL98" s="70">
        <f>+AI98/AC98</f>
        <v>1</v>
      </c>
      <c r="AM98" s="50"/>
      <c r="AN98" s="50"/>
      <c r="AO98" s="50"/>
      <c r="AP98" s="50"/>
      <c r="AQ98" s="50"/>
      <c r="AR98" s="215"/>
      <c r="AS98" s="215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5</v>
      </c>
      <c r="BB98" s="74">
        <v>0</v>
      </c>
      <c r="BC98" s="74">
        <v>3</v>
      </c>
      <c r="BD98" s="50">
        <f t="shared" si="112"/>
        <v>3</v>
      </c>
      <c r="BE98" s="194">
        <v>0</v>
      </c>
      <c r="BF98" s="191">
        <f t="shared" si="114"/>
        <v>25</v>
      </c>
      <c r="BG98" s="74">
        <f t="shared" si="114"/>
        <v>1</v>
      </c>
      <c r="BH98" s="74">
        <f t="shared" si="114"/>
        <v>17</v>
      </c>
      <c r="BI98" s="74">
        <f t="shared" si="114"/>
        <v>18</v>
      </c>
      <c r="BJ98" s="194">
        <f t="shared" si="114"/>
        <v>0</v>
      </c>
      <c r="BK98" s="191">
        <v>20</v>
      </c>
      <c r="BL98" s="74">
        <v>1</v>
      </c>
      <c r="BM98" s="74">
        <v>14</v>
      </c>
      <c r="BN98" s="50">
        <f t="shared" si="113"/>
        <v>15</v>
      </c>
      <c r="BO98" s="194">
        <v>0</v>
      </c>
      <c r="BP98" s="215"/>
      <c r="BQ98" s="215"/>
      <c r="BR98" s="75">
        <v>6.5</v>
      </c>
      <c r="BS98" s="36" t="s">
        <v>76</v>
      </c>
      <c r="BT98" s="36"/>
      <c r="BU98" s="36"/>
      <c r="BV98" s="36"/>
      <c r="BW98" s="38"/>
      <c r="BX98" s="57"/>
      <c r="BY98" s="191">
        <v>1</v>
      </c>
      <c r="BZ98" s="74">
        <v>0</v>
      </c>
      <c r="CA98" s="74">
        <v>0</v>
      </c>
      <c r="CB98" s="74">
        <f>+CA98+BZ98</f>
        <v>0</v>
      </c>
      <c r="CC98" s="194">
        <v>0</v>
      </c>
      <c r="CD98" s="191">
        <f t="shared" si="116"/>
        <v>10</v>
      </c>
      <c r="CE98" s="74">
        <f t="shared" si="116"/>
        <v>0</v>
      </c>
      <c r="CF98" s="74">
        <f t="shared" si="116"/>
        <v>3</v>
      </c>
      <c r="CG98" s="74">
        <f t="shared" si="116"/>
        <v>3</v>
      </c>
      <c r="CH98" s="194">
        <f t="shared" si="116"/>
        <v>0</v>
      </c>
      <c r="CI98" s="191">
        <v>9</v>
      </c>
      <c r="CJ98" s="74">
        <v>0</v>
      </c>
      <c r="CK98" s="74">
        <v>3</v>
      </c>
      <c r="CL98" s="50">
        <f t="shared" si="115"/>
        <v>3</v>
      </c>
      <c r="CM98" s="194">
        <v>0</v>
      </c>
      <c r="CN98" s="215"/>
    </row>
    <row r="99" spans="1:92" ht="15.75" customHeight="1" x14ac:dyDescent="0.25">
      <c r="A99" s="116"/>
      <c r="C99" s="16"/>
      <c r="D99" s="65" t="s">
        <v>129</v>
      </c>
      <c r="E99" s="65"/>
      <c r="F99" s="65"/>
      <c r="G99" s="97" t="s">
        <v>19</v>
      </c>
      <c r="H99" s="50"/>
      <c r="I99" s="74">
        <v>27</v>
      </c>
      <c r="J99" s="74">
        <v>8</v>
      </c>
      <c r="K99" s="74">
        <v>12</v>
      </c>
      <c r="L99" s="83">
        <v>20</v>
      </c>
      <c r="M99" s="74">
        <v>0</v>
      </c>
      <c r="O99" s="16"/>
      <c r="Q99" s="215"/>
      <c r="R99" s="215"/>
      <c r="S99" s="71"/>
      <c r="T99" s="65"/>
      <c r="U99" s="79"/>
      <c r="V99" s="65"/>
      <c r="W99" s="65"/>
      <c r="X99" s="65"/>
      <c r="Y99" s="65"/>
      <c r="Z99" s="50"/>
      <c r="AC99" s="50"/>
      <c r="AD99" s="50"/>
      <c r="AE99" s="50"/>
      <c r="AF99" s="50"/>
      <c r="AG99" s="264"/>
      <c r="AH99" s="264"/>
      <c r="AI99" s="50"/>
      <c r="AJ99" s="50"/>
      <c r="AK99" s="50"/>
      <c r="AL99" s="81"/>
      <c r="AM99" s="50"/>
      <c r="AN99" s="50"/>
      <c r="AO99" s="50"/>
      <c r="AP99" s="50"/>
      <c r="AQ99" s="50"/>
      <c r="AR99" s="215"/>
      <c r="AS99" s="215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3</v>
      </c>
      <c r="BB99" s="74">
        <v>3</v>
      </c>
      <c r="BC99" s="74">
        <v>1</v>
      </c>
      <c r="BD99" s="50">
        <f t="shared" si="112"/>
        <v>4</v>
      </c>
      <c r="BE99" s="194">
        <v>0</v>
      </c>
      <c r="BF99" s="191">
        <f t="shared" si="114"/>
        <v>24</v>
      </c>
      <c r="BG99" s="74">
        <f t="shared" si="114"/>
        <v>5</v>
      </c>
      <c r="BH99" s="74">
        <f t="shared" si="114"/>
        <v>3</v>
      </c>
      <c r="BI99" s="74">
        <f t="shared" si="114"/>
        <v>8</v>
      </c>
      <c r="BJ99" s="194">
        <f t="shared" si="114"/>
        <v>0</v>
      </c>
      <c r="BK99" s="191">
        <v>21</v>
      </c>
      <c r="BL99" s="74">
        <v>2</v>
      </c>
      <c r="BM99" s="74">
        <v>2</v>
      </c>
      <c r="BN99" s="50">
        <f t="shared" si="113"/>
        <v>4</v>
      </c>
      <c r="BO99" s="194">
        <v>0</v>
      </c>
      <c r="BP99" s="215"/>
      <c r="BQ99" s="215"/>
      <c r="BR99" s="75">
        <v>7</v>
      </c>
      <c r="BS99" s="36" t="s">
        <v>47</v>
      </c>
      <c r="BT99" s="36"/>
      <c r="BU99" s="36"/>
      <c r="BV99" s="36"/>
      <c r="BW99" s="38"/>
      <c r="BX99" s="57"/>
      <c r="BY99" s="191">
        <v>1</v>
      </c>
      <c r="BZ99" s="74">
        <v>0</v>
      </c>
      <c r="CA99" s="74">
        <v>0</v>
      </c>
      <c r="CB99" s="74">
        <f>+CA99+BZ99</f>
        <v>0</v>
      </c>
      <c r="CC99" s="194">
        <v>0</v>
      </c>
      <c r="CD99" s="191">
        <f t="shared" si="116"/>
        <v>1</v>
      </c>
      <c r="CE99" s="74">
        <f t="shared" si="116"/>
        <v>0</v>
      </c>
      <c r="CF99" s="74">
        <f t="shared" si="116"/>
        <v>0</v>
      </c>
      <c r="CG99" s="74">
        <f t="shared" si="116"/>
        <v>0</v>
      </c>
      <c r="CH99" s="194">
        <f t="shared" si="116"/>
        <v>0</v>
      </c>
      <c r="CI99" s="191"/>
      <c r="CJ99" s="74"/>
      <c r="CK99" s="74"/>
      <c r="CL99" s="50"/>
      <c r="CM99" s="194"/>
      <c r="CN99" s="215"/>
    </row>
    <row r="100" spans="1:92" ht="15.75" customHeight="1" x14ac:dyDescent="0.25">
      <c r="A100" s="116"/>
      <c r="C100" s="16"/>
      <c r="D100" s="36" t="s">
        <v>70</v>
      </c>
      <c r="E100" s="36"/>
      <c r="F100" s="36"/>
      <c r="G100" s="42" t="s">
        <v>139</v>
      </c>
      <c r="H100" s="38"/>
      <c r="I100" s="74">
        <v>27</v>
      </c>
      <c r="J100" s="74">
        <v>0</v>
      </c>
      <c r="K100" s="74">
        <v>20</v>
      </c>
      <c r="L100" s="83">
        <v>20</v>
      </c>
      <c r="M100" s="74">
        <v>0</v>
      </c>
      <c r="Q100" s="215"/>
      <c r="R100" s="215"/>
      <c r="S100" s="71"/>
      <c r="T100" s="71"/>
      <c r="U100" s="79"/>
      <c r="V100" s="65"/>
      <c r="W100" s="65"/>
      <c r="X100" s="65"/>
      <c r="Y100" s="65"/>
      <c r="Z100" s="50"/>
      <c r="AC100" s="50"/>
      <c r="AD100" s="50"/>
      <c r="AE100" s="50"/>
      <c r="AF100" s="50"/>
      <c r="AG100" s="264"/>
      <c r="AH100" s="264"/>
      <c r="AI100" s="50"/>
      <c r="AJ100" s="50"/>
      <c r="AK100" s="50"/>
      <c r="AL100" s="81"/>
      <c r="AM100" s="50"/>
      <c r="AN100" s="50"/>
      <c r="AO100" s="50"/>
      <c r="AP100" s="50"/>
      <c r="AQ100" s="50"/>
      <c r="AR100" s="215"/>
      <c r="AS100" s="215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5</v>
      </c>
      <c r="BB100" s="74">
        <v>1</v>
      </c>
      <c r="BC100" s="74">
        <v>2</v>
      </c>
      <c r="BD100" s="50">
        <f t="shared" si="112"/>
        <v>3</v>
      </c>
      <c r="BE100" s="194">
        <v>0</v>
      </c>
      <c r="BF100" s="191">
        <f t="shared" si="114"/>
        <v>25</v>
      </c>
      <c r="BG100" s="74">
        <f t="shared" si="114"/>
        <v>3</v>
      </c>
      <c r="BH100" s="74">
        <f t="shared" si="114"/>
        <v>18</v>
      </c>
      <c r="BI100" s="74">
        <f t="shared" si="114"/>
        <v>21</v>
      </c>
      <c r="BJ100" s="194">
        <f t="shared" si="114"/>
        <v>0</v>
      </c>
      <c r="BK100" s="191">
        <v>20</v>
      </c>
      <c r="BL100" s="74">
        <v>2</v>
      </c>
      <c r="BM100" s="74">
        <v>16</v>
      </c>
      <c r="BN100" s="50">
        <f t="shared" si="113"/>
        <v>18</v>
      </c>
      <c r="BO100" s="194">
        <v>0</v>
      </c>
      <c r="BP100" s="215"/>
      <c r="BQ100" s="215"/>
      <c r="BR100" s="75">
        <v>7.5</v>
      </c>
      <c r="BS100" s="36" t="s">
        <v>56</v>
      </c>
      <c r="BT100" s="36"/>
      <c r="BU100" s="36"/>
      <c r="BV100" s="36"/>
      <c r="BW100" s="38"/>
      <c r="BX100" s="57"/>
      <c r="BY100" s="191"/>
      <c r="BZ100" s="74"/>
      <c r="CA100" s="74"/>
      <c r="CB100" s="74"/>
      <c r="CC100" s="194"/>
      <c r="CD100" s="191">
        <f t="shared" si="116"/>
        <v>1</v>
      </c>
      <c r="CE100" s="74">
        <f t="shared" si="116"/>
        <v>0</v>
      </c>
      <c r="CF100" s="74">
        <f t="shared" si="116"/>
        <v>0</v>
      </c>
      <c r="CG100" s="74">
        <f t="shared" si="116"/>
        <v>0</v>
      </c>
      <c r="CH100" s="194">
        <f t="shared" si="116"/>
        <v>0</v>
      </c>
      <c r="CI100" s="191">
        <v>1</v>
      </c>
      <c r="CJ100" s="74">
        <v>0</v>
      </c>
      <c r="CK100" s="74">
        <v>0</v>
      </c>
      <c r="CL100" s="50">
        <f>+CJ100+CK100</f>
        <v>0</v>
      </c>
      <c r="CM100" s="194">
        <v>0</v>
      </c>
      <c r="CN100" s="215"/>
    </row>
    <row r="101" spans="1:92" ht="15.75" customHeight="1" x14ac:dyDescent="0.25">
      <c r="A101" s="116"/>
      <c r="D101" s="97" t="s">
        <v>66</v>
      </c>
      <c r="E101" s="97"/>
      <c r="F101" s="97"/>
      <c r="G101" s="65" t="s">
        <v>21</v>
      </c>
      <c r="H101" s="74"/>
      <c r="I101" s="74">
        <v>21</v>
      </c>
      <c r="J101" s="74">
        <v>15</v>
      </c>
      <c r="K101" s="74">
        <v>4</v>
      </c>
      <c r="L101" s="83">
        <v>19</v>
      </c>
      <c r="M101" s="74">
        <v>4</v>
      </c>
      <c r="Q101" s="215"/>
      <c r="R101" s="215"/>
      <c r="S101" s="71"/>
      <c r="T101" s="71"/>
      <c r="U101" s="79"/>
      <c r="V101" s="65"/>
      <c r="W101" s="65"/>
      <c r="X101" s="65"/>
      <c r="Y101" s="65"/>
      <c r="Z101" s="50"/>
      <c r="AC101" s="50"/>
      <c r="AD101" s="50"/>
      <c r="AE101" s="50"/>
      <c r="AF101" s="50"/>
      <c r="AG101" s="264"/>
      <c r="AH101" s="264"/>
      <c r="AI101" s="50"/>
      <c r="AJ101" s="50"/>
      <c r="AK101" s="50"/>
      <c r="AL101" s="81"/>
      <c r="AM101" s="50"/>
      <c r="AN101" s="50"/>
      <c r="AO101" s="50"/>
      <c r="AP101" s="50"/>
      <c r="AQ101" s="50"/>
      <c r="AR101" s="215"/>
      <c r="AS101" s="215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5</v>
      </c>
      <c r="BB101" s="74">
        <v>1</v>
      </c>
      <c r="BC101" s="74">
        <v>1</v>
      </c>
      <c r="BD101" s="50">
        <f t="shared" si="112"/>
        <v>2</v>
      </c>
      <c r="BE101" s="194">
        <v>0</v>
      </c>
      <c r="BF101" s="191">
        <f t="shared" si="114"/>
        <v>26</v>
      </c>
      <c r="BG101" s="74">
        <f t="shared" si="114"/>
        <v>5</v>
      </c>
      <c r="BH101" s="74">
        <f t="shared" si="114"/>
        <v>5</v>
      </c>
      <c r="BI101" s="74">
        <f t="shared" si="114"/>
        <v>10</v>
      </c>
      <c r="BJ101" s="194">
        <f t="shared" si="114"/>
        <v>4</v>
      </c>
      <c r="BK101" s="191">
        <v>21</v>
      </c>
      <c r="BL101" s="74">
        <v>4</v>
      </c>
      <c r="BM101" s="74">
        <v>4</v>
      </c>
      <c r="BN101" s="50">
        <f t="shared" si="113"/>
        <v>8</v>
      </c>
      <c r="BO101" s="194">
        <v>4</v>
      </c>
      <c r="BP101" s="215"/>
      <c r="BQ101" s="215"/>
      <c r="BR101" s="75">
        <v>7</v>
      </c>
      <c r="BS101" s="36" t="s">
        <v>40</v>
      </c>
      <c r="BT101" s="36"/>
      <c r="BU101" s="36"/>
      <c r="BV101" s="36"/>
      <c r="BW101" s="38"/>
      <c r="BX101" s="57"/>
      <c r="BY101" s="191"/>
      <c r="BZ101" s="74"/>
      <c r="CA101" s="74"/>
      <c r="CB101" s="74"/>
      <c r="CC101" s="194"/>
      <c r="CD101" s="191">
        <f t="shared" si="116"/>
        <v>3</v>
      </c>
      <c r="CE101" s="74">
        <f t="shared" si="116"/>
        <v>0</v>
      </c>
      <c r="CF101" s="74">
        <f t="shared" si="116"/>
        <v>0</v>
      </c>
      <c r="CG101" s="74">
        <f t="shared" si="116"/>
        <v>0</v>
      </c>
      <c r="CH101" s="194">
        <f t="shared" si="116"/>
        <v>0</v>
      </c>
      <c r="CI101" s="191">
        <v>3</v>
      </c>
      <c r="CJ101" s="74">
        <v>0</v>
      </c>
      <c r="CK101" s="74">
        <v>0</v>
      </c>
      <c r="CL101" s="50">
        <f>+CJ101+CK101</f>
        <v>0</v>
      </c>
      <c r="CM101" s="194">
        <v>0</v>
      </c>
      <c r="CN101" s="215"/>
    </row>
    <row r="102" spans="1:92" ht="15.75" customHeight="1" x14ac:dyDescent="0.25">
      <c r="A102" s="116"/>
      <c r="D102" s="97" t="s">
        <v>52</v>
      </c>
      <c r="E102" s="97"/>
      <c r="F102" s="97"/>
      <c r="G102" s="62" t="s">
        <v>21</v>
      </c>
      <c r="H102" s="74"/>
      <c r="I102" s="74">
        <v>26</v>
      </c>
      <c r="J102" s="74">
        <v>11</v>
      </c>
      <c r="K102" s="74">
        <v>8</v>
      </c>
      <c r="L102" s="83">
        <v>19</v>
      </c>
      <c r="M102" s="74">
        <v>4</v>
      </c>
      <c r="O102" s="16"/>
      <c r="Q102" s="215"/>
      <c r="R102" s="215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215"/>
      <c r="AS102" s="215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5</v>
      </c>
      <c r="BB102" s="74">
        <v>0</v>
      </c>
      <c r="BC102" s="74">
        <v>0</v>
      </c>
      <c r="BD102" s="50">
        <f t="shared" si="112"/>
        <v>0</v>
      </c>
      <c r="BE102" s="194">
        <v>0</v>
      </c>
      <c r="BF102" s="191">
        <f t="shared" si="114"/>
        <v>26</v>
      </c>
      <c r="BG102" s="74">
        <f t="shared" si="114"/>
        <v>1</v>
      </c>
      <c r="BH102" s="74">
        <f t="shared" si="114"/>
        <v>7</v>
      </c>
      <c r="BI102" s="74">
        <f t="shared" si="114"/>
        <v>8</v>
      </c>
      <c r="BJ102" s="194">
        <f t="shared" si="114"/>
        <v>4</v>
      </c>
      <c r="BK102" s="191">
        <v>21</v>
      </c>
      <c r="BL102" s="74">
        <v>1</v>
      </c>
      <c r="BM102" s="74">
        <v>7</v>
      </c>
      <c r="BN102" s="50">
        <f t="shared" si="113"/>
        <v>8</v>
      </c>
      <c r="BO102" s="194">
        <v>4</v>
      </c>
      <c r="BP102" s="215"/>
      <c r="BQ102" s="215"/>
      <c r="BR102" s="75">
        <v>6.5</v>
      </c>
      <c r="BS102" s="36" t="s">
        <v>138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116"/>
        <v>7</v>
      </c>
      <c r="CE102" s="74">
        <f t="shared" si="116"/>
        <v>0</v>
      </c>
      <c r="CF102" s="74">
        <f t="shared" si="116"/>
        <v>1</v>
      </c>
      <c r="CG102" s="74">
        <f t="shared" si="116"/>
        <v>1</v>
      </c>
      <c r="CH102" s="194">
        <f t="shared" si="116"/>
        <v>0</v>
      </c>
      <c r="CI102" s="191">
        <v>7</v>
      </c>
      <c r="CJ102" s="74">
        <v>0</v>
      </c>
      <c r="CK102" s="74">
        <v>1</v>
      </c>
      <c r="CL102" s="50">
        <f>+CJ102+CK102</f>
        <v>1</v>
      </c>
      <c r="CM102" s="194">
        <v>0</v>
      </c>
      <c r="CN102" s="215"/>
    </row>
    <row r="103" spans="1:92" ht="15.75" customHeight="1" x14ac:dyDescent="0.25">
      <c r="A103" s="116"/>
      <c r="D103" s="97" t="s">
        <v>98</v>
      </c>
      <c r="E103" s="97"/>
      <c r="F103" s="97"/>
      <c r="G103" s="65" t="s">
        <v>21</v>
      </c>
      <c r="H103" s="74"/>
      <c r="I103" s="74">
        <v>19</v>
      </c>
      <c r="J103" s="74">
        <v>11</v>
      </c>
      <c r="K103" s="74">
        <v>8</v>
      </c>
      <c r="L103" s="83">
        <v>19</v>
      </c>
      <c r="M103" s="74">
        <v>2</v>
      </c>
      <c r="O103" s="16"/>
      <c r="Q103" s="215"/>
      <c r="R103" s="215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215"/>
      <c r="AS103" s="215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5</v>
      </c>
      <c r="BB103" s="74">
        <v>0</v>
      </c>
      <c r="BC103" s="74">
        <v>1</v>
      </c>
      <c r="BD103" s="50">
        <f t="shared" si="112"/>
        <v>1</v>
      </c>
      <c r="BE103" s="194">
        <v>0</v>
      </c>
      <c r="BF103" s="191">
        <f t="shared" si="114"/>
        <v>24</v>
      </c>
      <c r="BG103" s="74">
        <f t="shared" si="114"/>
        <v>0</v>
      </c>
      <c r="BH103" s="74">
        <f t="shared" si="114"/>
        <v>7</v>
      </c>
      <c r="BI103" s="74">
        <f t="shared" si="114"/>
        <v>7</v>
      </c>
      <c r="BJ103" s="194">
        <f t="shared" si="114"/>
        <v>2</v>
      </c>
      <c r="BK103" s="191">
        <v>19</v>
      </c>
      <c r="BL103" s="74">
        <v>0</v>
      </c>
      <c r="BM103" s="74">
        <v>6</v>
      </c>
      <c r="BN103" s="50">
        <f t="shared" si="113"/>
        <v>6</v>
      </c>
      <c r="BO103" s="194">
        <v>2</v>
      </c>
      <c r="BP103" s="215"/>
      <c r="BQ103" s="215"/>
      <c r="BR103" s="75">
        <v>9.5</v>
      </c>
      <c r="BS103" s="36" t="s">
        <v>132</v>
      </c>
      <c r="BT103" s="36"/>
      <c r="BU103" s="36"/>
      <c r="BV103" s="36"/>
      <c r="BW103" s="38"/>
      <c r="BX103" s="57"/>
      <c r="BY103" s="191"/>
      <c r="BZ103" s="74"/>
      <c r="CA103" s="74"/>
      <c r="CB103" s="74"/>
      <c r="CC103" s="194"/>
      <c r="CD103" s="191">
        <f t="shared" si="116"/>
        <v>1</v>
      </c>
      <c r="CE103" s="74">
        <f t="shared" si="116"/>
        <v>1</v>
      </c>
      <c r="CF103" s="74">
        <f t="shared" si="116"/>
        <v>0</v>
      </c>
      <c r="CG103" s="74">
        <f t="shared" si="116"/>
        <v>1</v>
      </c>
      <c r="CH103" s="194">
        <f t="shared" si="116"/>
        <v>0</v>
      </c>
      <c r="CI103" s="191">
        <v>1</v>
      </c>
      <c r="CJ103" s="74">
        <v>1</v>
      </c>
      <c r="CK103" s="74">
        <v>0</v>
      </c>
      <c r="CL103" s="50">
        <f>+CJ103+CK103</f>
        <v>1</v>
      </c>
      <c r="CM103" s="194">
        <v>0</v>
      </c>
      <c r="CN103" s="215"/>
    </row>
    <row r="104" spans="1:92" ht="15.75" customHeight="1" thickBot="1" x14ac:dyDescent="0.3">
      <c r="A104" s="116"/>
      <c r="D104" s="42" t="s">
        <v>165</v>
      </c>
      <c r="E104" s="42"/>
      <c r="F104" s="42"/>
      <c r="G104" s="42" t="s">
        <v>25</v>
      </c>
      <c r="H104" s="43"/>
      <c r="I104" s="74">
        <v>27</v>
      </c>
      <c r="J104" s="74">
        <v>9</v>
      </c>
      <c r="K104" s="74">
        <v>10</v>
      </c>
      <c r="L104" s="83">
        <v>19</v>
      </c>
      <c r="M104" s="74">
        <v>0</v>
      </c>
      <c r="O104" s="16"/>
      <c r="Q104" s="215"/>
      <c r="R104" s="215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215"/>
      <c r="AS104" s="215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55</v>
      </c>
      <c r="BB104" s="48">
        <f t="shared" ref="BB104" si="120">SUM(BB92:BB103)</f>
        <v>16</v>
      </c>
      <c r="BC104" s="48">
        <f>SUM(BC92:BC103)</f>
        <v>21</v>
      </c>
      <c r="BD104" s="48">
        <f>+BC104+BB104</f>
        <v>37</v>
      </c>
      <c r="BE104" s="196">
        <f>SUM(BE92:BE103)</f>
        <v>6</v>
      </c>
      <c r="BF104" s="195">
        <f>SUM(BF92:BF103)</f>
        <v>295</v>
      </c>
      <c r="BG104" s="48">
        <f t="shared" ref="BG104" si="121">SUM(BG92:BG103)</f>
        <v>91</v>
      </c>
      <c r="BH104" s="48">
        <f>SUM(BH92:BH103)</f>
        <v>133</v>
      </c>
      <c r="BI104" s="48">
        <f>+BH104+BG104</f>
        <v>224</v>
      </c>
      <c r="BJ104" s="196">
        <f>SUM(BJ92:BJ103)</f>
        <v>36</v>
      </c>
      <c r="BK104" s="195">
        <f>SUM(BK92:BK103)</f>
        <v>240</v>
      </c>
      <c r="BL104" s="48">
        <f t="shared" ref="BL104" si="122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215"/>
      <c r="BQ104" s="215"/>
      <c r="BR104" s="75">
        <v>8</v>
      </c>
      <c r="BS104" s="36" t="s">
        <v>70</v>
      </c>
      <c r="BT104" s="36"/>
      <c r="BU104" s="36"/>
      <c r="BV104" s="36"/>
      <c r="BW104" s="38"/>
      <c r="BX104" s="57"/>
      <c r="BY104" s="191">
        <v>2</v>
      </c>
      <c r="BZ104" s="74">
        <v>0</v>
      </c>
      <c r="CA104" s="74">
        <v>2</v>
      </c>
      <c r="CB104" s="74">
        <f>+CA104+BZ104</f>
        <v>2</v>
      </c>
      <c r="CC104" s="194">
        <v>2</v>
      </c>
      <c r="CD104" s="191">
        <f t="shared" si="116"/>
        <v>2</v>
      </c>
      <c r="CE104" s="74">
        <f t="shared" si="116"/>
        <v>0</v>
      </c>
      <c r="CF104" s="74">
        <f t="shared" si="116"/>
        <v>2</v>
      </c>
      <c r="CG104" s="74">
        <f t="shared" si="116"/>
        <v>2</v>
      </c>
      <c r="CH104" s="194">
        <f t="shared" si="116"/>
        <v>2</v>
      </c>
      <c r="CI104" s="191"/>
      <c r="CJ104" s="74"/>
      <c r="CK104" s="74"/>
      <c r="CL104" s="50"/>
      <c r="CM104" s="194"/>
      <c r="CN104" s="215"/>
    </row>
    <row r="105" spans="1:92" ht="15.75" customHeight="1" thickBot="1" x14ac:dyDescent="0.3">
      <c r="A105" s="116"/>
      <c r="D105" s="42" t="s">
        <v>125</v>
      </c>
      <c r="E105" s="42"/>
      <c r="F105" s="42"/>
      <c r="G105" s="29" t="s">
        <v>23</v>
      </c>
      <c r="H105" s="43"/>
      <c r="I105" s="74">
        <v>25</v>
      </c>
      <c r="J105" s="74">
        <v>1</v>
      </c>
      <c r="K105" s="74">
        <v>17</v>
      </c>
      <c r="L105" s="83">
        <v>18</v>
      </c>
      <c r="M105" s="74">
        <v>0</v>
      </c>
      <c r="O105" s="16"/>
      <c r="Q105" s="215"/>
      <c r="R105" s="215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215"/>
      <c r="AS105" s="215"/>
      <c r="AT105" s="32" t="s">
        <v>15</v>
      </c>
      <c r="AU105" s="32"/>
      <c r="AV105" s="32"/>
      <c r="AW105" s="32"/>
      <c r="AX105" s="32"/>
      <c r="AY105" s="29" t="s">
        <v>33</v>
      </c>
      <c r="BA105" s="189">
        <v>10</v>
      </c>
      <c r="BB105" s="28">
        <v>2</v>
      </c>
      <c r="BC105" s="28">
        <v>3</v>
      </c>
      <c r="BD105" s="50">
        <f t="shared" ref="BD105:BD116" si="123">+BC105+BB105</f>
        <v>5</v>
      </c>
      <c r="BE105" s="193">
        <v>2</v>
      </c>
      <c r="BF105" s="189">
        <f>+BK105+BA105</f>
        <v>72</v>
      </c>
      <c r="BG105" s="28">
        <f>+BL105+BB105</f>
        <v>24</v>
      </c>
      <c r="BH105" s="28">
        <f>+BM105+BC105</f>
        <v>22</v>
      </c>
      <c r="BI105" s="28">
        <f>+BN105+BD105</f>
        <v>46</v>
      </c>
      <c r="BJ105" s="193">
        <f>+BO105+BE105</f>
        <v>16</v>
      </c>
      <c r="BK105" s="189">
        <v>62</v>
      </c>
      <c r="BL105" s="28">
        <v>22</v>
      </c>
      <c r="BM105" s="28">
        <v>19</v>
      </c>
      <c r="BN105" s="60">
        <f t="shared" ref="BN105:BN116" si="124">+BL105+BM105</f>
        <v>41</v>
      </c>
      <c r="BO105" s="193">
        <v>14</v>
      </c>
      <c r="BP105" s="215"/>
      <c r="BQ105" s="215"/>
      <c r="BR105" s="75">
        <v>9.5</v>
      </c>
      <c r="BS105" s="36" t="s">
        <v>82</v>
      </c>
      <c r="BT105" s="36"/>
      <c r="BU105" s="36"/>
      <c r="BV105" s="36"/>
      <c r="BW105" s="38"/>
      <c r="BX105" s="57"/>
      <c r="BY105" s="191"/>
      <c r="BZ105" s="74"/>
      <c r="CA105" s="74"/>
      <c r="CB105" s="74"/>
      <c r="CC105" s="194"/>
      <c r="CD105" s="191">
        <f t="shared" si="116"/>
        <v>1</v>
      </c>
      <c r="CE105" s="74">
        <f t="shared" si="116"/>
        <v>1</v>
      </c>
      <c r="CF105" s="74">
        <f t="shared" si="116"/>
        <v>0</v>
      </c>
      <c r="CG105" s="74">
        <f t="shared" si="116"/>
        <v>1</v>
      </c>
      <c r="CH105" s="194">
        <f t="shared" si="116"/>
        <v>0</v>
      </c>
      <c r="CI105" s="191">
        <v>1</v>
      </c>
      <c r="CJ105" s="74">
        <v>1</v>
      </c>
      <c r="CK105" s="74">
        <v>0</v>
      </c>
      <c r="CL105" s="50">
        <f>+CJ105+CK105</f>
        <v>1</v>
      </c>
      <c r="CM105" s="194">
        <v>0</v>
      </c>
      <c r="CN105" s="215"/>
    </row>
    <row r="106" spans="1:92" ht="15.75" customHeight="1" x14ac:dyDescent="0.25">
      <c r="A106" s="116"/>
      <c r="D106" s="42" t="s">
        <v>72</v>
      </c>
      <c r="E106" s="42"/>
      <c r="F106" s="42"/>
      <c r="G106" s="29" t="s">
        <v>23</v>
      </c>
      <c r="H106" s="43"/>
      <c r="I106" s="74">
        <v>21</v>
      </c>
      <c r="J106" s="74">
        <v>2</v>
      </c>
      <c r="K106" s="74">
        <v>15</v>
      </c>
      <c r="L106" s="83">
        <v>17</v>
      </c>
      <c r="M106" s="74">
        <v>12</v>
      </c>
      <c r="O106" s="16"/>
      <c r="Q106" s="215"/>
      <c r="R106" s="215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215"/>
      <c r="AS106" s="215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5</v>
      </c>
      <c r="BB106" s="74">
        <v>0</v>
      </c>
      <c r="BC106" s="74">
        <v>0</v>
      </c>
      <c r="BD106" s="50">
        <f t="shared" si="123"/>
        <v>0</v>
      </c>
      <c r="BE106" s="194">
        <v>0</v>
      </c>
      <c r="BF106" s="191">
        <f t="shared" ref="BF106:BJ116" si="125">+BK106+BA106</f>
        <v>26</v>
      </c>
      <c r="BG106" s="74">
        <f t="shared" si="125"/>
        <v>0</v>
      </c>
      <c r="BH106" s="74">
        <f t="shared" si="125"/>
        <v>0</v>
      </c>
      <c r="BI106" s="74">
        <f t="shared" si="125"/>
        <v>0</v>
      </c>
      <c r="BJ106" s="194">
        <f t="shared" si="125"/>
        <v>0</v>
      </c>
      <c r="BK106" s="191">
        <v>21</v>
      </c>
      <c r="BL106" s="74">
        <v>0</v>
      </c>
      <c r="BM106" s="74">
        <v>0</v>
      </c>
      <c r="BN106" s="50">
        <f t="shared" si="124"/>
        <v>0</v>
      </c>
      <c r="BO106" s="194">
        <v>0</v>
      </c>
      <c r="BP106" s="215"/>
      <c r="BQ106" s="215"/>
      <c r="BR106" s="209" t="s">
        <v>674</v>
      </c>
      <c r="BS106" s="68"/>
      <c r="BT106" s="20"/>
      <c r="BU106" s="20"/>
      <c r="BV106" s="20"/>
      <c r="BW106" s="60"/>
      <c r="BX106" s="68"/>
      <c r="BY106" s="189">
        <f t="shared" ref="BY106:CM106" si="126">SUM(BY79:BY105)</f>
        <v>13</v>
      </c>
      <c r="BZ106" s="60">
        <f t="shared" si="126"/>
        <v>0</v>
      </c>
      <c r="CA106" s="60">
        <f t="shared" si="126"/>
        <v>4</v>
      </c>
      <c r="CB106" s="60">
        <f t="shared" si="126"/>
        <v>4</v>
      </c>
      <c r="CC106" s="190">
        <f t="shared" si="126"/>
        <v>4</v>
      </c>
      <c r="CD106" s="189">
        <f t="shared" si="126"/>
        <v>59</v>
      </c>
      <c r="CE106" s="60">
        <f t="shared" si="126"/>
        <v>6</v>
      </c>
      <c r="CF106" s="60">
        <f t="shared" si="126"/>
        <v>16</v>
      </c>
      <c r="CG106" s="60">
        <f t="shared" si="126"/>
        <v>22</v>
      </c>
      <c r="CH106" s="190">
        <f t="shared" si="126"/>
        <v>12</v>
      </c>
      <c r="CI106" s="189">
        <f t="shared" si="126"/>
        <v>46</v>
      </c>
      <c r="CJ106" s="60">
        <f t="shared" si="126"/>
        <v>6</v>
      </c>
      <c r="CK106" s="60">
        <f t="shared" si="126"/>
        <v>12</v>
      </c>
      <c r="CL106" s="60">
        <f t="shared" si="126"/>
        <v>18</v>
      </c>
      <c r="CM106" s="190">
        <f t="shared" si="126"/>
        <v>8</v>
      </c>
      <c r="CN106" s="215"/>
    </row>
    <row r="107" spans="1:92" ht="15.75" customHeight="1" x14ac:dyDescent="0.25">
      <c r="A107" s="116"/>
      <c r="D107" s="97" t="s">
        <v>81</v>
      </c>
      <c r="E107" s="97"/>
      <c r="F107" s="97"/>
      <c r="G107" s="207" t="s">
        <v>146</v>
      </c>
      <c r="H107" s="74"/>
      <c r="I107" s="74">
        <v>25</v>
      </c>
      <c r="J107" s="74">
        <v>8</v>
      </c>
      <c r="K107" s="74">
        <v>7</v>
      </c>
      <c r="L107" s="83">
        <v>15</v>
      </c>
      <c r="M107" s="74">
        <v>2</v>
      </c>
      <c r="O107" s="16"/>
      <c r="Q107" s="215"/>
      <c r="R107" s="215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215"/>
      <c r="AS107" s="215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5</v>
      </c>
      <c r="BB107" s="74">
        <v>5</v>
      </c>
      <c r="BC107" s="74">
        <v>3</v>
      </c>
      <c r="BD107" s="50">
        <f t="shared" si="123"/>
        <v>8</v>
      </c>
      <c r="BE107" s="194">
        <v>0</v>
      </c>
      <c r="BF107" s="191">
        <f t="shared" si="125"/>
        <v>25</v>
      </c>
      <c r="BG107" s="74">
        <f t="shared" si="125"/>
        <v>24</v>
      </c>
      <c r="BH107" s="74">
        <f t="shared" si="125"/>
        <v>17</v>
      </c>
      <c r="BI107" s="74">
        <f t="shared" si="125"/>
        <v>41</v>
      </c>
      <c r="BJ107" s="194">
        <f t="shared" si="125"/>
        <v>2</v>
      </c>
      <c r="BK107" s="191">
        <v>20</v>
      </c>
      <c r="BL107" s="74">
        <v>19</v>
      </c>
      <c r="BM107" s="74">
        <v>14</v>
      </c>
      <c r="BN107" s="50">
        <f t="shared" si="124"/>
        <v>33</v>
      </c>
      <c r="BO107" s="194">
        <v>2</v>
      </c>
      <c r="BP107" s="215"/>
      <c r="BQ107" s="215"/>
      <c r="BR107" s="62" t="s">
        <v>676</v>
      </c>
      <c r="BS107" s="62"/>
      <c r="BT107" s="62"/>
      <c r="BU107" s="62"/>
      <c r="BV107" s="62"/>
      <c r="BW107" s="62"/>
      <c r="BX107" s="62"/>
      <c r="BY107" s="191">
        <f>+BY106+BY52+AC98</f>
        <v>60</v>
      </c>
      <c r="BZ107" s="50">
        <f>+BZ106+BZ52</f>
        <v>18</v>
      </c>
      <c r="CA107" s="50">
        <f>+CA106+CA52</f>
        <v>22</v>
      </c>
      <c r="CB107" s="50">
        <f>+CB106+CB52</f>
        <v>40</v>
      </c>
      <c r="CC107" s="192">
        <f>+CC106+CC52</f>
        <v>6</v>
      </c>
      <c r="CD107" s="191">
        <f>+CD106+CD52+AC91</f>
        <v>354</v>
      </c>
      <c r="CE107" s="50">
        <f>+CE106+CE52</f>
        <v>92</v>
      </c>
      <c r="CF107" s="50">
        <f>+CF106+CF52</f>
        <v>115</v>
      </c>
      <c r="CG107" s="50">
        <f>+CG106+CG52</f>
        <v>207</v>
      </c>
      <c r="CH107" s="192">
        <f>+CH106+CH52</f>
        <v>46</v>
      </c>
      <c r="CI107" s="191">
        <f>+CI106+CI52+AC125</f>
        <v>294</v>
      </c>
      <c r="CJ107" s="50">
        <f>+CJ106+CJ52</f>
        <v>74</v>
      </c>
      <c r="CK107" s="50">
        <f>+CK106+CK52</f>
        <v>93</v>
      </c>
      <c r="CL107" s="50">
        <f>+CL106+CL52</f>
        <v>167</v>
      </c>
      <c r="CM107" s="192">
        <f>+CM106+CM52</f>
        <v>40</v>
      </c>
      <c r="CN107" s="215"/>
    </row>
    <row r="108" spans="1:92" ht="15.75" customHeight="1" x14ac:dyDescent="0.25">
      <c r="A108" s="116"/>
      <c r="D108" s="42"/>
      <c r="E108" s="42"/>
      <c r="F108" s="42"/>
      <c r="G108" s="42"/>
      <c r="H108" s="43"/>
      <c r="I108" s="74"/>
      <c r="J108" s="74"/>
      <c r="K108" s="74"/>
      <c r="M108" s="74"/>
      <c r="O108" s="16"/>
      <c r="Q108" s="215"/>
      <c r="R108" s="215"/>
      <c r="S108" s="75"/>
      <c r="T108" s="65"/>
      <c r="AM108" s="50"/>
      <c r="AN108" s="50"/>
      <c r="AO108" s="50"/>
      <c r="AP108" s="50"/>
      <c r="AQ108" s="50"/>
      <c r="AR108" s="215"/>
      <c r="AS108" s="215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>
        <v>2</v>
      </c>
      <c r="BB108" s="74">
        <v>1</v>
      </c>
      <c r="BC108" s="74">
        <v>2</v>
      </c>
      <c r="BD108" s="50">
        <f t="shared" si="123"/>
        <v>3</v>
      </c>
      <c r="BE108" s="194">
        <v>0</v>
      </c>
      <c r="BF108" s="191">
        <f t="shared" si="125"/>
        <v>15</v>
      </c>
      <c r="BG108" s="74">
        <f t="shared" si="125"/>
        <v>11</v>
      </c>
      <c r="BH108" s="74">
        <f t="shared" si="125"/>
        <v>10</v>
      </c>
      <c r="BI108" s="74">
        <f t="shared" si="125"/>
        <v>21</v>
      </c>
      <c r="BJ108" s="194">
        <f t="shared" si="125"/>
        <v>0</v>
      </c>
      <c r="BK108" s="191">
        <v>13</v>
      </c>
      <c r="BL108" s="74">
        <v>10</v>
      </c>
      <c r="BM108" s="74">
        <v>8</v>
      </c>
      <c r="BN108" s="50">
        <f t="shared" si="124"/>
        <v>18</v>
      </c>
      <c r="BO108" s="194">
        <v>0</v>
      </c>
      <c r="BP108" s="215"/>
      <c r="BQ108" s="215"/>
      <c r="BY108" s="191"/>
      <c r="BZ108" s="50"/>
      <c r="CA108" s="50"/>
      <c r="CB108" s="50"/>
      <c r="CC108" s="192"/>
      <c r="CD108" s="191"/>
      <c r="CE108" s="50"/>
      <c r="CF108" s="50"/>
      <c r="CG108" s="50"/>
      <c r="CH108" s="192"/>
      <c r="CI108" s="191"/>
      <c r="CJ108" s="50"/>
      <c r="CK108" s="50"/>
      <c r="CL108" s="50"/>
      <c r="CM108" s="192"/>
      <c r="CN108" s="215"/>
    </row>
    <row r="109" spans="1:92" ht="15.75" customHeight="1" x14ac:dyDescent="0.25">
      <c r="A109" s="116"/>
      <c r="O109" s="16"/>
      <c r="Q109" s="215"/>
      <c r="R109" s="215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215"/>
      <c r="AS109" s="215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4</v>
      </c>
      <c r="BB109" s="74">
        <v>0</v>
      </c>
      <c r="BC109" s="74">
        <v>3</v>
      </c>
      <c r="BD109" s="50">
        <f t="shared" si="123"/>
        <v>3</v>
      </c>
      <c r="BE109" s="194">
        <v>0</v>
      </c>
      <c r="BF109" s="191">
        <f t="shared" si="125"/>
        <v>12</v>
      </c>
      <c r="BG109" s="74">
        <f t="shared" si="125"/>
        <v>0</v>
      </c>
      <c r="BH109" s="74">
        <f t="shared" si="125"/>
        <v>8</v>
      </c>
      <c r="BI109" s="74">
        <f t="shared" si="125"/>
        <v>8</v>
      </c>
      <c r="BJ109" s="194">
        <f t="shared" si="125"/>
        <v>0</v>
      </c>
      <c r="BK109" s="191">
        <v>8</v>
      </c>
      <c r="BL109" s="74">
        <v>0</v>
      </c>
      <c r="BM109" s="74">
        <v>5</v>
      </c>
      <c r="BN109" s="50">
        <f t="shared" si="124"/>
        <v>5</v>
      </c>
      <c r="BO109" s="194">
        <v>0</v>
      </c>
      <c r="BP109" s="215"/>
      <c r="BQ109" s="215"/>
      <c r="BR109" s="62" t="s">
        <v>114</v>
      </c>
      <c r="BS109" s="62"/>
      <c r="BT109" s="62"/>
      <c r="BU109" s="62"/>
      <c r="BV109" s="62"/>
      <c r="BW109" s="62"/>
      <c r="BX109" s="62"/>
      <c r="BY109" s="191">
        <f t="shared" ref="BY109:CM109" si="127">+BA118+BA105+BA92+BA79+BA45+BA32+BA19+BA6</f>
        <v>60</v>
      </c>
      <c r="BZ109" s="50">
        <f t="shared" si="127"/>
        <v>18</v>
      </c>
      <c r="CA109" s="50">
        <f t="shared" si="127"/>
        <v>22</v>
      </c>
      <c r="CB109" s="50">
        <f t="shared" si="127"/>
        <v>40</v>
      </c>
      <c r="CC109" s="192">
        <f t="shared" si="127"/>
        <v>6</v>
      </c>
      <c r="CD109" s="191">
        <f t="shared" si="127"/>
        <v>354</v>
      </c>
      <c r="CE109" s="50">
        <f t="shared" si="127"/>
        <v>92</v>
      </c>
      <c r="CF109" s="50">
        <f t="shared" si="127"/>
        <v>115</v>
      </c>
      <c r="CG109" s="50">
        <f t="shared" si="127"/>
        <v>207</v>
      </c>
      <c r="CH109" s="192">
        <f t="shared" si="127"/>
        <v>46</v>
      </c>
      <c r="CI109" s="191">
        <f t="shared" si="127"/>
        <v>294</v>
      </c>
      <c r="CJ109" s="50">
        <f t="shared" si="127"/>
        <v>74</v>
      </c>
      <c r="CK109" s="50">
        <f t="shared" si="127"/>
        <v>93</v>
      </c>
      <c r="CL109" s="50">
        <f t="shared" si="127"/>
        <v>167</v>
      </c>
      <c r="CM109" s="192">
        <f t="shared" si="127"/>
        <v>40</v>
      </c>
      <c r="CN109" s="215"/>
    </row>
    <row r="110" spans="1:92" ht="15.75" customHeight="1" thickBot="1" x14ac:dyDescent="0.3">
      <c r="A110" s="116"/>
      <c r="C110" s="16"/>
      <c r="D110" s="13" t="s">
        <v>116</v>
      </c>
      <c r="E110" s="13"/>
      <c r="F110" s="13"/>
      <c r="G110" s="15" t="s">
        <v>2</v>
      </c>
      <c r="H110" s="15"/>
      <c r="I110" s="15" t="s">
        <v>4</v>
      </c>
      <c r="J110" s="15" t="s">
        <v>29</v>
      </c>
      <c r="K110" s="15" t="s">
        <v>30</v>
      </c>
      <c r="L110" s="15" t="s">
        <v>31</v>
      </c>
      <c r="M110" s="84" t="s">
        <v>3</v>
      </c>
      <c r="O110" s="16"/>
      <c r="Q110" s="215"/>
      <c r="R110" s="215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215"/>
      <c r="AS110" s="215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5</v>
      </c>
      <c r="BB110" s="74">
        <v>1</v>
      </c>
      <c r="BC110" s="74">
        <v>0</v>
      </c>
      <c r="BD110" s="50">
        <f t="shared" si="123"/>
        <v>1</v>
      </c>
      <c r="BE110" s="194">
        <v>0</v>
      </c>
      <c r="BF110" s="191">
        <f t="shared" si="125"/>
        <v>26</v>
      </c>
      <c r="BG110" s="74">
        <f t="shared" si="125"/>
        <v>7</v>
      </c>
      <c r="BH110" s="74">
        <f t="shared" si="125"/>
        <v>14</v>
      </c>
      <c r="BI110" s="74">
        <f t="shared" si="125"/>
        <v>21</v>
      </c>
      <c r="BJ110" s="194">
        <f t="shared" si="125"/>
        <v>0</v>
      </c>
      <c r="BK110" s="191">
        <v>21</v>
      </c>
      <c r="BL110" s="74">
        <v>6</v>
      </c>
      <c r="BM110" s="74">
        <v>14</v>
      </c>
      <c r="BN110" s="50">
        <f t="shared" si="124"/>
        <v>20</v>
      </c>
      <c r="BO110" s="194">
        <v>0</v>
      </c>
      <c r="BP110" s="215"/>
      <c r="BQ110" s="215"/>
      <c r="BR110" s="75"/>
      <c r="BS110" s="65"/>
      <c r="BT110" s="65"/>
      <c r="BU110" s="65"/>
      <c r="BV110" s="65"/>
      <c r="BW110" s="50"/>
      <c r="BX110" s="62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215"/>
    </row>
    <row r="111" spans="1:92" ht="15.75" customHeight="1" x14ac:dyDescent="0.25">
      <c r="A111" s="116"/>
      <c r="C111" s="16"/>
      <c r="D111" s="42" t="s">
        <v>72</v>
      </c>
      <c r="E111" s="42"/>
      <c r="F111" s="42"/>
      <c r="G111" s="29" t="s">
        <v>23</v>
      </c>
      <c r="H111" s="43"/>
      <c r="I111" s="74">
        <v>21</v>
      </c>
      <c r="J111" s="74">
        <v>2</v>
      </c>
      <c r="K111" s="74">
        <v>15</v>
      </c>
      <c r="L111" s="50">
        <v>17</v>
      </c>
      <c r="M111" s="83">
        <v>12</v>
      </c>
      <c r="Q111" s="215"/>
      <c r="R111" s="215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215"/>
      <c r="AS111" s="215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5</v>
      </c>
      <c r="BB111" s="74">
        <v>0</v>
      </c>
      <c r="BC111" s="74">
        <v>2</v>
      </c>
      <c r="BD111" s="50">
        <f t="shared" si="123"/>
        <v>2</v>
      </c>
      <c r="BE111" s="194">
        <v>0</v>
      </c>
      <c r="BF111" s="191">
        <f t="shared" si="125"/>
        <v>26</v>
      </c>
      <c r="BG111" s="74">
        <f t="shared" si="125"/>
        <v>0</v>
      </c>
      <c r="BH111" s="74">
        <f t="shared" si="125"/>
        <v>12</v>
      </c>
      <c r="BI111" s="74">
        <f t="shared" si="125"/>
        <v>12</v>
      </c>
      <c r="BJ111" s="194">
        <f t="shared" si="125"/>
        <v>4</v>
      </c>
      <c r="BK111" s="191">
        <v>21</v>
      </c>
      <c r="BL111" s="74">
        <v>0</v>
      </c>
      <c r="BM111" s="74">
        <v>10</v>
      </c>
      <c r="BN111" s="50">
        <f t="shared" si="124"/>
        <v>10</v>
      </c>
      <c r="BO111" s="194">
        <v>4</v>
      </c>
      <c r="BP111" s="215"/>
      <c r="BQ111" s="215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215"/>
    </row>
    <row r="112" spans="1:92" ht="15.75" customHeight="1" x14ac:dyDescent="0.25">
      <c r="A112" s="116"/>
      <c r="D112" s="36" t="s">
        <v>119</v>
      </c>
      <c r="E112" s="36"/>
      <c r="F112" s="36"/>
      <c r="G112" s="42" t="s">
        <v>139</v>
      </c>
      <c r="H112" s="38"/>
      <c r="I112" s="74">
        <v>23</v>
      </c>
      <c r="J112" s="74">
        <v>24</v>
      </c>
      <c r="K112" s="74">
        <v>19</v>
      </c>
      <c r="L112" s="50">
        <v>43</v>
      </c>
      <c r="M112" s="83">
        <v>12</v>
      </c>
      <c r="Q112" s="215"/>
      <c r="R112" s="215"/>
      <c r="S112" s="75"/>
      <c r="T112" s="65"/>
      <c r="AM112" s="50"/>
      <c r="AN112" s="50"/>
      <c r="AO112" s="50"/>
      <c r="AP112" s="50"/>
      <c r="AQ112" s="50"/>
      <c r="AR112" s="215"/>
      <c r="AS112" s="215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5</v>
      </c>
      <c r="BB112" s="74">
        <v>0</v>
      </c>
      <c r="BC112" s="74">
        <v>3</v>
      </c>
      <c r="BD112" s="50">
        <f t="shared" si="123"/>
        <v>3</v>
      </c>
      <c r="BE112" s="194">
        <v>2</v>
      </c>
      <c r="BF112" s="191">
        <f t="shared" si="125"/>
        <v>24</v>
      </c>
      <c r="BG112" s="74">
        <f t="shared" si="125"/>
        <v>3</v>
      </c>
      <c r="BH112" s="74">
        <f t="shared" si="125"/>
        <v>10</v>
      </c>
      <c r="BI112" s="74">
        <f t="shared" si="125"/>
        <v>13</v>
      </c>
      <c r="BJ112" s="194">
        <f t="shared" si="125"/>
        <v>2</v>
      </c>
      <c r="BK112" s="191">
        <v>19</v>
      </c>
      <c r="BL112" s="74">
        <v>3</v>
      </c>
      <c r="BM112" s="74">
        <v>7</v>
      </c>
      <c r="BN112" s="50">
        <f t="shared" si="124"/>
        <v>10</v>
      </c>
      <c r="BO112" s="194">
        <v>0</v>
      </c>
      <c r="BP112" s="215"/>
      <c r="BQ112" s="215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215"/>
    </row>
    <row r="113" spans="1:92" ht="15.75" customHeight="1" thickBot="1" x14ac:dyDescent="0.3">
      <c r="A113" s="116"/>
      <c r="D113" s="36" t="s">
        <v>44</v>
      </c>
      <c r="E113" s="36"/>
      <c r="F113" s="36"/>
      <c r="G113" s="42" t="s">
        <v>139</v>
      </c>
      <c r="H113" s="38"/>
      <c r="I113" s="74">
        <v>25</v>
      </c>
      <c r="J113" s="74">
        <v>7</v>
      </c>
      <c r="K113" s="74">
        <v>6</v>
      </c>
      <c r="L113" s="50">
        <v>13</v>
      </c>
      <c r="M113" s="83">
        <v>10</v>
      </c>
      <c r="Q113" s="215"/>
      <c r="R113" s="215"/>
      <c r="S113" s="75"/>
      <c r="T113" s="65"/>
      <c r="U113" s="242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242" t="s">
        <v>4</v>
      </c>
      <c r="AD113" s="242" t="s">
        <v>8</v>
      </c>
      <c r="AE113" s="242" t="s">
        <v>9</v>
      </c>
      <c r="AF113" s="242" t="s">
        <v>10</v>
      </c>
      <c r="AG113" s="242" t="s">
        <v>107</v>
      </c>
      <c r="AH113" s="242"/>
      <c r="AI113" s="242" t="s">
        <v>5</v>
      </c>
      <c r="AJ113" s="242" t="s">
        <v>7</v>
      </c>
      <c r="AK113" s="242" t="s">
        <v>6</v>
      </c>
      <c r="AL113" s="242" t="s">
        <v>108</v>
      </c>
      <c r="AM113" s="50"/>
      <c r="AN113" s="50"/>
      <c r="AO113" s="50"/>
      <c r="AP113" s="50"/>
      <c r="AQ113" s="50"/>
      <c r="AR113" s="215"/>
      <c r="AS113" s="215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/>
      <c r="BE113" s="194"/>
      <c r="BF113" s="191">
        <f t="shared" si="125"/>
        <v>2</v>
      </c>
      <c r="BG113" s="74">
        <f t="shared" si="125"/>
        <v>0</v>
      </c>
      <c r="BH113" s="74">
        <f t="shared" si="125"/>
        <v>0</v>
      </c>
      <c r="BI113" s="74">
        <f t="shared" si="125"/>
        <v>0</v>
      </c>
      <c r="BJ113" s="194">
        <f t="shared" si="125"/>
        <v>0</v>
      </c>
      <c r="BK113" s="191">
        <v>2</v>
      </c>
      <c r="BL113" s="74">
        <v>0</v>
      </c>
      <c r="BM113" s="74">
        <v>0</v>
      </c>
      <c r="BN113" s="50">
        <f t="shared" si="124"/>
        <v>0</v>
      </c>
      <c r="BO113" s="194">
        <v>0</v>
      </c>
      <c r="BP113" s="215"/>
      <c r="BQ113" s="215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215"/>
    </row>
    <row r="114" spans="1:92" ht="15.75" customHeight="1" x14ac:dyDescent="0.25">
      <c r="A114" s="116"/>
      <c r="D114" s="97" t="s">
        <v>75</v>
      </c>
      <c r="E114" s="97"/>
      <c r="F114" s="97"/>
      <c r="G114" s="97" t="s">
        <v>17</v>
      </c>
      <c r="H114" s="74"/>
      <c r="I114" s="74">
        <v>27</v>
      </c>
      <c r="J114" s="74">
        <v>0</v>
      </c>
      <c r="K114" s="74">
        <v>5</v>
      </c>
      <c r="L114" s="50">
        <v>5</v>
      </c>
      <c r="M114" s="83">
        <v>8</v>
      </c>
      <c r="Q114" s="215"/>
      <c r="R114" s="215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28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29">+AI114/AC114</f>
        <v>1</v>
      </c>
      <c r="AM114" s="50"/>
      <c r="AN114" s="50"/>
      <c r="AO114" s="50"/>
      <c r="AP114" s="50"/>
      <c r="AQ114" s="50"/>
      <c r="AR114" s="215"/>
      <c r="AS114" s="215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5</v>
      </c>
      <c r="BB114" s="74">
        <v>1</v>
      </c>
      <c r="BC114" s="74">
        <v>1</v>
      </c>
      <c r="BD114" s="50">
        <f t="shared" si="123"/>
        <v>2</v>
      </c>
      <c r="BE114" s="194">
        <v>0</v>
      </c>
      <c r="BF114" s="191">
        <f t="shared" si="125"/>
        <v>24</v>
      </c>
      <c r="BG114" s="74">
        <f t="shared" si="125"/>
        <v>4</v>
      </c>
      <c r="BH114" s="74">
        <f t="shared" si="125"/>
        <v>8</v>
      </c>
      <c r="BI114" s="74">
        <f t="shared" si="125"/>
        <v>12</v>
      </c>
      <c r="BJ114" s="194">
        <f t="shared" si="125"/>
        <v>0</v>
      </c>
      <c r="BK114" s="191">
        <v>19</v>
      </c>
      <c r="BL114" s="74">
        <v>3</v>
      </c>
      <c r="BM114" s="74">
        <v>7</v>
      </c>
      <c r="BN114" s="50">
        <f t="shared" si="124"/>
        <v>10</v>
      </c>
      <c r="BO114" s="194">
        <v>0</v>
      </c>
      <c r="BP114" s="215"/>
      <c r="BQ114" s="215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215"/>
    </row>
    <row r="115" spans="1:92" ht="15.75" customHeight="1" x14ac:dyDescent="0.25">
      <c r="A115" s="116"/>
      <c r="D115" s="97" t="s">
        <v>37</v>
      </c>
      <c r="E115" s="61"/>
      <c r="F115" s="61"/>
      <c r="G115" s="97" t="s">
        <v>17</v>
      </c>
      <c r="H115" s="74"/>
      <c r="I115" s="74">
        <v>16</v>
      </c>
      <c r="J115" s="74">
        <v>2</v>
      </c>
      <c r="K115" s="74">
        <v>6</v>
      </c>
      <c r="L115" s="50">
        <v>8</v>
      </c>
      <c r="M115" s="83">
        <v>6</v>
      </c>
      <c r="Q115" s="215"/>
      <c r="R115" s="215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28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29"/>
        <v>0</v>
      </c>
      <c r="AM115" s="50"/>
      <c r="AN115" s="50"/>
      <c r="AO115" s="50"/>
      <c r="AP115" s="50"/>
      <c r="AQ115" s="50"/>
      <c r="AR115" s="215"/>
      <c r="AS115" s="215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3</v>
      </c>
      <c r="BB115" s="74">
        <v>0</v>
      </c>
      <c r="BC115" s="74">
        <v>0</v>
      </c>
      <c r="BD115" s="50">
        <f t="shared" si="123"/>
        <v>0</v>
      </c>
      <c r="BE115" s="194">
        <v>0</v>
      </c>
      <c r="BF115" s="191">
        <f t="shared" si="125"/>
        <v>19</v>
      </c>
      <c r="BG115" s="74">
        <f t="shared" si="125"/>
        <v>1</v>
      </c>
      <c r="BH115" s="74">
        <f t="shared" si="125"/>
        <v>4</v>
      </c>
      <c r="BI115" s="74">
        <f t="shared" si="125"/>
        <v>5</v>
      </c>
      <c r="BJ115" s="194">
        <f t="shared" si="125"/>
        <v>0</v>
      </c>
      <c r="BK115" s="191">
        <v>16</v>
      </c>
      <c r="BL115" s="74">
        <v>1</v>
      </c>
      <c r="BM115" s="74">
        <v>4</v>
      </c>
      <c r="BN115" s="50">
        <f t="shared" si="124"/>
        <v>5</v>
      </c>
      <c r="BO115" s="194">
        <v>0</v>
      </c>
      <c r="BP115" s="215"/>
      <c r="BQ115" s="215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215"/>
    </row>
    <row r="116" spans="1:92" ht="15.75" customHeight="1" x14ac:dyDescent="0.25">
      <c r="A116" s="116"/>
      <c r="D116" s="36" t="s">
        <v>112</v>
      </c>
      <c r="E116" s="36"/>
      <c r="F116" s="36"/>
      <c r="G116" s="42" t="s">
        <v>139</v>
      </c>
      <c r="H116" s="38"/>
      <c r="I116" s="74">
        <v>19</v>
      </c>
      <c r="J116" s="74">
        <v>1</v>
      </c>
      <c r="K116" s="74">
        <v>3</v>
      </c>
      <c r="L116" s="50">
        <v>4</v>
      </c>
      <c r="M116" s="83">
        <v>6</v>
      </c>
      <c r="Q116" s="215"/>
      <c r="R116" s="215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28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29"/>
        <v>2.1359223300970873</v>
      </c>
      <c r="AM116" s="50"/>
      <c r="AN116" s="50"/>
      <c r="AO116" s="50"/>
      <c r="AP116" s="50"/>
      <c r="AQ116" s="50"/>
      <c r="AR116" s="215"/>
      <c r="AS116" s="215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5</v>
      </c>
      <c r="BB116" s="74">
        <v>0</v>
      </c>
      <c r="BC116" s="74">
        <v>0</v>
      </c>
      <c r="BD116" s="50">
        <f t="shared" si="123"/>
        <v>0</v>
      </c>
      <c r="BE116" s="194">
        <v>0</v>
      </c>
      <c r="BF116" s="191">
        <f t="shared" si="125"/>
        <v>22</v>
      </c>
      <c r="BG116" s="74">
        <f t="shared" si="125"/>
        <v>1</v>
      </c>
      <c r="BH116" s="74">
        <f t="shared" si="125"/>
        <v>4</v>
      </c>
      <c r="BI116" s="74">
        <f t="shared" si="125"/>
        <v>5</v>
      </c>
      <c r="BJ116" s="194">
        <f t="shared" si="125"/>
        <v>2</v>
      </c>
      <c r="BK116" s="191">
        <v>17</v>
      </c>
      <c r="BL116" s="74">
        <v>1</v>
      </c>
      <c r="BM116" s="74">
        <v>4</v>
      </c>
      <c r="BN116" s="50">
        <f t="shared" si="124"/>
        <v>5</v>
      </c>
      <c r="BO116" s="194">
        <v>2</v>
      </c>
      <c r="BP116" s="215"/>
      <c r="BQ116" s="215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215"/>
    </row>
    <row r="117" spans="1:92" ht="15.75" customHeight="1" thickBot="1" x14ac:dyDescent="0.3">
      <c r="A117" s="116"/>
      <c r="D117" s="36" t="s">
        <v>175</v>
      </c>
      <c r="E117" s="36"/>
      <c r="F117" s="36"/>
      <c r="G117" s="42" t="s">
        <v>139</v>
      </c>
      <c r="H117" s="38"/>
      <c r="I117" s="74">
        <v>22</v>
      </c>
      <c r="J117" s="74">
        <v>1</v>
      </c>
      <c r="K117" s="74">
        <v>6</v>
      </c>
      <c r="L117" s="50">
        <v>7</v>
      </c>
      <c r="M117" s="83">
        <v>6</v>
      </c>
      <c r="Q117" s="215"/>
      <c r="R117" s="215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28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29"/>
        <v>1.5</v>
      </c>
      <c r="AM117" s="71"/>
      <c r="AN117" s="71"/>
      <c r="AO117" s="71"/>
      <c r="AP117" s="71"/>
      <c r="AQ117" s="71"/>
      <c r="AR117" s="215"/>
      <c r="AS117" s="215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54</v>
      </c>
      <c r="BB117" s="48">
        <f t="shared" ref="BB117" si="130">SUM(BB105:BB116)</f>
        <v>10</v>
      </c>
      <c r="BC117" s="48">
        <f>SUM(BC105:BC116)</f>
        <v>17</v>
      </c>
      <c r="BD117" s="48">
        <f>+BC117+BB117</f>
        <v>27</v>
      </c>
      <c r="BE117" s="196">
        <f>SUM(BE105:BE116)</f>
        <v>4</v>
      </c>
      <c r="BF117" s="195">
        <f>SUM(BF105:BF116)</f>
        <v>293</v>
      </c>
      <c r="BG117" s="48">
        <f t="shared" ref="BG117" si="131">SUM(BG105:BG116)</f>
        <v>75</v>
      </c>
      <c r="BH117" s="48">
        <f>SUM(BH105:BH116)</f>
        <v>109</v>
      </c>
      <c r="BI117" s="48">
        <f>+BH117+BG117</f>
        <v>184</v>
      </c>
      <c r="BJ117" s="196">
        <f>SUM(BJ105:BJ116)</f>
        <v>26</v>
      </c>
      <c r="BK117" s="195">
        <f>SUM(BK105:BK116)</f>
        <v>239</v>
      </c>
      <c r="BL117" s="48">
        <f t="shared" ref="BL117" si="132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215"/>
      <c r="BQ117" s="215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215"/>
    </row>
    <row r="118" spans="1:92" ht="15.75" customHeight="1" x14ac:dyDescent="0.25">
      <c r="A118" s="116"/>
      <c r="D118" s="97" t="s">
        <v>39</v>
      </c>
      <c r="E118" s="97"/>
      <c r="F118" s="97"/>
      <c r="G118" s="97" t="s">
        <v>17</v>
      </c>
      <c r="H118" s="74"/>
      <c r="I118" s="74">
        <v>23</v>
      </c>
      <c r="J118" s="74">
        <v>10</v>
      </c>
      <c r="K118" s="74">
        <v>29</v>
      </c>
      <c r="L118" s="50">
        <v>39</v>
      </c>
      <c r="M118" s="83">
        <v>6</v>
      </c>
      <c r="Q118" s="215"/>
      <c r="R118" s="215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28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29"/>
        <v>0</v>
      </c>
      <c r="AM118" s="71"/>
      <c r="AN118" s="71"/>
      <c r="AO118" s="71"/>
      <c r="AP118" s="71"/>
      <c r="AQ118" s="71"/>
      <c r="AR118" s="215"/>
      <c r="AS118" s="215"/>
      <c r="AT118" s="32" t="s">
        <v>50</v>
      </c>
      <c r="AU118" s="32"/>
      <c r="AV118" s="32"/>
      <c r="AW118" s="32"/>
      <c r="AX118" s="32"/>
      <c r="AY118" s="29" t="s">
        <v>51</v>
      </c>
      <c r="BA118" s="189">
        <v>13</v>
      </c>
      <c r="BB118" s="74">
        <v>1</v>
      </c>
      <c r="BC118" s="74">
        <v>4</v>
      </c>
      <c r="BD118" s="50">
        <f t="shared" ref="BD118:BD128" si="133">+BC118+BB118</f>
        <v>5</v>
      </c>
      <c r="BE118" s="194">
        <v>0</v>
      </c>
      <c r="BF118" s="189">
        <f>+BK118+BA118</f>
        <v>53</v>
      </c>
      <c r="BG118" s="28">
        <f>+BL118+BB118</f>
        <v>4</v>
      </c>
      <c r="BH118" s="28">
        <f>+BM118+BC118</f>
        <v>19</v>
      </c>
      <c r="BI118" s="28">
        <f>+BN118+BD118</f>
        <v>23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34">+BL118+BM118</f>
        <v>18</v>
      </c>
      <c r="BO118" s="193">
        <v>2</v>
      </c>
      <c r="BP118" s="215"/>
      <c r="BQ118" s="215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215"/>
    </row>
    <row r="119" spans="1:92" ht="15.75" customHeight="1" x14ac:dyDescent="0.25">
      <c r="A119" s="116"/>
      <c r="D119" s="65" t="s">
        <v>76</v>
      </c>
      <c r="E119" s="65"/>
      <c r="F119" s="65"/>
      <c r="G119" s="97" t="s">
        <v>19</v>
      </c>
      <c r="H119" s="50"/>
      <c r="I119" s="74">
        <v>23</v>
      </c>
      <c r="J119" s="74">
        <v>2</v>
      </c>
      <c r="K119" s="74">
        <v>12</v>
      </c>
      <c r="L119" s="50">
        <v>14</v>
      </c>
      <c r="M119" s="83">
        <v>6</v>
      </c>
      <c r="Q119" s="215"/>
      <c r="R119" s="215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28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29"/>
        <v>2</v>
      </c>
      <c r="AM119" s="71"/>
      <c r="AN119" s="71"/>
      <c r="AO119" s="71"/>
      <c r="AP119" s="71"/>
      <c r="AQ119" s="71"/>
      <c r="AR119" s="215"/>
      <c r="AS119" s="215"/>
      <c r="AT119" s="75">
        <v>7</v>
      </c>
      <c r="AU119" s="42" t="s">
        <v>187</v>
      </c>
      <c r="AY119" s="43">
        <v>34</v>
      </c>
      <c r="AZ119" s="42" t="s">
        <v>25</v>
      </c>
      <c r="BA119" s="191">
        <v>5</v>
      </c>
      <c r="BB119" s="74">
        <v>0</v>
      </c>
      <c r="BC119" s="74">
        <v>0</v>
      </c>
      <c r="BD119" s="50">
        <f t="shared" si="133"/>
        <v>0</v>
      </c>
      <c r="BE119" s="194">
        <v>0</v>
      </c>
      <c r="BF119" s="191">
        <f t="shared" ref="BF119:BJ129" si="135">+BK119+BA119</f>
        <v>25</v>
      </c>
      <c r="BG119" s="74">
        <f t="shared" si="135"/>
        <v>0</v>
      </c>
      <c r="BH119" s="74">
        <f t="shared" si="135"/>
        <v>1</v>
      </c>
      <c r="BI119" s="74">
        <f t="shared" si="135"/>
        <v>1</v>
      </c>
      <c r="BJ119" s="194">
        <f t="shared" si="135"/>
        <v>0</v>
      </c>
      <c r="BK119" s="191">
        <v>20</v>
      </c>
      <c r="BL119" s="74">
        <v>0</v>
      </c>
      <c r="BM119" s="74">
        <v>1</v>
      </c>
      <c r="BN119" s="50">
        <f t="shared" si="134"/>
        <v>1</v>
      </c>
      <c r="BO119" s="194">
        <v>0</v>
      </c>
      <c r="BP119" s="215"/>
      <c r="BQ119" s="215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215"/>
    </row>
    <row r="120" spans="1:92" ht="15.75" customHeight="1" x14ac:dyDescent="0.25">
      <c r="A120" s="116"/>
      <c r="D120" s="42" t="s">
        <v>36</v>
      </c>
      <c r="G120" s="42" t="s">
        <v>25</v>
      </c>
      <c r="H120" s="43"/>
      <c r="I120" s="74">
        <v>24</v>
      </c>
      <c r="J120" s="74">
        <v>11</v>
      </c>
      <c r="K120" s="74">
        <v>18</v>
      </c>
      <c r="L120" s="50">
        <v>29</v>
      </c>
      <c r="M120" s="83">
        <v>6</v>
      </c>
      <c r="Q120" s="215"/>
      <c r="R120" s="215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28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29"/>
        <v>0</v>
      </c>
      <c r="AM120" s="71"/>
      <c r="AN120" s="71"/>
      <c r="AO120" s="71"/>
      <c r="AP120" s="71"/>
      <c r="AQ120" s="71"/>
      <c r="AR120" s="215"/>
      <c r="AS120" s="215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4</v>
      </c>
      <c r="BB120" s="74">
        <v>5</v>
      </c>
      <c r="BC120" s="74">
        <v>1</v>
      </c>
      <c r="BD120" s="50">
        <f t="shared" si="133"/>
        <v>6</v>
      </c>
      <c r="BE120" s="194">
        <v>2</v>
      </c>
      <c r="BF120" s="191">
        <f t="shared" si="135"/>
        <v>23</v>
      </c>
      <c r="BG120" s="74">
        <f t="shared" si="135"/>
        <v>37</v>
      </c>
      <c r="BH120" s="74">
        <f t="shared" si="135"/>
        <v>8</v>
      </c>
      <c r="BI120" s="74">
        <f t="shared" si="135"/>
        <v>45</v>
      </c>
      <c r="BJ120" s="194">
        <f t="shared" si="135"/>
        <v>2</v>
      </c>
      <c r="BK120" s="191">
        <v>19</v>
      </c>
      <c r="BL120" s="74">
        <v>32</v>
      </c>
      <c r="BM120" s="74">
        <v>7</v>
      </c>
      <c r="BN120" s="50">
        <f t="shared" si="134"/>
        <v>39</v>
      </c>
      <c r="BO120" s="194">
        <v>0</v>
      </c>
      <c r="BP120" s="215"/>
      <c r="BQ120" s="215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215"/>
    </row>
    <row r="121" spans="1:92" ht="15.75" customHeight="1" x14ac:dyDescent="0.25">
      <c r="A121" s="116"/>
      <c r="D121" s="65" t="s">
        <v>126</v>
      </c>
      <c r="E121" s="65"/>
      <c r="F121" s="65"/>
      <c r="G121" s="97" t="s">
        <v>19</v>
      </c>
      <c r="H121" s="50"/>
      <c r="I121" s="74">
        <v>25</v>
      </c>
      <c r="J121" s="74">
        <v>35</v>
      </c>
      <c r="K121" s="74">
        <v>21</v>
      </c>
      <c r="L121" s="50">
        <v>56</v>
      </c>
      <c r="M121" s="83">
        <v>6</v>
      </c>
      <c r="Q121" s="215"/>
      <c r="R121" s="215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28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29"/>
        <v>4</v>
      </c>
      <c r="AM121" s="71"/>
      <c r="AN121" s="71"/>
      <c r="AO121" s="71"/>
      <c r="AP121" s="71"/>
      <c r="AQ121" s="71"/>
      <c r="AR121" s="215"/>
      <c r="AS121" s="215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2</v>
      </c>
      <c r="BB121" s="74">
        <v>0</v>
      </c>
      <c r="BC121" s="74">
        <v>1</v>
      </c>
      <c r="BD121" s="50">
        <f t="shared" si="133"/>
        <v>1</v>
      </c>
      <c r="BE121" s="194">
        <v>0</v>
      </c>
      <c r="BF121" s="191">
        <f t="shared" si="135"/>
        <v>23</v>
      </c>
      <c r="BG121" s="74">
        <f t="shared" si="135"/>
        <v>3</v>
      </c>
      <c r="BH121" s="74">
        <f t="shared" si="135"/>
        <v>7</v>
      </c>
      <c r="BI121" s="74">
        <f t="shared" si="135"/>
        <v>10</v>
      </c>
      <c r="BJ121" s="194">
        <f t="shared" si="135"/>
        <v>4</v>
      </c>
      <c r="BK121" s="191">
        <v>21</v>
      </c>
      <c r="BL121" s="74">
        <v>3</v>
      </c>
      <c r="BM121" s="74">
        <v>6</v>
      </c>
      <c r="BN121" s="50">
        <f t="shared" si="134"/>
        <v>9</v>
      </c>
      <c r="BO121" s="194">
        <v>4</v>
      </c>
      <c r="BP121" s="215"/>
      <c r="BQ121" s="215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215"/>
    </row>
    <row r="122" spans="1:92" ht="15.75" customHeight="1" x14ac:dyDescent="0.25">
      <c r="A122" s="116"/>
      <c r="D122" s="36" t="s">
        <v>148</v>
      </c>
      <c r="E122" s="36"/>
      <c r="F122" s="36"/>
      <c r="G122" s="42" t="s">
        <v>139</v>
      </c>
      <c r="H122" s="38"/>
      <c r="I122" s="74">
        <v>25</v>
      </c>
      <c r="J122" s="74">
        <v>6</v>
      </c>
      <c r="K122" s="74">
        <v>8</v>
      </c>
      <c r="L122" s="50">
        <v>14</v>
      </c>
      <c r="M122" s="83">
        <v>6</v>
      </c>
      <c r="Q122" s="215"/>
      <c r="R122" s="215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28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29"/>
        <v>3.6666666666666665</v>
      </c>
      <c r="AR122" s="215"/>
      <c r="AS122" s="215"/>
      <c r="AT122" s="75">
        <v>8</v>
      </c>
      <c r="AU122" s="42" t="s">
        <v>36</v>
      </c>
      <c r="AY122" s="43">
        <v>11</v>
      </c>
      <c r="AZ122" s="42" t="s">
        <v>25</v>
      </c>
      <c r="BA122" s="191">
        <v>5</v>
      </c>
      <c r="BB122" s="74">
        <v>3</v>
      </c>
      <c r="BC122" s="74">
        <v>1</v>
      </c>
      <c r="BD122" s="50">
        <f t="shared" si="133"/>
        <v>4</v>
      </c>
      <c r="BE122" s="194">
        <v>2</v>
      </c>
      <c r="BF122" s="191">
        <f t="shared" si="135"/>
        <v>24</v>
      </c>
      <c r="BG122" s="74">
        <f t="shared" si="135"/>
        <v>11</v>
      </c>
      <c r="BH122" s="74">
        <f t="shared" si="135"/>
        <v>18</v>
      </c>
      <c r="BI122" s="74">
        <f t="shared" si="135"/>
        <v>29</v>
      </c>
      <c r="BJ122" s="194">
        <f t="shared" si="135"/>
        <v>6</v>
      </c>
      <c r="BK122" s="191">
        <v>19</v>
      </c>
      <c r="BL122" s="74">
        <v>8</v>
      </c>
      <c r="BM122" s="74">
        <v>17</v>
      </c>
      <c r="BN122" s="50">
        <f t="shared" si="134"/>
        <v>25</v>
      </c>
      <c r="BO122" s="194">
        <v>4</v>
      </c>
      <c r="BP122" s="215"/>
      <c r="BQ122" s="215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215"/>
    </row>
    <row r="123" spans="1:92" ht="15.75" customHeight="1" x14ac:dyDescent="0.25">
      <c r="A123" s="116"/>
      <c r="D123" s="97" t="s">
        <v>40</v>
      </c>
      <c r="E123" s="97"/>
      <c r="F123" s="97"/>
      <c r="G123" s="65" t="s">
        <v>21</v>
      </c>
      <c r="H123" s="74"/>
      <c r="I123" s="74">
        <v>25</v>
      </c>
      <c r="J123" s="74">
        <v>0</v>
      </c>
      <c r="K123" s="74">
        <v>8</v>
      </c>
      <c r="L123" s="50">
        <v>8</v>
      </c>
      <c r="M123" s="83">
        <v>6</v>
      </c>
      <c r="Q123" s="215"/>
      <c r="R123" s="215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28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29"/>
        <v>2</v>
      </c>
      <c r="AR123" s="215"/>
      <c r="AS123" s="215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5</v>
      </c>
      <c r="BB123" s="74">
        <v>2</v>
      </c>
      <c r="BC123" s="74">
        <v>4</v>
      </c>
      <c r="BD123" s="50">
        <f t="shared" si="133"/>
        <v>6</v>
      </c>
      <c r="BE123" s="194">
        <v>0</v>
      </c>
      <c r="BF123" s="191">
        <f t="shared" si="135"/>
        <v>27</v>
      </c>
      <c r="BG123" s="74">
        <f t="shared" si="135"/>
        <v>9</v>
      </c>
      <c r="BH123" s="74">
        <f t="shared" si="135"/>
        <v>10</v>
      </c>
      <c r="BI123" s="74">
        <f t="shared" si="135"/>
        <v>19</v>
      </c>
      <c r="BJ123" s="194">
        <f t="shared" si="135"/>
        <v>0</v>
      </c>
      <c r="BK123" s="191">
        <v>22</v>
      </c>
      <c r="BL123" s="74">
        <v>7</v>
      </c>
      <c r="BM123" s="74">
        <v>6</v>
      </c>
      <c r="BN123" s="50">
        <f t="shared" si="134"/>
        <v>13</v>
      </c>
      <c r="BO123" s="194">
        <v>0</v>
      </c>
      <c r="BP123" s="215"/>
      <c r="BQ123" s="215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215"/>
    </row>
    <row r="124" spans="1:92" ht="15.75" customHeight="1" thickBot="1" x14ac:dyDescent="0.3">
      <c r="A124" s="116"/>
      <c r="Q124" s="215"/>
      <c r="R124" s="215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28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29"/>
        <v>3</v>
      </c>
      <c r="AR124" s="215"/>
      <c r="AS124" s="215"/>
      <c r="AT124" s="75">
        <v>7.5</v>
      </c>
      <c r="AU124" s="42" t="s">
        <v>56</v>
      </c>
      <c r="AY124" s="43">
        <v>4</v>
      </c>
      <c r="AZ124" s="42" t="s">
        <v>25</v>
      </c>
      <c r="BA124" s="191">
        <v>5</v>
      </c>
      <c r="BB124" s="74">
        <v>0</v>
      </c>
      <c r="BC124" s="74">
        <v>1</v>
      </c>
      <c r="BD124" s="50">
        <f t="shared" si="133"/>
        <v>1</v>
      </c>
      <c r="BE124" s="194">
        <v>0</v>
      </c>
      <c r="BF124" s="191">
        <f t="shared" si="135"/>
        <v>24</v>
      </c>
      <c r="BG124" s="74">
        <f t="shared" si="135"/>
        <v>1</v>
      </c>
      <c r="BH124" s="74">
        <f t="shared" si="135"/>
        <v>6</v>
      </c>
      <c r="BI124" s="74">
        <f t="shared" si="135"/>
        <v>7</v>
      </c>
      <c r="BJ124" s="194">
        <f t="shared" si="135"/>
        <v>2</v>
      </c>
      <c r="BK124" s="191">
        <v>19</v>
      </c>
      <c r="BL124" s="74">
        <v>1</v>
      </c>
      <c r="BM124" s="74">
        <v>5</v>
      </c>
      <c r="BN124" s="50">
        <f t="shared" si="134"/>
        <v>6</v>
      </c>
      <c r="BO124" s="194">
        <v>2</v>
      </c>
      <c r="BP124" s="215"/>
      <c r="BQ124" s="215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215"/>
    </row>
    <row r="125" spans="1:92" ht="15.75" customHeight="1" x14ac:dyDescent="0.25">
      <c r="A125" s="116"/>
      <c r="Q125" s="215"/>
      <c r="R125" s="215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36">SUM(AD114:AD124)</f>
        <v>14</v>
      </c>
      <c r="AE125" s="60">
        <f t="shared" si="136"/>
        <v>7</v>
      </c>
      <c r="AF125" s="60">
        <f t="shared" si="136"/>
        <v>5</v>
      </c>
      <c r="AG125" s="265">
        <f>(2*AD125+AF125)/(2*AC125)</f>
        <v>0.63461538461538458</v>
      </c>
      <c r="AH125" s="265"/>
      <c r="AI125" s="60">
        <f t="shared" ref="AI125" si="137">SUM(AI114:AI124)</f>
        <v>51</v>
      </c>
      <c r="AJ125" s="60">
        <f t="shared" ref="AJ125:AK125" si="138">SUM(AJ114:AJ124)</f>
        <v>1</v>
      </c>
      <c r="AK125" s="60">
        <f t="shared" si="138"/>
        <v>5</v>
      </c>
      <c r="AL125" s="70">
        <f>+AI125/AC125</f>
        <v>1.9615384615384615</v>
      </c>
      <c r="AR125" s="215"/>
      <c r="AS125" s="215"/>
      <c r="AT125" s="75">
        <v>7</v>
      </c>
      <c r="AU125" s="42" t="s">
        <v>188</v>
      </c>
      <c r="AY125" s="43">
        <v>10</v>
      </c>
      <c r="AZ125" s="42" t="s">
        <v>25</v>
      </c>
      <c r="BA125" s="191">
        <v>4</v>
      </c>
      <c r="BB125" s="74">
        <v>0</v>
      </c>
      <c r="BC125" s="74">
        <v>1</v>
      </c>
      <c r="BD125" s="50">
        <f t="shared" si="133"/>
        <v>1</v>
      </c>
      <c r="BE125" s="194">
        <v>2</v>
      </c>
      <c r="BF125" s="191">
        <f t="shared" si="135"/>
        <v>23</v>
      </c>
      <c r="BG125" s="74">
        <f t="shared" si="135"/>
        <v>0</v>
      </c>
      <c r="BH125" s="74">
        <f t="shared" si="135"/>
        <v>9</v>
      </c>
      <c r="BI125" s="74">
        <f t="shared" si="135"/>
        <v>9</v>
      </c>
      <c r="BJ125" s="194">
        <f t="shared" si="135"/>
        <v>2</v>
      </c>
      <c r="BK125" s="191">
        <v>19</v>
      </c>
      <c r="BL125" s="74">
        <v>0</v>
      </c>
      <c r="BM125" s="74">
        <v>8</v>
      </c>
      <c r="BN125" s="50">
        <f t="shared" si="134"/>
        <v>8</v>
      </c>
      <c r="BO125" s="194">
        <v>0</v>
      </c>
      <c r="BP125" s="215"/>
      <c r="BQ125" s="215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215"/>
    </row>
    <row r="126" spans="1:92" ht="15.75" customHeight="1" x14ac:dyDescent="0.25">
      <c r="A126" s="116"/>
      <c r="Q126" s="215"/>
      <c r="R126" s="215"/>
      <c r="S126" s="79"/>
      <c r="T126" s="65"/>
      <c r="AR126" s="215"/>
      <c r="AS126" s="215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4</v>
      </c>
      <c r="BB126" s="74">
        <v>0</v>
      </c>
      <c r="BC126" s="74">
        <v>0</v>
      </c>
      <c r="BD126" s="50">
        <f t="shared" si="133"/>
        <v>0</v>
      </c>
      <c r="BE126" s="194">
        <v>0</v>
      </c>
      <c r="BF126" s="191">
        <f t="shared" si="135"/>
        <v>26</v>
      </c>
      <c r="BG126" s="74">
        <f t="shared" si="135"/>
        <v>1</v>
      </c>
      <c r="BH126" s="74">
        <f t="shared" si="135"/>
        <v>5</v>
      </c>
      <c r="BI126" s="74">
        <f t="shared" si="135"/>
        <v>6</v>
      </c>
      <c r="BJ126" s="194">
        <f t="shared" si="135"/>
        <v>0</v>
      </c>
      <c r="BK126" s="191">
        <v>22</v>
      </c>
      <c r="BL126" s="74">
        <v>1</v>
      </c>
      <c r="BM126" s="74">
        <v>5</v>
      </c>
      <c r="BN126" s="50">
        <f t="shared" si="134"/>
        <v>6</v>
      </c>
      <c r="BO126" s="194">
        <v>0</v>
      </c>
      <c r="BP126" s="215"/>
      <c r="BQ126" s="215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215"/>
    </row>
    <row r="127" spans="1:92" ht="15.75" customHeight="1" x14ac:dyDescent="0.25">
      <c r="A127" s="116"/>
      <c r="Q127" s="215"/>
      <c r="R127" s="215"/>
      <c r="AR127" s="215"/>
      <c r="AS127" s="215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4</v>
      </c>
      <c r="BB127" s="74">
        <v>0</v>
      </c>
      <c r="BC127" s="74">
        <v>0</v>
      </c>
      <c r="BD127" s="50">
        <f t="shared" si="133"/>
        <v>0</v>
      </c>
      <c r="BE127" s="194">
        <v>0</v>
      </c>
      <c r="BF127" s="191">
        <f t="shared" si="135"/>
        <v>22</v>
      </c>
      <c r="BG127" s="74">
        <f t="shared" si="135"/>
        <v>2</v>
      </c>
      <c r="BH127" s="74">
        <f t="shared" si="135"/>
        <v>4</v>
      </c>
      <c r="BI127" s="74">
        <f t="shared" si="135"/>
        <v>6</v>
      </c>
      <c r="BJ127" s="194">
        <f t="shared" si="135"/>
        <v>4</v>
      </c>
      <c r="BK127" s="191">
        <v>18</v>
      </c>
      <c r="BL127" s="74">
        <v>2</v>
      </c>
      <c r="BM127" s="74">
        <v>4</v>
      </c>
      <c r="BN127" s="50">
        <f t="shared" si="134"/>
        <v>6</v>
      </c>
      <c r="BO127" s="194">
        <v>4</v>
      </c>
      <c r="BP127" s="215"/>
      <c r="BQ127" s="215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215"/>
    </row>
    <row r="128" spans="1:92" ht="15.75" customHeight="1" x14ac:dyDescent="0.25">
      <c r="A128" s="116"/>
      <c r="Q128" s="215"/>
      <c r="R128" s="215"/>
      <c r="AR128" s="215"/>
      <c r="AS128" s="215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4</v>
      </c>
      <c r="BB128" s="74">
        <v>0</v>
      </c>
      <c r="BC128" s="74">
        <v>0</v>
      </c>
      <c r="BD128" s="50">
        <f t="shared" si="133"/>
        <v>0</v>
      </c>
      <c r="BE128" s="194">
        <v>0</v>
      </c>
      <c r="BF128" s="191">
        <f t="shared" si="135"/>
        <v>26</v>
      </c>
      <c r="BG128" s="74">
        <f t="shared" si="135"/>
        <v>1</v>
      </c>
      <c r="BH128" s="74">
        <f t="shared" si="135"/>
        <v>13</v>
      </c>
      <c r="BI128" s="74">
        <f t="shared" si="135"/>
        <v>14</v>
      </c>
      <c r="BJ128" s="194">
        <f t="shared" si="135"/>
        <v>0</v>
      </c>
      <c r="BK128" s="191">
        <v>22</v>
      </c>
      <c r="BL128" s="74">
        <v>1</v>
      </c>
      <c r="BM128" s="74">
        <v>13</v>
      </c>
      <c r="BN128" s="50">
        <f t="shared" si="134"/>
        <v>14</v>
      </c>
      <c r="BO128" s="194">
        <v>0</v>
      </c>
      <c r="BP128" s="215"/>
      <c r="BQ128" s="215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215"/>
    </row>
    <row r="129" spans="1:92" ht="15.75" customHeight="1" x14ac:dyDescent="0.25">
      <c r="A129" s="116"/>
      <c r="Q129" s="215"/>
      <c r="R129" s="215"/>
      <c r="AR129" s="215"/>
      <c r="AS129" s="215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35"/>
        <v>0</v>
      </c>
      <c r="BG129" s="74">
        <f t="shared" si="135"/>
        <v>0</v>
      </c>
      <c r="BH129" s="74">
        <f t="shared" si="135"/>
        <v>0</v>
      </c>
      <c r="BI129" s="74">
        <f t="shared" si="135"/>
        <v>0</v>
      </c>
      <c r="BJ129" s="194">
        <f t="shared" si="135"/>
        <v>0</v>
      </c>
      <c r="BK129" s="191">
        <v>0</v>
      </c>
      <c r="BL129" s="74">
        <v>0</v>
      </c>
      <c r="BM129" s="74">
        <v>0</v>
      </c>
      <c r="BN129" s="50">
        <f t="shared" si="134"/>
        <v>0</v>
      </c>
      <c r="BO129" s="194">
        <v>0</v>
      </c>
      <c r="BP129" s="215"/>
      <c r="BQ129" s="215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215"/>
    </row>
    <row r="130" spans="1:92" ht="15.75" customHeight="1" thickBot="1" x14ac:dyDescent="0.3">
      <c r="A130" s="116"/>
      <c r="Q130" s="215"/>
      <c r="R130" s="215"/>
      <c r="AR130" s="215"/>
      <c r="AS130" s="215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55</v>
      </c>
      <c r="BB130" s="48">
        <f t="shared" ref="BB130" si="139">SUM(BB118:BB129)</f>
        <v>11</v>
      </c>
      <c r="BC130" s="48">
        <f>SUM(BC118:BC129)</f>
        <v>13</v>
      </c>
      <c r="BD130" s="48">
        <f>+BC130+BB130</f>
        <v>24</v>
      </c>
      <c r="BE130" s="196">
        <f>SUM(BE118:BE129)</f>
        <v>6</v>
      </c>
      <c r="BF130" s="195">
        <f>SUM(BF118:BF129)</f>
        <v>296</v>
      </c>
      <c r="BG130" s="48">
        <f t="shared" ref="BG130" si="140">SUM(BG118:BG129)</f>
        <v>69</v>
      </c>
      <c r="BH130" s="48">
        <f>SUM(BH118:BH129)</f>
        <v>100</v>
      </c>
      <c r="BI130" s="48">
        <f>+BH130+BG130</f>
        <v>169</v>
      </c>
      <c r="BJ130" s="196">
        <f>SUM(BJ118:BJ129)</f>
        <v>22</v>
      </c>
      <c r="BK130" s="195">
        <f>SUM(BK118:BK129)</f>
        <v>241</v>
      </c>
      <c r="BL130" s="48">
        <f t="shared" ref="BL130" si="141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215"/>
      <c r="BQ130" s="215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215"/>
    </row>
    <row r="131" spans="1:92" ht="15.75" customHeight="1" x14ac:dyDescent="0.25">
      <c r="A131" s="116"/>
      <c r="Q131" s="215"/>
      <c r="R131" s="215"/>
      <c r="AR131" s="215"/>
      <c r="AS131" s="215"/>
      <c r="AT131" s="200" t="s">
        <v>715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438</v>
      </c>
      <c r="BB131" s="205">
        <f t="shared" ref="BB131:BE131" si="142">+BB130+BB117+BB104+BB91+BB57+BB44+BB31+BB18</f>
        <v>104</v>
      </c>
      <c r="BC131" s="205">
        <f t="shared" si="142"/>
        <v>157</v>
      </c>
      <c r="BD131" s="205">
        <f t="shared" si="142"/>
        <v>261</v>
      </c>
      <c r="BE131" s="205">
        <f t="shared" si="142"/>
        <v>50</v>
      </c>
      <c r="BF131" s="204">
        <f>+BF130+BF117+BF104+BF91+BF57+BF44+BF31+BF18</f>
        <v>2361</v>
      </c>
      <c r="BG131" s="205">
        <f t="shared" ref="BG131:BJ131" si="143">+BG130+BG117+BG104+BG91+BG57+BG44+BG31+BG18</f>
        <v>586</v>
      </c>
      <c r="BH131" s="205">
        <f t="shared" si="143"/>
        <v>909</v>
      </c>
      <c r="BI131" s="205">
        <f t="shared" si="143"/>
        <v>1495</v>
      </c>
      <c r="BJ131" s="206">
        <f t="shared" si="143"/>
        <v>246</v>
      </c>
      <c r="BK131" s="205">
        <f>+BK130+BK117+BK104+BK91+BK57+BK44+BK31+BK18</f>
        <v>1923</v>
      </c>
      <c r="BL131" s="205">
        <f t="shared" ref="BL131:BO131" si="144">+BL130+BL117+BL104+BL91+BL57+BL44+BL31+BL18</f>
        <v>482</v>
      </c>
      <c r="BM131" s="205">
        <f t="shared" si="144"/>
        <v>752</v>
      </c>
      <c r="BN131" s="205">
        <f t="shared" si="144"/>
        <v>1234</v>
      </c>
      <c r="BO131" s="206">
        <f t="shared" si="144"/>
        <v>196</v>
      </c>
      <c r="BP131" s="215"/>
      <c r="BQ131" s="215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215"/>
    </row>
    <row r="132" spans="1:92" ht="15.75" customHeight="1" x14ac:dyDescent="0.25">
      <c r="A132" s="116"/>
      <c r="Q132" s="215"/>
      <c r="R132" s="215"/>
      <c r="AR132" s="215"/>
      <c r="AS132" s="215"/>
      <c r="AU132" s="37"/>
      <c r="AV132" s="37"/>
      <c r="AW132" s="37"/>
      <c r="AX132" s="36"/>
      <c r="AY132" s="36"/>
      <c r="AZ132" s="37"/>
      <c r="BA132" s="50"/>
      <c r="BB132" s="50"/>
      <c r="BC132" s="241"/>
      <c r="BD132" s="241"/>
      <c r="BE132" s="50"/>
      <c r="BF132" s="50"/>
      <c r="BG132" s="50"/>
      <c r="BH132" s="241"/>
      <c r="BI132" s="241"/>
      <c r="BJ132" s="50"/>
      <c r="BK132" s="50"/>
      <c r="BL132" s="199"/>
      <c r="BM132" s="199"/>
      <c r="BN132" s="199"/>
      <c r="BO132" s="199"/>
      <c r="BP132" s="215"/>
      <c r="BQ132" s="215"/>
      <c r="BR132" s="71"/>
      <c r="BS132" s="80"/>
      <c r="BT132" s="80"/>
      <c r="BU132" s="80"/>
      <c r="BV132" s="65"/>
      <c r="BW132" s="65"/>
      <c r="BX132" s="80"/>
      <c r="BY132" s="50"/>
      <c r="BZ132" s="50"/>
      <c r="CA132" s="241"/>
      <c r="CB132" s="241"/>
      <c r="CC132" s="50"/>
      <c r="CD132" s="50"/>
      <c r="CE132" s="50"/>
      <c r="CF132" s="241"/>
      <c r="CG132" s="241"/>
      <c r="CH132" s="50"/>
      <c r="CI132" s="50"/>
      <c r="CJ132" s="182"/>
      <c r="CK132" s="182"/>
      <c r="CL132" s="182"/>
      <c r="CM132" s="182"/>
      <c r="CN132" s="215"/>
    </row>
    <row r="133" spans="1:92" ht="15.75" customHeight="1" x14ac:dyDescent="0.25">
      <c r="A133" s="116"/>
      <c r="Q133" s="215"/>
      <c r="R133" s="215"/>
      <c r="AR133" s="215"/>
      <c r="AS133" s="215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215"/>
      <c r="BQ133" s="215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215"/>
    </row>
    <row r="134" spans="1:92" ht="15.75" customHeight="1" x14ac:dyDescent="0.25">
      <c r="A134" s="116"/>
      <c r="Q134" s="215"/>
      <c r="R134" s="215"/>
      <c r="AR134" s="215"/>
      <c r="AS134" s="215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215"/>
      <c r="BQ134" s="215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215"/>
    </row>
    <row r="135" spans="1:92" ht="15.75" customHeight="1" x14ac:dyDescent="0.25">
      <c r="A135" s="116"/>
      <c r="Q135" s="116"/>
      <c r="R135" s="116"/>
      <c r="AR135" s="116"/>
      <c r="AS135" s="116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116"/>
      <c r="BQ135" s="116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116"/>
    </row>
    <row r="136" spans="1:92" ht="15.75" customHeight="1" x14ac:dyDescent="0.25">
      <c r="A136" s="116"/>
      <c r="Q136" s="116"/>
      <c r="R136" s="116"/>
      <c r="AR136" s="116"/>
      <c r="AS136" s="116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116"/>
      <c r="BQ136" s="116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116"/>
    </row>
    <row r="137" spans="1:92" ht="15.75" customHeight="1" x14ac:dyDescent="0.25">
      <c r="A137" s="116"/>
      <c r="Q137" s="116"/>
      <c r="R137" s="116"/>
      <c r="AR137" s="116"/>
      <c r="AS137" s="116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116"/>
      <c r="BQ137" s="116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116"/>
    </row>
    <row r="138" spans="1:92" ht="15.75" customHeight="1" x14ac:dyDescent="0.25">
      <c r="A138" s="116"/>
      <c r="Q138" s="116"/>
      <c r="R138" s="116"/>
      <c r="AR138" s="116"/>
      <c r="AS138" s="116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116"/>
      <c r="BQ138" s="116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116"/>
    </row>
    <row r="139" spans="1:92" ht="15.75" customHeight="1" x14ac:dyDescent="0.25">
      <c r="A139" s="116"/>
      <c r="Q139" s="116"/>
      <c r="R139" s="116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116"/>
      <c r="AS139" s="116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116"/>
      <c r="BQ139" s="116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116"/>
    </row>
    <row r="140" spans="1:92" ht="15.75" customHeight="1" x14ac:dyDescent="0.25">
      <c r="A140" s="116"/>
      <c r="Q140" s="116"/>
      <c r="R140" s="116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116"/>
      <c r="AS140" s="116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116"/>
      <c r="BQ140" s="116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116"/>
    </row>
    <row r="141" spans="1:92" ht="15.75" customHeight="1" x14ac:dyDescent="0.25">
      <c r="A141" s="116"/>
      <c r="Q141" s="213"/>
      <c r="R141" s="213"/>
      <c r="AR141" s="213"/>
      <c r="AS141" s="213"/>
      <c r="BP141" s="213"/>
      <c r="BQ141" s="213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3"/>
    </row>
    <row r="142" spans="1:92" ht="15.75" customHeight="1" x14ac:dyDescent="0.25">
      <c r="A142" s="116"/>
      <c r="Q142" s="213"/>
      <c r="R142" s="213"/>
      <c r="AR142" s="213"/>
      <c r="AS142" s="213"/>
      <c r="BP142" s="213"/>
      <c r="BQ142" s="213"/>
      <c r="CN142" s="213"/>
    </row>
    <row r="143" spans="1:92" ht="15.75" customHeight="1" x14ac:dyDescent="0.25">
      <c r="A143" s="116"/>
      <c r="D143" s="42"/>
      <c r="E143" s="42"/>
      <c r="F143" s="42"/>
      <c r="G143" s="42"/>
      <c r="I143" s="43"/>
      <c r="J143" s="43"/>
      <c r="K143" s="43"/>
      <c r="L143" s="38"/>
      <c r="M143" s="43"/>
      <c r="Q143" s="213"/>
      <c r="R143" s="213"/>
      <c r="AR143" s="213"/>
      <c r="AS143" s="213"/>
      <c r="BP143" s="213"/>
      <c r="BQ143" s="213"/>
      <c r="CN143" s="213"/>
    </row>
    <row r="144" spans="1:92" ht="15.75" customHeight="1" x14ac:dyDescent="0.25">
      <c r="A144" s="116"/>
      <c r="D144" s="42"/>
      <c r="E144" s="42"/>
      <c r="F144" s="42"/>
      <c r="G144" s="42"/>
      <c r="I144" s="43"/>
      <c r="J144" s="43"/>
      <c r="K144" s="43"/>
      <c r="L144" s="38"/>
      <c r="M144" s="43"/>
      <c r="Q144" s="213"/>
      <c r="R144" s="213"/>
      <c r="AR144" s="213"/>
      <c r="AS144" s="213"/>
      <c r="BP144" s="213"/>
      <c r="BQ144" s="213"/>
      <c r="CN144" s="213"/>
    </row>
    <row r="145" spans="1:92" ht="15.95" customHeight="1" x14ac:dyDescent="0.25">
      <c r="A145" s="116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</row>
    <row r="146" spans="1:92" ht="20.25" x14ac:dyDescent="0.3">
      <c r="A146" s="213"/>
      <c r="B146" s="261" t="s">
        <v>702</v>
      </c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13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234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234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234"/>
    </row>
    <row r="147" spans="1:92" ht="15.95" customHeight="1" x14ac:dyDescent="0.2">
      <c r="A147" s="216"/>
      <c r="B147" s="262" t="s">
        <v>663</v>
      </c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92" ht="15.95" customHeight="1" x14ac:dyDescent="0.2">
      <c r="A148" s="177"/>
      <c r="B148" s="155" t="s">
        <v>115</v>
      </c>
      <c r="C148" s="155">
        <f>+C2</f>
        <v>27</v>
      </c>
      <c r="P148" s="156"/>
      <c r="Q148" s="177"/>
    </row>
    <row r="149" spans="1:92" ht="15.95" customHeight="1" thickBot="1" x14ac:dyDescent="0.3">
      <c r="A149" s="177"/>
      <c r="B149" s="157" t="s">
        <v>653</v>
      </c>
      <c r="C149" s="158" t="s">
        <v>121</v>
      </c>
      <c r="D149" s="158"/>
      <c r="E149" s="159"/>
      <c r="F149" s="158"/>
      <c r="G149" s="160" t="s">
        <v>8</v>
      </c>
      <c r="H149" s="160" t="s">
        <v>9</v>
      </c>
      <c r="I149" s="160" t="s">
        <v>10</v>
      </c>
      <c r="J149" s="160" t="s">
        <v>12</v>
      </c>
      <c r="K149" s="160" t="s">
        <v>13</v>
      </c>
      <c r="L149" s="160" t="s">
        <v>11</v>
      </c>
      <c r="M149" s="160" t="s">
        <v>5</v>
      </c>
      <c r="N149" s="160" t="s">
        <v>14</v>
      </c>
      <c r="O149" s="160" t="s">
        <v>3</v>
      </c>
      <c r="P149" s="160" t="str">
        <f>"Week "&amp;TEXT(C148-1,"##")</f>
        <v>Week 26</v>
      </c>
      <c r="Q149" s="177"/>
    </row>
    <row r="150" spans="1:92" ht="15.95" customHeight="1" x14ac:dyDescent="0.25">
      <c r="A150" s="177"/>
      <c r="B150" s="240" t="s">
        <v>654</v>
      </c>
      <c r="C150" s="161" t="s">
        <v>176</v>
      </c>
      <c r="D150" s="171"/>
      <c r="E150" s="161"/>
      <c r="F150" s="162"/>
      <c r="G150" s="240">
        <f t="shared" ref="G150:I157" si="145">SUMIF($C$4:$C$11,$C150,G$4:G$11)+SUMIF($C$163:$C$170,$C150,G$163:G$170)</f>
        <v>19</v>
      </c>
      <c r="H150" s="240">
        <f t="shared" si="145"/>
        <v>7</v>
      </c>
      <c r="I150" s="240">
        <f t="shared" si="145"/>
        <v>1</v>
      </c>
      <c r="J150" s="240">
        <f>G150*2+I150*1</f>
        <v>39</v>
      </c>
      <c r="K150" s="165">
        <f>+J150/((G150+H150+I150)*2)</f>
        <v>0.72222222222222221</v>
      </c>
      <c r="L150" s="240">
        <f t="shared" ref="L150:O157" si="146">SUMIF($C$4:$C$11,$C150,L$4:L$11)+SUMIF($C$163:$C$170,$C150,L$163:L$170)</f>
        <v>92</v>
      </c>
      <c r="M150" s="240">
        <f t="shared" si="146"/>
        <v>68</v>
      </c>
      <c r="N150" s="240">
        <f t="shared" si="146"/>
        <v>147</v>
      </c>
      <c r="O150" s="240">
        <f t="shared" si="146"/>
        <v>26</v>
      </c>
      <c r="P150" s="240">
        <v>1</v>
      </c>
      <c r="Q150" s="177"/>
    </row>
    <row r="151" spans="1:92" ht="15.95" customHeight="1" x14ac:dyDescent="0.2">
      <c r="A151" s="177"/>
      <c r="B151" s="240" t="s">
        <v>655</v>
      </c>
      <c r="C151" s="163" t="s">
        <v>23</v>
      </c>
      <c r="D151" s="162"/>
      <c r="E151" s="163"/>
      <c r="F151" s="162"/>
      <c r="G151" s="240">
        <f t="shared" si="145"/>
        <v>16</v>
      </c>
      <c r="H151" s="240">
        <f t="shared" si="145"/>
        <v>10</v>
      </c>
      <c r="I151" s="240">
        <f t="shared" si="145"/>
        <v>1</v>
      </c>
      <c r="J151" s="240">
        <f t="shared" ref="J151:J157" si="147">G151*2+I151*1</f>
        <v>33</v>
      </c>
      <c r="K151" s="165">
        <f t="shared" ref="K151:K157" si="148">+J151/((G151+H151+I151)*2)</f>
        <v>0.61111111111111116</v>
      </c>
      <c r="L151" s="240">
        <f t="shared" si="146"/>
        <v>91</v>
      </c>
      <c r="M151" s="240">
        <f t="shared" si="146"/>
        <v>65</v>
      </c>
      <c r="N151" s="240">
        <f t="shared" si="146"/>
        <v>133</v>
      </c>
      <c r="O151" s="240">
        <f t="shared" si="146"/>
        <v>36</v>
      </c>
      <c r="P151" s="240">
        <v>2</v>
      </c>
      <c r="Q151" s="177"/>
    </row>
    <row r="152" spans="1:92" ht="15.95" customHeight="1" x14ac:dyDescent="0.2">
      <c r="A152" s="177"/>
      <c r="B152" s="240" t="s">
        <v>656</v>
      </c>
      <c r="C152" s="163" t="s">
        <v>177</v>
      </c>
      <c r="D152" s="162"/>
      <c r="E152" s="163"/>
      <c r="F152" s="162"/>
      <c r="G152" s="240">
        <f t="shared" si="145"/>
        <v>14</v>
      </c>
      <c r="H152" s="240">
        <f t="shared" si="145"/>
        <v>10</v>
      </c>
      <c r="I152" s="240">
        <f t="shared" si="145"/>
        <v>3</v>
      </c>
      <c r="J152" s="240">
        <f t="shared" si="147"/>
        <v>31</v>
      </c>
      <c r="K152" s="165">
        <f t="shared" si="148"/>
        <v>0.57407407407407407</v>
      </c>
      <c r="L152" s="240">
        <f t="shared" si="146"/>
        <v>76</v>
      </c>
      <c r="M152" s="240">
        <f t="shared" si="146"/>
        <v>63</v>
      </c>
      <c r="N152" s="240">
        <f t="shared" si="146"/>
        <v>123</v>
      </c>
      <c r="O152" s="240">
        <f t="shared" si="146"/>
        <v>36</v>
      </c>
      <c r="P152" s="240">
        <v>3</v>
      </c>
      <c r="Q152" s="177"/>
    </row>
    <row r="153" spans="1:92" ht="15.95" customHeight="1" x14ac:dyDescent="0.25">
      <c r="A153" s="177"/>
      <c r="B153" s="240" t="s">
        <v>657</v>
      </c>
      <c r="C153" s="161" t="s">
        <v>139</v>
      </c>
      <c r="D153" s="162"/>
      <c r="E153" s="162"/>
      <c r="F153" s="162"/>
      <c r="G153" s="240">
        <f t="shared" si="145"/>
        <v>9</v>
      </c>
      <c r="H153" s="240">
        <f t="shared" si="145"/>
        <v>9</v>
      </c>
      <c r="I153" s="240">
        <f t="shared" si="145"/>
        <v>9</v>
      </c>
      <c r="J153" s="240">
        <f t="shared" si="147"/>
        <v>27</v>
      </c>
      <c r="K153" s="165">
        <f t="shared" si="148"/>
        <v>0.5</v>
      </c>
      <c r="L153" s="240">
        <f t="shared" si="146"/>
        <v>70</v>
      </c>
      <c r="M153" s="240">
        <f t="shared" si="146"/>
        <v>77</v>
      </c>
      <c r="N153" s="240">
        <f t="shared" si="146"/>
        <v>118</v>
      </c>
      <c r="O153" s="240">
        <f t="shared" si="146"/>
        <v>46</v>
      </c>
      <c r="P153" s="240">
        <v>4</v>
      </c>
      <c r="Q153" s="177"/>
    </row>
    <row r="154" spans="1:92" ht="15.95" customHeight="1" x14ac:dyDescent="0.2">
      <c r="A154" s="177"/>
      <c r="B154" s="240" t="s">
        <v>658</v>
      </c>
      <c r="C154" s="163" t="s">
        <v>21</v>
      </c>
      <c r="D154" s="162"/>
      <c r="E154" s="162"/>
      <c r="F154" s="162"/>
      <c r="G154" s="240">
        <f t="shared" si="145"/>
        <v>9</v>
      </c>
      <c r="H154" s="240">
        <f t="shared" si="145"/>
        <v>11</v>
      </c>
      <c r="I154" s="240">
        <f t="shared" si="145"/>
        <v>7</v>
      </c>
      <c r="J154" s="240">
        <f t="shared" si="147"/>
        <v>25</v>
      </c>
      <c r="K154" s="165">
        <f t="shared" si="148"/>
        <v>0.46296296296296297</v>
      </c>
      <c r="L154" s="240">
        <f t="shared" si="146"/>
        <v>57</v>
      </c>
      <c r="M154" s="240">
        <f t="shared" si="146"/>
        <v>61</v>
      </c>
      <c r="N154" s="240">
        <f t="shared" si="146"/>
        <v>96</v>
      </c>
      <c r="O154" s="240">
        <f t="shared" si="146"/>
        <v>32</v>
      </c>
      <c r="P154" s="240">
        <v>5</v>
      </c>
      <c r="Q154" s="177"/>
    </row>
    <row r="155" spans="1:92" ht="15.95" customHeight="1" x14ac:dyDescent="0.25">
      <c r="A155" s="177"/>
      <c r="B155" s="240" t="s">
        <v>660</v>
      </c>
      <c r="C155" s="161" t="s">
        <v>140</v>
      </c>
      <c r="D155" s="162"/>
      <c r="E155" s="163"/>
      <c r="F155" s="162"/>
      <c r="G155" s="240">
        <f t="shared" si="145"/>
        <v>8</v>
      </c>
      <c r="H155" s="240">
        <f t="shared" si="145"/>
        <v>12</v>
      </c>
      <c r="I155" s="240">
        <f t="shared" si="145"/>
        <v>7</v>
      </c>
      <c r="J155" s="240">
        <f t="shared" si="147"/>
        <v>23</v>
      </c>
      <c r="K155" s="165">
        <f t="shared" si="148"/>
        <v>0.42592592592592593</v>
      </c>
      <c r="L155" s="240">
        <f t="shared" si="146"/>
        <v>56</v>
      </c>
      <c r="M155" s="240">
        <f t="shared" si="146"/>
        <v>66</v>
      </c>
      <c r="N155" s="240">
        <f t="shared" si="146"/>
        <v>83</v>
      </c>
      <c r="O155" s="240">
        <f t="shared" si="146"/>
        <v>22</v>
      </c>
      <c r="P155" s="240">
        <v>6</v>
      </c>
      <c r="Q155" s="177"/>
    </row>
    <row r="156" spans="1:92" ht="15.95" customHeight="1" x14ac:dyDescent="0.2">
      <c r="A156" s="177"/>
      <c r="B156" s="240" t="s">
        <v>659</v>
      </c>
      <c r="C156" s="163" t="s">
        <v>50</v>
      </c>
      <c r="D156" s="162"/>
      <c r="E156" s="163"/>
      <c r="F156" s="162"/>
      <c r="G156" s="240">
        <f t="shared" si="145"/>
        <v>8</v>
      </c>
      <c r="H156" s="240">
        <f t="shared" si="145"/>
        <v>13</v>
      </c>
      <c r="I156" s="240">
        <f t="shared" si="145"/>
        <v>6</v>
      </c>
      <c r="J156" s="240">
        <f t="shared" si="147"/>
        <v>22</v>
      </c>
      <c r="K156" s="165">
        <f t="shared" si="148"/>
        <v>0.40740740740740738</v>
      </c>
      <c r="L156" s="240">
        <f t="shared" si="146"/>
        <v>69</v>
      </c>
      <c r="M156" s="240">
        <f t="shared" si="146"/>
        <v>84</v>
      </c>
      <c r="N156" s="240">
        <f t="shared" si="146"/>
        <v>100</v>
      </c>
      <c r="O156" s="240">
        <f t="shared" si="146"/>
        <v>22</v>
      </c>
      <c r="P156" s="240">
        <v>7</v>
      </c>
      <c r="Q156" s="177"/>
    </row>
    <row r="157" spans="1:92" ht="15.95" customHeight="1" thickBot="1" x14ac:dyDescent="0.25">
      <c r="A157" s="177"/>
      <c r="B157" s="240" t="s">
        <v>662</v>
      </c>
      <c r="C157" s="163" t="s">
        <v>15</v>
      </c>
      <c r="D157" s="162"/>
      <c r="E157" s="163"/>
      <c r="F157" s="162"/>
      <c r="G157" s="240">
        <f t="shared" si="145"/>
        <v>6</v>
      </c>
      <c r="H157" s="240">
        <f t="shared" si="145"/>
        <v>17</v>
      </c>
      <c r="I157" s="240">
        <f t="shared" si="145"/>
        <v>4</v>
      </c>
      <c r="J157" s="240">
        <f t="shared" si="147"/>
        <v>16</v>
      </c>
      <c r="K157" s="165">
        <f t="shared" si="148"/>
        <v>0.29629629629629628</v>
      </c>
      <c r="L157" s="240">
        <f t="shared" si="146"/>
        <v>75</v>
      </c>
      <c r="M157" s="240">
        <f t="shared" si="146"/>
        <v>102</v>
      </c>
      <c r="N157" s="240">
        <f t="shared" si="146"/>
        <v>109</v>
      </c>
      <c r="O157" s="240">
        <f t="shared" si="146"/>
        <v>26</v>
      </c>
      <c r="P157" s="240">
        <v>8</v>
      </c>
      <c r="Q157" s="177"/>
    </row>
    <row r="158" spans="1:92" ht="15.95" customHeight="1" x14ac:dyDescent="0.2">
      <c r="A158" s="177"/>
      <c r="B158" s="166"/>
      <c r="C158" s="166"/>
      <c r="D158" s="166"/>
      <c r="E158" s="167"/>
      <c r="F158" s="166"/>
      <c r="G158" s="168">
        <f>SUM(G150:G157)</f>
        <v>89</v>
      </c>
      <c r="H158" s="168">
        <f>SUM(H150:H157)</f>
        <v>89</v>
      </c>
      <c r="I158" s="168">
        <f>SUM(I150:I157)</f>
        <v>38</v>
      </c>
      <c r="J158" s="168"/>
      <c r="K158" s="168"/>
      <c r="L158" s="168">
        <f>SUM(L150:L157)</f>
        <v>586</v>
      </c>
      <c r="M158" s="168">
        <f>SUM(M150:M157)</f>
        <v>586</v>
      </c>
      <c r="N158" s="168">
        <f>SUM(N150:N157)</f>
        <v>909</v>
      </c>
      <c r="O158" s="168">
        <f>SUM(O150:O157)</f>
        <v>246</v>
      </c>
      <c r="P158" s="167"/>
      <c r="Q158" s="177"/>
    </row>
    <row r="159" spans="1:92" ht="15.95" customHeight="1" x14ac:dyDescent="0.2">
      <c r="A159" s="177"/>
      <c r="B159" s="240"/>
      <c r="C159" s="163"/>
      <c r="D159" s="162"/>
      <c r="E159" s="162"/>
      <c r="F159" s="162"/>
      <c r="G159" s="240"/>
      <c r="H159" s="240"/>
      <c r="I159" s="240"/>
      <c r="J159" s="240"/>
      <c r="K159" s="165"/>
      <c r="L159" s="240"/>
      <c r="M159" s="240"/>
      <c r="N159" s="240"/>
      <c r="O159" s="240"/>
      <c r="P159" s="240"/>
      <c r="Q159" s="177"/>
    </row>
    <row r="160" spans="1:92" ht="15.95" customHeight="1" x14ac:dyDescent="0.2">
      <c r="A160" s="177"/>
      <c r="B160" s="240"/>
      <c r="C160" s="163"/>
      <c r="D160" s="162"/>
      <c r="E160" s="162"/>
      <c r="F160" s="162"/>
      <c r="G160" s="240"/>
      <c r="H160" s="240"/>
      <c r="I160" s="240"/>
      <c r="J160" s="240"/>
      <c r="K160" s="165"/>
      <c r="L160" s="240"/>
      <c r="M160" s="240"/>
      <c r="N160" s="240"/>
      <c r="O160" s="240"/>
      <c r="P160" s="240"/>
      <c r="Q160" s="177"/>
    </row>
    <row r="161" spans="1:17" ht="15.95" customHeight="1" x14ac:dyDescent="0.2">
      <c r="A161" s="217"/>
      <c r="B161" s="260" t="s">
        <v>666</v>
      </c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17"/>
    </row>
    <row r="162" spans="1:17" ht="15.95" customHeight="1" thickBot="1" x14ac:dyDescent="0.3">
      <c r="A162" s="217"/>
      <c r="B162" s="157" t="s">
        <v>653</v>
      </c>
      <c r="C162" s="158" t="s">
        <v>121</v>
      </c>
      <c r="D162" s="158"/>
      <c r="E162" s="159"/>
      <c r="F162" s="158"/>
      <c r="G162" s="160" t="s">
        <v>8</v>
      </c>
      <c r="H162" s="160" t="s">
        <v>9</v>
      </c>
      <c r="I162" s="160" t="s">
        <v>10</v>
      </c>
      <c r="J162" s="160" t="s">
        <v>12</v>
      </c>
      <c r="K162" s="160" t="s">
        <v>13</v>
      </c>
      <c r="L162" s="160" t="s">
        <v>11</v>
      </c>
      <c r="M162" s="160" t="s">
        <v>5</v>
      </c>
      <c r="N162" s="160" t="s">
        <v>14</v>
      </c>
      <c r="O162" s="160" t="s">
        <v>3</v>
      </c>
      <c r="P162" s="160" t="s">
        <v>664</v>
      </c>
      <c r="Q162" s="217"/>
    </row>
    <row r="163" spans="1:17" ht="15.95" customHeight="1" x14ac:dyDescent="0.25">
      <c r="A163" s="217"/>
      <c r="B163" s="240" t="s">
        <v>654</v>
      </c>
      <c r="C163" s="161" t="s">
        <v>176</v>
      </c>
      <c r="D163" s="171"/>
      <c r="E163" s="161"/>
      <c r="F163" s="162"/>
      <c r="G163" s="240">
        <v>15</v>
      </c>
      <c r="H163" s="240">
        <v>6</v>
      </c>
      <c r="I163" s="240">
        <v>1</v>
      </c>
      <c r="J163" s="240">
        <v>31</v>
      </c>
      <c r="K163" s="165">
        <v>0.70454545454545459</v>
      </c>
      <c r="L163" s="240">
        <v>67</v>
      </c>
      <c r="M163" s="240">
        <v>51</v>
      </c>
      <c r="N163" s="240">
        <v>112</v>
      </c>
      <c r="O163" s="240">
        <v>22</v>
      </c>
      <c r="P163" s="240">
        <v>1</v>
      </c>
      <c r="Q163" s="217"/>
    </row>
    <row r="164" spans="1:17" ht="15.95" customHeight="1" x14ac:dyDescent="0.2">
      <c r="A164" s="217"/>
      <c r="B164" s="240" t="s">
        <v>655</v>
      </c>
      <c r="C164" s="163" t="s">
        <v>23</v>
      </c>
      <c r="D164" s="162"/>
      <c r="E164" s="163"/>
      <c r="F164" s="162"/>
      <c r="G164" s="240">
        <v>13</v>
      </c>
      <c r="H164" s="240">
        <v>9</v>
      </c>
      <c r="I164" s="240">
        <v>0</v>
      </c>
      <c r="J164" s="240">
        <v>26</v>
      </c>
      <c r="K164" s="165">
        <v>0.59090909090909094</v>
      </c>
      <c r="L164" s="240">
        <v>75</v>
      </c>
      <c r="M164" s="240">
        <v>55</v>
      </c>
      <c r="N164" s="240">
        <v>112</v>
      </c>
      <c r="O164" s="240">
        <v>30</v>
      </c>
      <c r="P164" s="240">
        <v>2</v>
      </c>
      <c r="Q164" s="217"/>
    </row>
    <row r="165" spans="1:17" ht="15.95" customHeight="1" x14ac:dyDescent="0.2">
      <c r="A165" s="217"/>
      <c r="B165" s="240" t="s">
        <v>656</v>
      </c>
      <c r="C165" s="163" t="s">
        <v>177</v>
      </c>
      <c r="D165" s="162"/>
      <c r="E165" s="163"/>
      <c r="F165" s="162"/>
      <c r="G165" s="240">
        <v>11</v>
      </c>
      <c r="H165" s="240">
        <v>9</v>
      </c>
      <c r="I165" s="240">
        <v>2</v>
      </c>
      <c r="J165" s="240">
        <v>24</v>
      </c>
      <c r="K165" s="165">
        <v>0.54545454545454541</v>
      </c>
      <c r="L165" s="240">
        <v>66</v>
      </c>
      <c r="M165" s="240">
        <v>53</v>
      </c>
      <c r="N165" s="240">
        <v>105</v>
      </c>
      <c r="O165" s="240">
        <v>28</v>
      </c>
      <c r="P165" s="240">
        <v>3</v>
      </c>
      <c r="Q165" s="217"/>
    </row>
    <row r="166" spans="1:17" ht="15.95" customHeight="1" x14ac:dyDescent="0.25">
      <c r="A166" s="217"/>
      <c r="B166" s="240" t="s">
        <v>657</v>
      </c>
      <c r="C166" s="161" t="s">
        <v>139</v>
      </c>
      <c r="D166" s="162"/>
      <c r="E166" s="162"/>
      <c r="F166" s="162"/>
      <c r="G166" s="240">
        <v>8</v>
      </c>
      <c r="H166" s="240">
        <v>8</v>
      </c>
      <c r="I166" s="240">
        <v>6</v>
      </c>
      <c r="J166" s="240">
        <v>22</v>
      </c>
      <c r="K166" s="165">
        <v>0.5</v>
      </c>
      <c r="L166" s="240">
        <v>56</v>
      </c>
      <c r="M166" s="240">
        <v>65</v>
      </c>
      <c r="N166" s="240">
        <v>91</v>
      </c>
      <c r="O166" s="240">
        <v>34</v>
      </c>
      <c r="P166" s="240">
        <v>4</v>
      </c>
      <c r="Q166" s="217"/>
    </row>
    <row r="167" spans="1:17" ht="15.95" customHeight="1" x14ac:dyDescent="0.2">
      <c r="A167" s="217"/>
      <c r="B167" s="240" t="s">
        <v>658</v>
      </c>
      <c r="C167" s="163" t="s">
        <v>21</v>
      </c>
      <c r="D167" s="162"/>
      <c r="E167" s="162"/>
      <c r="F167" s="162"/>
      <c r="G167" s="240">
        <v>9</v>
      </c>
      <c r="H167" s="240">
        <v>10</v>
      </c>
      <c r="I167" s="240">
        <v>3</v>
      </c>
      <c r="J167" s="240">
        <v>21</v>
      </c>
      <c r="K167" s="165">
        <v>0.47727272727272729</v>
      </c>
      <c r="L167" s="240">
        <v>49</v>
      </c>
      <c r="M167" s="240">
        <v>51</v>
      </c>
      <c r="N167" s="240">
        <v>85</v>
      </c>
      <c r="O167" s="240">
        <v>26</v>
      </c>
      <c r="P167" s="240">
        <v>5</v>
      </c>
      <c r="Q167" s="217"/>
    </row>
    <row r="168" spans="1:17" ht="15.95" customHeight="1" x14ac:dyDescent="0.25">
      <c r="A168" s="217"/>
      <c r="B168" s="240" t="s">
        <v>659</v>
      </c>
      <c r="C168" s="161" t="s">
        <v>50</v>
      </c>
      <c r="D168" s="162"/>
      <c r="E168" s="163"/>
      <c r="F168" s="162"/>
      <c r="G168" s="240">
        <v>7</v>
      </c>
      <c r="H168" s="240">
        <v>11</v>
      </c>
      <c r="I168" s="240">
        <v>4</v>
      </c>
      <c r="J168" s="240">
        <v>18</v>
      </c>
      <c r="K168" s="165">
        <v>0.40909090909090912</v>
      </c>
      <c r="L168" s="240">
        <v>58</v>
      </c>
      <c r="M168" s="240">
        <v>73</v>
      </c>
      <c r="N168" s="240">
        <v>87</v>
      </c>
      <c r="O168" s="240">
        <v>16</v>
      </c>
      <c r="P168" s="240">
        <v>6</v>
      </c>
      <c r="Q168" s="217"/>
    </row>
    <row r="169" spans="1:17" ht="15.95" customHeight="1" x14ac:dyDescent="0.2">
      <c r="A169" s="217"/>
      <c r="B169" s="240" t="s">
        <v>660</v>
      </c>
      <c r="C169" s="163" t="s">
        <v>140</v>
      </c>
      <c r="D169" s="162"/>
      <c r="E169" s="163"/>
      <c r="F169" s="162"/>
      <c r="G169" s="240">
        <v>6</v>
      </c>
      <c r="H169" s="240">
        <v>10</v>
      </c>
      <c r="I169" s="240">
        <v>6</v>
      </c>
      <c r="J169" s="240">
        <v>18</v>
      </c>
      <c r="K169" s="165">
        <v>0.40909090909090912</v>
      </c>
      <c r="L169" s="240">
        <v>46</v>
      </c>
      <c r="M169" s="240">
        <v>58</v>
      </c>
      <c r="N169" s="240">
        <v>68</v>
      </c>
      <c r="O169" s="240">
        <v>18</v>
      </c>
      <c r="P169" s="240">
        <v>8</v>
      </c>
      <c r="Q169" s="217"/>
    </row>
    <row r="170" spans="1:17" ht="15.95" customHeight="1" thickBot="1" x14ac:dyDescent="0.25">
      <c r="A170" s="217"/>
      <c r="B170" s="240" t="s">
        <v>662</v>
      </c>
      <c r="C170" s="163" t="s">
        <v>15</v>
      </c>
      <c r="D170" s="162"/>
      <c r="E170" s="163"/>
      <c r="F170" s="162"/>
      <c r="G170" s="240">
        <v>6</v>
      </c>
      <c r="H170" s="240">
        <v>12</v>
      </c>
      <c r="I170" s="240">
        <v>4</v>
      </c>
      <c r="J170" s="240">
        <v>16</v>
      </c>
      <c r="K170" s="165">
        <v>0.36363636363636365</v>
      </c>
      <c r="L170" s="240">
        <v>65</v>
      </c>
      <c r="M170" s="240">
        <v>76</v>
      </c>
      <c r="N170" s="240">
        <v>92</v>
      </c>
      <c r="O170" s="240">
        <v>22</v>
      </c>
      <c r="P170" s="240">
        <v>7</v>
      </c>
      <c r="Q170" s="217"/>
    </row>
    <row r="171" spans="1:17" ht="15.95" customHeight="1" x14ac:dyDescent="0.2">
      <c r="A171" s="217"/>
      <c r="B171" s="166"/>
      <c r="C171" s="166"/>
      <c r="D171" s="166"/>
      <c r="E171" s="167"/>
      <c r="F171" s="166"/>
      <c r="G171" s="168">
        <v>75</v>
      </c>
      <c r="H171" s="168">
        <v>75</v>
      </c>
      <c r="I171" s="168">
        <v>26</v>
      </c>
      <c r="J171" s="168"/>
      <c r="K171" s="168"/>
      <c r="L171" s="168">
        <v>482</v>
      </c>
      <c r="M171" s="168">
        <v>482</v>
      </c>
      <c r="N171" s="168">
        <v>752</v>
      </c>
      <c r="O171" s="168">
        <v>196</v>
      </c>
      <c r="P171" s="167"/>
      <c r="Q171" s="217"/>
    </row>
    <row r="172" spans="1:17" ht="15.95" customHeight="1" x14ac:dyDescent="0.2">
      <c r="A172" s="217"/>
      <c r="Q172" s="217"/>
    </row>
    <row r="173" spans="1:17" ht="15.95" customHeight="1" x14ac:dyDescent="0.2">
      <c r="A173" s="217"/>
      <c r="Q173" s="217"/>
    </row>
    <row r="174" spans="1:17" ht="15.95" customHeight="1" x14ac:dyDescent="0.2">
      <c r="A174" s="217"/>
      <c r="B174" s="260" t="s">
        <v>665</v>
      </c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17"/>
    </row>
    <row r="175" spans="1:17" ht="15.95" customHeight="1" x14ac:dyDescent="0.2">
      <c r="A175" s="217"/>
      <c r="B175" s="240" t="s">
        <v>115</v>
      </c>
      <c r="C175" s="240">
        <f>+C148</f>
        <v>27</v>
      </c>
      <c r="P175" s="175"/>
      <c r="Q175" s="217"/>
    </row>
    <row r="176" spans="1:17" ht="15.95" customHeight="1" thickBot="1" x14ac:dyDescent="0.25">
      <c r="A176" s="217"/>
      <c r="B176" s="172"/>
      <c r="C176" s="174"/>
      <c r="D176" s="158" t="s">
        <v>103</v>
      </c>
      <c r="E176" s="158"/>
      <c r="F176" s="158"/>
      <c r="G176" s="160" t="s">
        <v>2</v>
      </c>
      <c r="H176" s="160"/>
      <c r="I176" s="160" t="s">
        <v>4</v>
      </c>
      <c r="J176" s="160" t="s">
        <v>29</v>
      </c>
      <c r="K176" s="160" t="s">
        <v>30</v>
      </c>
      <c r="L176" s="176" t="s">
        <v>31</v>
      </c>
      <c r="M176" s="160" t="s">
        <v>3</v>
      </c>
      <c r="N176" s="174"/>
      <c r="O176" s="174"/>
      <c r="P176" s="174"/>
      <c r="Q176" s="217"/>
    </row>
    <row r="177" spans="1:17" ht="15.95" customHeight="1" x14ac:dyDescent="0.25">
      <c r="A177" s="217"/>
      <c r="B177" s="172"/>
      <c r="C177" s="172"/>
      <c r="D177" s="65" t="s">
        <v>126</v>
      </c>
      <c r="E177" s="65"/>
      <c r="F177" s="65"/>
      <c r="G177" s="97" t="s">
        <v>19</v>
      </c>
      <c r="H177" s="50"/>
      <c r="I177" s="173">
        <v>5</v>
      </c>
      <c r="J177" s="173">
        <v>8</v>
      </c>
      <c r="K177" s="173">
        <v>5</v>
      </c>
      <c r="L177" s="177">
        <v>13</v>
      </c>
      <c r="M177" s="235">
        <v>2</v>
      </c>
      <c r="O177" s="172"/>
      <c r="P177" s="172"/>
      <c r="Q177" s="217"/>
    </row>
    <row r="178" spans="1:17" ht="15.95" customHeight="1" x14ac:dyDescent="0.25">
      <c r="A178" s="217"/>
      <c r="B178" s="172"/>
      <c r="C178" s="172"/>
      <c r="D178" s="65" t="s">
        <v>69</v>
      </c>
      <c r="E178" s="65"/>
      <c r="F178" s="65"/>
      <c r="G178" s="97" t="s">
        <v>19</v>
      </c>
      <c r="H178" s="50"/>
      <c r="I178" s="173">
        <v>5</v>
      </c>
      <c r="J178" s="173">
        <v>1</v>
      </c>
      <c r="K178" s="173">
        <v>10</v>
      </c>
      <c r="L178" s="177">
        <v>11</v>
      </c>
      <c r="M178" s="235">
        <v>0</v>
      </c>
      <c r="O178" s="172"/>
      <c r="P178" s="172"/>
      <c r="Q178" s="217"/>
    </row>
    <row r="179" spans="1:17" ht="15.95" customHeight="1" x14ac:dyDescent="0.25">
      <c r="A179" s="217"/>
      <c r="B179" s="173"/>
      <c r="C179" s="174"/>
      <c r="D179" s="42" t="s">
        <v>82</v>
      </c>
      <c r="E179" s="42"/>
      <c r="F179" s="42"/>
      <c r="G179" s="29" t="s">
        <v>23</v>
      </c>
      <c r="H179" s="43"/>
      <c r="I179" s="173">
        <v>5</v>
      </c>
      <c r="J179" s="173">
        <v>7</v>
      </c>
      <c r="K179" s="173">
        <v>2</v>
      </c>
      <c r="L179" s="177">
        <v>9</v>
      </c>
      <c r="M179" s="235">
        <v>0</v>
      </c>
      <c r="O179" s="174"/>
      <c r="P179" s="174"/>
      <c r="Q179" s="217"/>
    </row>
    <row r="180" spans="1:17" ht="15.95" customHeight="1" x14ac:dyDescent="0.25">
      <c r="A180" s="217"/>
      <c r="B180" s="172"/>
      <c r="C180" s="172"/>
      <c r="D180" s="97" t="s">
        <v>94</v>
      </c>
      <c r="E180" s="97"/>
      <c r="F180" s="97"/>
      <c r="G180" s="207" t="s">
        <v>146</v>
      </c>
      <c r="H180" s="74"/>
      <c r="I180" s="173">
        <v>5</v>
      </c>
      <c r="J180" s="173">
        <v>6</v>
      </c>
      <c r="K180" s="173">
        <v>3</v>
      </c>
      <c r="L180" s="177">
        <v>9</v>
      </c>
      <c r="M180" s="235">
        <v>0</v>
      </c>
      <c r="O180" s="174"/>
      <c r="P180" s="174"/>
      <c r="Q180" s="217"/>
    </row>
    <row r="181" spans="1:17" ht="15.95" customHeight="1" x14ac:dyDescent="0.25">
      <c r="A181" s="217"/>
      <c r="B181" s="172"/>
      <c r="C181" s="163"/>
      <c r="D181" s="36" t="s">
        <v>154</v>
      </c>
      <c r="E181" s="36"/>
      <c r="F181" s="36"/>
      <c r="G181" s="42" t="s">
        <v>139</v>
      </c>
      <c r="H181" s="38"/>
      <c r="I181" s="173">
        <v>5</v>
      </c>
      <c r="J181" s="173">
        <v>3</v>
      </c>
      <c r="K181" s="173">
        <v>6</v>
      </c>
      <c r="L181" s="177">
        <v>9</v>
      </c>
      <c r="M181" s="235">
        <v>0</v>
      </c>
      <c r="O181" s="174"/>
      <c r="P181" s="174"/>
      <c r="Q181" s="217"/>
    </row>
    <row r="182" spans="1:17" ht="15.95" customHeight="1" x14ac:dyDescent="0.25">
      <c r="A182" s="217"/>
      <c r="B182" s="173"/>
      <c r="C182" s="174"/>
      <c r="D182" s="42" t="s">
        <v>132</v>
      </c>
      <c r="E182" s="42"/>
      <c r="F182" s="42"/>
      <c r="G182" s="36" t="s">
        <v>15</v>
      </c>
      <c r="H182" s="43"/>
      <c r="I182" s="173">
        <v>5</v>
      </c>
      <c r="J182" s="173">
        <v>5</v>
      </c>
      <c r="K182" s="173">
        <v>3</v>
      </c>
      <c r="L182" s="177">
        <v>8</v>
      </c>
      <c r="M182" s="235">
        <v>0</v>
      </c>
      <c r="O182" s="174"/>
      <c r="P182" s="174"/>
      <c r="Q182" s="217"/>
    </row>
    <row r="183" spans="1:17" ht="15.95" customHeight="1" x14ac:dyDescent="0.25">
      <c r="A183" s="217"/>
      <c r="B183" s="173"/>
      <c r="C183" s="174"/>
      <c r="D183" s="97" t="s">
        <v>65</v>
      </c>
      <c r="E183" s="97"/>
      <c r="F183" s="97"/>
      <c r="G183" s="97" t="s">
        <v>17</v>
      </c>
      <c r="H183" s="74"/>
      <c r="I183" s="173">
        <v>5</v>
      </c>
      <c r="J183" s="173">
        <v>4</v>
      </c>
      <c r="K183" s="173">
        <v>4</v>
      </c>
      <c r="L183" s="177">
        <v>8</v>
      </c>
      <c r="M183" s="235">
        <v>2</v>
      </c>
      <c r="O183" s="162"/>
      <c r="P183" s="162"/>
      <c r="Q183" s="217"/>
    </row>
    <row r="184" spans="1:17" ht="15.95" customHeight="1" x14ac:dyDescent="0.25">
      <c r="A184" s="217"/>
      <c r="B184" s="240"/>
      <c r="C184" s="163"/>
      <c r="D184" s="36" t="s">
        <v>119</v>
      </c>
      <c r="E184" s="36"/>
      <c r="F184" s="36"/>
      <c r="G184" s="42" t="s">
        <v>139</v>
      </c>
      <c r="H184" s="38"/>
      <c r="I184" s="173">
        <v>4</v>
      </c>
      <c r="J184" s="173">
        <v>4</v>
      </c>
      <c r="K184" s="173">
        <v>4</v>
      </c>
      <c r="L184" s="177">
        <v>8</v>
      </c>
      <c r="M184" s="235">
        <v>6</v>
      </c>
      <c r="O184" s="174"/>
      <c r="P184" s="174"/>
      <c r="Q184" s="217"/>
    </row>
    <row r="185" spans="1:17" ht="15.95" customHeight="1" x14ac:dyDescent="0.25">
      <c r="A185" s="217"/>
      <c r="B185" s="173"/>
      <c r="C185" s="174"/>
      <c r="D185" s="97" t="s">
        <v>184</v>
      </c>
      <c r="E185" s="61"/>
      <c r="F185" s="61"/>
      <c r="G185" s="97" t="s">
        <v>17</v>
      </c>
      <c r="H185" s="74"/>
      <c r="I185" s="173">
        <v>5</v>
      </c>
      <c r="J185" s="173">
        <v>4</v>
      </c>
      <c r="K185" s="173">
        <v>3</v>
      </c>
      <c r="L185" s="177">
        <v>7</v>
      </c>
      <c r="M185" s="235">
        <v>0</v>
      </c>
      <c r="O185" s="174"/>
      <c r="P185" s="174"/>
      <c r="Q185" s="217"/>
    </row>
    <row r="186" spans="1:17" ht="15.95" customHeight="1" x14ac:dyDescent="0.25">
      <c r="A186" s="217"/>
      <c r="B186" s="172"/>
      <c r="C186" s="172"/>
      <c r="D186" s="97" t="s">
        <v>110</v>
      </c>
      <c r="E186" s="97"/>
      <c r="F186" s="97"/>
      <c r="G186" s="207" t="s">
        <v>146</v>
      </c>
      <c r="H186" s="74"/>
      <c r="I186" s="173">
        <v>5</v>
      </c>
      <c r="J186" s="173">
        <v>2</v>
      </c>
      <c r="K186" s="173">
        <v>5</v>
      </c>
      <c r="L186" s="177">
        <v>7</v>
      </c>
      <c r="M186" s="235">
        <v>0</v>
      </c>
      <c r="O186" s="174"/>
      <c r="P186" s="174"/>
      <c r="Q186" s="217"/>
    </row>
    <row r="187" spans="1:17" ht="15.95" customHeight="1" x14ac:dyDescent="0.25">
      <c r="A187" s="217"/>
      <c r="B187" s="172"/>
      <c r="C187" s="172"/>
      <c r="D187" s="97" t="s">
        <v>39</v>
      </c>
      <c r="E187" s="97"/>
      <c r="F187" s="97"/>
      <c r="G187" s="97" t="s">
        <v>17</v>
      </c>
      <c r="H187" s="74"/>
      <c r="I187" s="173">
        <v>5</v>
      </c>
      <c r="J187" s="173">
        <v>0</v>
      </c>
      <c r="K187" s="173">
        <v>7</v>
      </c>
      <c r="L187" s="177">
        <v>7</v>
      </c>
      <c r="M187" s="235">
        <v>0</v>
      </c>
      <c r="O187" s="174"/>
      <c r="P187" s="174"/>
      <c r="Q187" s="217"/>
    </row>
    <row r="188" spans="1:17" ht="15.95" customHeight="1" x14ac:dyDescent="0.25">
      <c r="A188" s="217"/>
      <c r="B188" s="172"/>
      <c r="C188" s="172"/>
      <c r="D188" s="42" t="s">
        <v>133</v>
      </c>
      <c r="E188" s="42"/>
      <c r="F188" s="42"/>
      <c r="G188" s="42" t="s">
        <v>25</v>
      </c>
      <c r="H188" s="43"/>
      <c r="I188" s="173">
        <v>4</v>
      </c>
      <c r="J188" s="173">
        <v>5</v>
      </c>
      <c r="K188" s="173">
        <v>1</v>
      </c>
      <c r="L188" s="177">
        <v>6</v>
      </c>
      <c r="M188" s="235">
        <v>2</v>
      </c>
      <c r="O188" s="174"/>
      <c r="P188" s="174"/>
      <c r="Q188" s="217"/>
    </row>
    <row r="189" spans="1:17" ht="15.95" customHeight="1" x14ac:dyDescent="0.25">
      <c r="A189" s="217"/>
      <c r="B189" s="172"/>
      <c r="C189" s="172"/>
      <c r="D189" s="42" t="s">
        <v>130</v>
      </c>
      <c r="E189" s="42"/>
      <c r="F189" s="42"/>
      <c r="G189" s="29" t="s">
        <v>23</v>
      </c>
      <c r="H189" s="43"/>
      <c r="I189" s="173">
        <v>5</v>
      </c>
      <c r="J189" s="173">
        <v>2</v>
      </c>
      <c r="K189" s="173">
        <v>4</v>
      </c>
      <c r="L189" s="177">
        <v>6</v>
      </c>
      <c r="M189" s="235">
        <v>0</v>
      </c>
      <c r="O189" s="174"/>
      <c r="P189" s="174"/>
      <c r="Q189" s="217"/>
    </row>
    <row r="190" spans="1:17" ht="15.95" customHeight="1" x14ac:dyDescent="0.25">
      <c r="A190" s="217"/>
      <c r="B190" s="172"/>
      <c r="C190" s="172"/>
      <c r="D190" s="42" t="s">
        <v>165</v>
      </c>
      <c r="E190" s="42"/>
      <c r="F190" s="42"/>
      <c r="G190" s="42" t="s">
        <v>25</v>
      </c>
      <c r="H190" s="43"/>
      <c r="I190" s="173">
        <v>5</v>
      </c>
      <c r="J190" s="173">
        <v>2</v>
      </c>
      <c r="K190" s="173">
        <v>4</v>
      </c>
      <c r="L190" s="177">
        <v>6</v>
      </c>
      <c r="M190" s="235">
        <v>0</v>
      </c>
      <c r="O190" s="174"/>
      <c r="P190" s="174"/>
      <c r="Q190" s="217"/>
    </row>
    <row r="191" spans="1:17" ht="15.95" customHeight="1" x14ac:dyDescent="0.25">
      <c r="A191" s="217"/>
      <c r="B191" s="172"/>
      <c r="C191" s="172"/>
      <c r="D191" s="42" t="s">
        <v>38</v>
      </c>
      <c r="E191" s="42"/>
      <c r="F191" s="42"/>
      <c r="G191" s="29" t="s">
        <v>23</v>
      </c>
      <c r="H191" s="43"/>
      <c r="I191" s="173">
        <v>5</v>
      </c>
      <c r="J191" s="173">
        <v>1</v>
      </c>
      <c r="K191" s="173">
        <v>5</v>
      </c>
      <c r="L191" s="177">
        <v>6</v>
      </c>
      <c r="M191" s="235">
        <v>0</v>
      </c>
      <c r="O191" s="174"/>
      <c r="P191" s="174"/>
      <c r="Q191" s="217"/>
    </row>
    <row r="192" spans="1:17" ht="15.95" customHeight="1" x14ac:dyDescent="0.25">
      <c r="A192" s="217"/>
      <c r="B192" s="172"/>
      <c r="C192" s="172"/>
      <c r="D192" s="36" t="s">
        <v>34</v>
      </c>
      <c r="E192" s="36"/>
      <c r="F192" s="36"/>
      <c r="G192" s="42" t="s">
        <v>139</v>
      </c>
      <c r="H192" s="38"/>
      <c r="I192" s="173">
        <v>4</v>
      </c>
      <c r="J192" s="173">
        <v>1</v>
      </c>
      <c r="K192" s="173">
        <v>4</v>
      </c>
      <c r="L192" s="177">
        <v>5</v>
      </c>
      <c r="M192" s="235">
        <v>0</v>
      </c>
      <c r="N192" s="174"/>
      <c r="O192" s="174"/>
      <c r="P192" s="174"/>
      <c r="Q192" s="217"/>
    </row>
    <row r="193" spans="1:17" ht="15.95" customHeight="1" x14ac:dyDescent="0.25">
      <c r="A193" s="217"/>
      <c r="B193" s="172"/>
      <c r="C193" s="172"/>
      <c r="D193" s="97"/>
      <c r="E193" s="97"/>
      <c r="F193" s="97"/>
      <c r="G193" s="207"/>
      <c r="H193" s="174"/>
      <c r="I193" s="173"/>
      <c r="J193" s="173"/>
      <c r="K193" s="173"/>
      <c r="L193" s="173"/>
      <c r="N193" s="174"/>
      <c r="O193" s="174"/>
      <c r="P193" s="174"/>
      <c r="Q193" s="217"/>
    </row>
    <row r="194" spans="1:17" ht="15.95" customHeight="1" x14ac:dyDescent="0.2">
      <c r="A194" s="217"/>
      <c r="B194" s="172"/>
      <c r="C194" s="172"/>
      <c r="N194" s="174"/>
      <c r="O194" s="174"/>
      <c r="P194" s="174"/>
      <c r="Q194" s="217"/>
    </row>
    <row r="195" spans="1:17" ht="15.95" customHeight="1" thickBot="1" x14ac:dyDescent="0.25">
      <c r="A195" s="217"/>
      <c r="B195" s="172"/>
      <c r="C195" s="172"/>
      <c r="D195" s="158" t="s">
        <v>116</v>
      </c>
      <c r="E195" s="158"/>
      <c r="F195" s="158"/>
      <c r="G195" s="160" t="s">
        <v>2</v>
      </c>
      <c r="H195" s="160"/>
      <c r="I195" s="160" t="s">
        <v>4</v>
      </c>
      <c r="J195" s="160" t="s">
        <v>29</v>
      </c>
      <c r="K195" s="160" t="s">
        <v>30</v>
      </c>
      <c r="L195" s="160" t="s">
        <v>31</v>
      </c>
      <c r="M195" s="176" t="s">
        <v>3</v>
      </c>
      <c r="N195" s="174"/>
      <c r="O195" s="174"/>
      <c r="P195" s="174"/>
      <c r="Q195" s="217"/>
    </row>
    <row r="196" spans="1:17" ht="15.95" customHeight="1" x14ac:dyDescent="0.25">
      <c r="A196" s="217"/>
      <c r="B196" s="172"/>
      <c r="C196" s="172"/>
      <c r="D196" s="36" t="s">
        <v>119</v>
      </c>
      <c r="E196" s="36"/>
      <c r="F196" s="36"/>
      <c r="G196" s="42" t="s">
        <v>139</v>
      </c>
      <c r="H196" s="38"/>
      <c r="I196" s="173">
        <v>4</v>
      </c>
      <c r="J196" s="173">
        <v>4</v>
      </c>
      <c r="K196" s="173">
        <v>4</v>
      </c>
      <c r="L196" s="173">
        <f>+K196+J196</f>
        <v>8</v>
      </c>
      <c r="M196" s="177">
        <v>6</v>
      </c>
      <c r="O196" s="174"/>
      <c r="P196" s="174"/>
      <c r="Q196" s="217"/>
    </row>
    <row r="197" spans="1:17" ht="15.95" customHeight="1" x14ac:dyDescent="0.25">
      <c r="A197" s="217"/>
      <c r="B197" s="172"/>
      <c r="C197" s="172"/>
      <c r="D197" s="42" t="s">
        <v>72</v>
      </c>
      <c r="E197" s="42"/>
      <c r="F197" s="42"/>
      <c r="G197" s="29" t="s">
        <v>23</v>
      </c>
      <c r="H197" s="43"/>
      <c r="I197" s="173">
        <v>5</v>
      </c>
      <c r="J197" s="173">
        <v>1</v>
      </c>
      <c r="K197" s="173">
        <v>2</v>
      </c>
      <c r="L197" s="173">
        <f>+K197+J197</f>
        <v>3</v>
      </c>
      <c r="M197" s="177">
        <v>6</v>
      </c>
      <c r="O197" s="174"/>
      <c r="P197" s="174"/>
      <c r="Q197" s="217"/>
    </row>
    <row r="198" spans="1:17" ht="15.95" customHeight="1" x14ac:dyDescent="0.25">
      <c r="A198" s="217"/>
      <c r="B198" s="172"/>
      <c r="C198" s="172"/>
      <c r="D198" s="97" t="s">
        <v>75</v>
      </c>
      <c r="E198" s="97"/>
      <c r="F198" s="97"/>
      <c r="G198" s="97" t="s">
        <v>17</v>
      </c>
      <c r="H198" s="74"/>
      <c r="I198" s="173">
        <v>5</v>
      </c>
      <c r="J198" s="173">
        <v>0</v>
      </c>
      <c r="K198" s="173">
        <v>1</v>
      </c>
      <c r="L198" s="173">
        <f>+K198+J198</f>
        <v>1</v>
      </c>
      <c r="M198" s="177">
        <v>4</v>
      </c>
      <c r="O198" s="174"/>
      <c r="P198" s="174"/>
      <c r="Q198" s="217"/>
    </row>
    <row r="199" spans="1:17" ht="15.95" customHeight="1" x14ac:dyDescent="0.2">
      <c r="A199" s="217"/>
      <c r="B199" s="172"/>
      <c r="C199" s="172"/>
      <c r="N199" s="174"/>
      <c r="O199" s="174"/>
      <c r="P199" s="174"/>
      <c r="Q199" s="217"/>
    </row>
    <row r="200" spans="1:17" ht="15.95" customHeight="1" x14ac:dyDescent="0.2">
      <c r="A200" s="217"/>
      <c r="B200" s="172"/>
      <c r="C200" s="172"/>
      <c r="O200" s="172"/>
      <c r="P200" s="172"/>
      <c r="Q200" s="217"/>
    </row>
    <row r="201" spans="1:17" ht="15.95" customHeight="1" x14ac:dyDescent="0.2">
      <c r="A201" s="217"/>
      <c r="B201" s="162"/>
      <c r="C201" s="172"/>
      <c r="O201" s="174"/>
      <c r="P201" s="174"/>
      <c r="Q201" s="217"/>
    </row>
    <row r="202" spans="1:17" ht="15.95" customHeight="1" x14ac:dyDescent="0.2">
      <c r="A202" s="217"/>
      <c r="B202" s="173"/>
      <c r="C202" s="172"/>
      <c r="O202" s="174"/>
      <c r="P202" s="174"/>
      <c r="Q202" s="217"/>
    </row>
    <row r="203" spans="1:17" ht="15.95" customHeight="1" x14ac:dyDescent="0.2">
      <c r="A203" s="217"/>
      <c r="B203" s="162"/>
      <c r="C203" s="172"/>
      <c r="O203" s="240"/>
      <c r="P203" s="162"/>
      <c r="Q203" s="217"/>
    </row>
    <row r="204" spans="1:17" ht="15.95" customHeight="1" x14ac:dyDescent="0.2">
      <c r="A204" s="217"/>
      <c r="B204" s="172"/>
      <c r="C204" s="172"/>
      <c r="O204" s="172"/>
      <c r="P204" s="172"/>
      <c r="Q204" s="217"/>
    </row>
    <row r="205" spans="1:17" ht="15.95" customHeight="1" x14ac:dyDescent="0.2">
      <c r="A205" s="217"/>
      <c r="B205" s="172"/>
      <c r="C205" s="172"/>
      <c r="O205" s="172"/>
      <c r="P205" s="172"/>
      <c r="Q205" s="217"/>
    </row>
    <row r="206" spans="1:17" ht="15.95" customHeight="1" x14ac:dyDescent="0.2">
      <c r="A206" s="217"/>
      <c r="B206" s="163"/>
      <c r="C206" s="163"/>
      <c r="O206" s="163"/>
      <c r="P206" s="172"/>
      <c r="Q206" s="217"/>
    </row>
    <row r="207" spans="1:17" ht="15.95" customHeight="1" x14ac:dyDescent="0.2">
      <c r="A207" s="217"/>
      <c r="B207" s="163"/>
      <c r="C207" s="163"/>
      <c r="O207" s="163"/>
      <c r="P207" s="172"/>
      <c r="Q207" s="217"/>
    </row>
    <row r="208" spans="1:17" ht="15.95" customHeight="1" x14ac:dyDescent="0.2">
      <c r="A208" s="217"/>
      <c r="B208" s="163"/>
      <c r="C208" s="163"/>
      <c r="O208" s="163"/>
      <c r="P208" s="172"/>
      <c r="Q208" s="217"/>
    </row>
    <row r="209" spans="1:17" ht="15.95" customHeight="1" x14ac:dyDescent="0.2">
      <c r="A209" s="217"/>
      <c r="B209" s="163"/>
      <c r="C209" s="163"/>
      <c r="O209" s="163"/>
      <c r="P209" s="172"/>
      <c r="Q209" s="217"/>
    </row>
    <row r="210" spans="1:17" ht="15.95" customHeight="1" x14ac:dyDescent="0.2">
      <c r="A210" s="217"/>
      <c r="B210" s="163"/>
      <c r="C210" s="163"/>
      <c r="O210" s="163"/>
      <c r="P210" s="172"/>
      <c r="Q210" s="217"/>
    </row>
    <row r="211" spans="1:17" ht="15.95" customHeight="1" x14ac:dyDescent="0.2">
      <c r="A211" s="217"/>
      <c r="B211" s="172"/>
      <c r="C211" s="172"/>
      <c r="N211" s="172"/>
      <c r="O211" s="172"/>
      <c r="P211" s="172"/>
      <c r="Q211" s="217"/>
    </row>
    <row r="212" spans="1:17" ht="15.95" customHeight="1" x14ac:dyDescent="0.2">
      <c r="A212" s="217"/>
      <c r="B212" s="172"/>
      <c r="C212" s="163"/>
      <c r="N212" s="163"/>
      <c r="O212" s="172"/>
      <c r="P212" s="172"/>
      <c r="Q212" s="217"/>
    </row>
    <row r="213" spans="1:17" ht="15.95" customHeight="1" x14ac:dyDescent="0.2">
      <c r="A213" s="217"/>
      <c r="B213" s="172"/>
      <c r="C213" s="174"/>
      <c r="N213" s="174"/>
      <c r="O213" s="174"/>
      <c r="P213" s="172"/>
      <c r="Q213" s="217"/>
    </row>
    <row r="214" spans="1:17" ht="15.95" customHeight="1" x14ac:dyDescent="0.2">
      <c r="A214" s="217"/>
      <c r="B214" s="172"/>
      <c r="C214" s="174"/>
      <c r="N214" s="174"/>
      <c r="O214" s="174"/>
      <c r="P214" s="172"/>
      <c r="Q214" s="217"/>
    </row>
    <row r="215" spans="1:17" ht="15.95" customHeight="1" x14ac:dyDescent="0.25">
      <c r="A215" s="217"/>
      <c r="B215" s="172"/>
      <c r="C215" s="174"/>
      <c r="D215" s="97"/>
      <c r="E215" s="97"/>
      <c r="F215" s="97"/>
      <c r="G215" s="97"/>
      <c r="H215" s="174"/>
      <c r="I215" s="173"/>
      <c r="J215" s="173"/>
      <c r="K215" s="173"/>
      <c r="L215" s="173"/>
      <c r="M215" s="235"/>
      <c r="N215" s="174"/>
      <c r="O215" s="174"/>
      <c r="P215" s="172"/>
      <c r="Q215" s="217"/>
    </row>
    <row r="216" spans="1:17" ht="15.95" customHeight="1" x14ac:dyDescent="0.25">
      <c r="A216" s="217"/>
      <c r="B216" s="172"/>
      <c r="C216" s="174"/>
      <c r="D216" s="97"/>
      <c r="E216" s="97"/>
      <c r="F216" s="97"/>
      <c r="G216" s="97"/>
      <c r="H216" s="174"/>
      <c r="I216" s="173"/>
      <c r="J216" s="173"/>
      <c r="K216" s="173"/>
      <c r="L216" s="173"/>
      <c r="M216" s="235"/>
      <c r="N216" s="174"/>
      <c r="O216" s="174"/>
      <c r="P216" s="172"/>
      <c r="Q216" s="217"/>
    </row>
    <row r="217" spans="1:17" ht="15.95" customHeight="1" x14ac:dyDescent="0.25">
      <c r="A217" s="217"/>
      <c r="B217" s="172"/>
      <c r="C217" s="174"/>
      <c r="D217" s="97"/>
      <c r="E217" s="97"/>
      <c r="F217" s="97"/>
      <c r="G217" s="97"/>
      <c r="H217" s="174"/>
      <c r="I217" s="173"/>
      <c r="J217" s="173"/>
      <c r="K217" s="173"/>
      <c r="L217" s="173"/>
      <c r="M217" s="235"/>
      <c r="N217" s="174"/>
      <c r="O217" s="174"/>
      <c r="P217" s="172"/>
      <c r="Q217" s="217"/>
    </row>
    <row r="218" spans="1:17" ht="15.95" customHeight="1" x14ac:dyDescent="0.2">
      <c r="A218" s="217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</row>
    <row r="219" spans="1:17" ht="15.95" customHeight="1" x14ac:dyDescent="0.2"/>
  </sheetData>
  <mergeCells count="112"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  <mergeCell ref="AG13:AH13"/>
    <mergeCell ref="E14:F14"/>
    <mergeCell ref="AG14:AH14"/>
    <mergeCell ref="AG15:AH15"/>
    <mergeCell ref="AG16:AH16"/>
    <mergeCell ref="U20:AL20"/>
    <mergeCell ref="U5:AL5"/>
    <mergeCell ref="AG8:AH8"/>
    <mergeCell ref="AG9:AH9"/>
    <mergeCell ref="AG10:AH10"/>
    <mergeCell ref="AG11:AH11"/>
    <mergeCell ref="AG12:AH12"/>
    <mergeCell ref="AG28:AH28"/>
    <mergeCell ref="AG29:AH29"/>
    <mergeCell ref="AG30:AH30"/>
    <mergeCell ref="AG31:AH31"/>
    <mergeCell ref="U35:AL35"/>
    <mergeCell ref="AG38:AH38"/>
    <mergeCell ref="E21:F21"/>
    <mergeCell ref="AG23:AH23"/>
    <mergeCell ref="AG24:AH24"/>
    <mergeCell ref="AG25:AH25"/>
    <mergeCell ref="AG26:AH26"/>
    <mergeCell ref="AG27:AH27"/>
    <mergeCell ref="AG45:AH45"/>
    <mergeCell ref="AG46:AH46"/>
    <mergeCell ref="B73:P73"/>
    <mergeCell ref="S73:AQ73"/>
    <mergeCell ref="AT73:BO73"/>
    <mergeCell ref="BR73:CM73"/>
    <mergeCell ref="AG39:AH39"/>
    <mergeCell ref="AG40:AH40"/>
    <mergeCell ref="AG41:AH41"/>
    <mergeCell ref="AG42:AH42"/>
    <mergeCell ref="AG43:AH43"/>
    <mergeCell ref="AG44:AH44"/>
    <mergeCell ref="CI77:CM77"/>
    <mergeCell ref="AG79:AH79"/>
    <mergeCell ref="AG80:AH80"/>
    <mergeCell ref="AG81:AH81"/>
    <mergeCell ref="AG82:AH82"/>
    <mergeCell ref="AG83:AH83"/>
    <mergeCell ref="D74:N74"/>
    <mergeCell ref="S74:AQ74"/>
    <mergeCell ref="AT74:BO74"/>
    <mergeCell ref="BR74:CM74"/>
    <mergeCell ref="U77:AL77"/>
    <mergeCell ref="BA77:BE77"/>
    <mergeCell ref="BF77:BJ77"/>
    <mergeCell ref="BK77:BO77"/>
    <mergeCell ref="BY77:CC77"/>
    <mergeCell ref="CD77:CH77"/>
    <mergeCell ref="AG90:AH90"/>
    <mergeCell ref="AG91:AH91"/>
    <mergeCell ref="U94:AL94"/>
    <mergeCell ref="AG96:AH96"/>
    <mergeCell ref="AG97:AH97"/>
    <mergeCell ref="AG98:AH98"/>
    <mergeCell ref="AG84:AH84"/>
    <mergeCell ref="AG85:AH85"/>
    <mergeCell ref="AG86:AH86"/>
    <mergeCell ref="AG87:AH87"/>
    <mergeCell ref="AG88:AH88"/>
    <mergeCell ref="AG89:AH89"/>
    <mergeCell ref="AG105:AH105"/>
    <mergeCell ref="AG106:AH106"/>
    <mergeCell ref="AG107:AH107"/>
    <mergeCell ref="U111:AL111"/>
    <mergeCell ref="AG114:AH114"/>
    <mergeCell ref="AG115:AH115"/>
    <mergeCell ref="AG99:AH99"/>
    <mergeCell ref="AG100:AH100"/>
    <mergeCell ref="AG101:AH101"/>
    <mergeCell ref="AG102:AH102"/>
    <mergeCell ref="AG103:AH103"/>
    <mergeCell ref="AG104:AH104"/>
    <mergeCell ref="AG122:AH122"/>
    <mergeCell ref="AG123:AH123"/>
    <mergeCell ref="AG124:AH124"/>
    <mergeCell ref="AG125:AH125"/>
    <mergeCell ref="BH133:BI133"/>
    <mergeCell ref="CF133:CG133"/>
    <mergeCell ref="AG116:AH116"/>
    <mergeCell ref="AG117:AH117"/>
    <mergeCell ref="AG118:AH118"/>
    <mergeCell ref="AG119:AH119"/>
    <mergeCell ref="AG120:AH120"/>
    <mergeCell ref="AG121:AH121"/>
    <mergeCell ref="B146:P146"/>
    <mergeCell ref="B147:P147"/>
    <mergeCell ref="B161:P161"/>
    <mergeCell ref="B174:P174"/>
    <mergeCell ref="BH134:BI134"/>
    <mergeCell ref="CF134:CG134"/>
    <mergeCell ref="BH135:BI135"/>
    <mergeCell ref="CF135:CG135"/>
    <mergeCell ref="BH136:BI136"/>
    <mergeCell ref="CF136:CG136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4141F-4682-47AD-A3FB-B60FECE67912}">
  <dimension ref="A1:CN221"/>
  <sheetViews>
    <sheetView topLeftCell="AP94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9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213"/>
      <c r="B1" s="261" t="s">
        <v>702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13"/>
      <c r="R1" s="213"/>
      <c r="S1" s="261" t="s">
        <v>702</v>
      </c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13"/>
      <c r="AS1" s="213"/>
      <c r="AT1" s="261" t="s">
        <v>702</v>
      </c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13"/>
      <c r="BQ1" s="213"/>
      <c r="BR1" s="261" t="s">
        <v>702</v>
      </c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13"/>
    </row>
    <row r="2" spans="1:92" ht="18.600000000000001" customHeight="1" x14ac:dyDescent="0.3">
      <c r="A2" s="116"/>
      <c r="B2" s="52" t="s">
        <v>115</v>
      </c>
      <c r="C2" s="52">
        <v>26</v>
      </c>
      <c r="D2" s="51"/>
      <c r="E2" s="51"/>
      <c r="F2" s="51"/>
      <c r="G2" s="273" t="s">
        <v>665</v>
      </c>
      <c r="H2" s="273"/>
      <c r="I2" s="273"/>
      <c r="J2" s="273"/>
      <c r="K2" s="273"/>
      <c r="L2" s="273"/>
      <c r="M2" s="273"/>
      <c r="N2" s="51"/>
      <c r="O2" s="51"/>
      <c r="P2" s="51"/>
      <c r="Q2" s="116"/>
      <c r="R2" s="116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13"/>
      <c r="AS2" s="116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13"/>
      <c r="BQ2" s="116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13"/>
    </row>
    <row r="3" spans="1:92" ht="18.75" thickBot="1" x14ac:dyDescent="0.3">
      <c r="A3" s="116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25</v>
      </c>
      <c r="Q3" s="116"/>
      <c r="R3" s="116"/>
      <c r="AM3" s="16"/>
      <c r="AN3" s="16"/>
      <c r="AQ3" s="38"/>
      <c r="AR3" s="213"/>
      <c r="AS3" s="116"/>
      <c r="BP3" s="213"/>
      <c r="BQ3" s="116"/>
      <c r="CN3" s="213"/>
    </row>
    <row r="4" spans="1:92" ht="15.95" customHeight="1" x14ac:dyDescent="0.25">
      <c r="A4" s="116"/>
      <c r="B4" s="90" t="s">
        <v>654</v>
      </c>
      <c r="C4" s="18" t="s">
        <v>176</v>
      </c>
      <c r="D4" s="37"/>
      <c r="E4" s="37"/>
      <c r="F4" s="37"/>
      <c r="G4" s="90">
        <v>3</v>
      </c>
      <c r="H4" s="90">
        <v>1</v>
      </c>
      <c r="I4" s="90">
        <v>0</v>
      </c>
      <c r="J4" s="90">
        <f>2*G4+I4</f>
        <v>6</v>
      </c>
      <c r="K4" s="133">
        <f>+J4/((G4+H4+I4)*2)</f>
        <v>0.75</v>
      </c>
      <c r="L4" s="90">
        <f>SUMIF($AT$18:$AT$57,$C4&amp;" TOTALS",$BB$18:$BB$57)+SUMIF($AT$91:$AT$130,$C4&amp;" TOTALS",$BB$91:$BB$130)</f>
        <v>22</v>
      </c>
      <c r="M4" s="90">
        <v>16</v>
      </c>
      <c r="N4" s="90">
        <f>SUMIF($AT$18:$AT$57,$C4&amp;" TOTALS",$BC$18:$BC$57)+SUMIF($AT$91:$AT$130,$C4&amp;" TOTALS",$BC$91:$BC$130)</f>
        <v>31</v>
      </c>
      <c r="O4" s="90">
        <f>SUMIF($AT$18:$AT$57,$C4&amp;" TOTALS",$BE$18:$BE$57)+SUMIF($AT$91:$AT$130,$C4&amp;" TOTALS",$BE$91:$BE$130)</f>
        <v>4</v>
      </c>
      <c r="P4" s="90" t="s">
        <v>717</v>
      </c>
      <c r="Q4" s="214"/>
      <c r="R4" s="116"/>
      <c r="AM4" s="16"/>
      <c r="AN4" s="16"/>
      <c r="AQ4" s="38"/>
      <c r="AR4" s="213"/>
      <c r="AS4" s="116"/>
      <c r="AT4" s="61"/>
      <c r="AU4" s="61"/>
      <c r="AV4" s="75"/>
      <c r="AW4" s="77"/>
      <c r="AX4" s="78"/>
      <c r="AY4" s="77"/>
      <c r="AZ4" s="77"/>
      <c r="BA4" s="267" t="s">
        <v>665</v>
      </c>
      <c r="BB4" s="268"/>
      <c r="BC4" s="268"/>
      <c r="BD4" s="268"/>
      <c r="BE4" s="269"/>
      <c r="BF4" s="270" t="s">
        <v>671</v>
      </c>
      <c r="BG4" s="271"/>
      <c r="BH4" s="271"/>
      <c r="BI4" s="271"/>
      <c r="BJ4" s="272"/>
      <c r="BK4" s="267" t="s">
        <v>672</v>
      </c>
      <c r="BL4" s="268"/>
      <c r="BM4" s="268"/>
      <c r="BN4" s="268"/>
      <c r="BO4" s="269"/>
      <c r="BP4" s="213"/>
      <c r="BQ4" s="116"/>
      <c r="BR4" s="61"/>
      <c r="BS4" s="61"/>
      <c r="BT4" s="75"/>
      <c r="BU4" s="77"/>
      <c r="BV4" s="78"/>
      <c r="BW4" s="77"/>
      <c r="BX4" s="77"/>
      <c r="BY4" s="267" t="s">
        <v>665</v>
      </c>
      <c r="BZ4" s="268"/>
      <c r="CA4" s="268"/>
      <c r="CB4" s="268"/>
      <c r="CC4" s="269"/>
      <c r="CD4" s="270" t="s">
        <v>671</v>
      </c>
      <c r="CE4" s="271"/>
      <c r="CF4" s="271"/>
      <c r="CG4" s="271"/>
      <c r="CH4" s="272"/>
      <c r="CI4" s="267" t="s">
        <v>672</v>
      </c>
      <c r="CJ4" s="268"/>
      <c r="CK4" s="268"/>
      <c r="CL4" s="268"/>
      <c r="CM4" s="269"/>
      <c r="CN4" s="213"/>
    </row>
    <row r="5" spans="1:92" ht="15.95" customHeight="1" thickBot="1" x14ac:dyDescent="0.3">
      <c r="A5" s="116"/>
      <c r="B5" s="90" t="s">
        <v>660</v>
      </c>
      <c r="C5" s="18" t="s">
        <v>140</v>
      </c>
      <c r="D5" s="37"/>
      <c r="E5" s="37"/>
      <c r="F5" s="37"/>
      <c r="G5" s="90">
        <v>2</v>
      </c>
      <c r="H5" s="90">
        <v>1</v>
      </c>
      <c r="I5" s="90">
        <v>1</v>
      </c>
      <c r="J5" s="90">
        <f>2*G5+I5</f>
        <v>5</v>
      </c>
      <c r="K5" s="133">
        <f>+J5/((G5+H5+I5)*2)</f>
        <v>0.625</v>
      </c>
      <c r="L5" s="90">
        <f>SUMIF($AT$18:$AT$57,$C5&amp;" TOTALS",$BB$18:$BB$57)+SUMIF($AT$91:$AT$130,$C5&amp;" TOTALS",$BB$91:$BB$130)</f>
        <v>9</v>
      </c>
      <c r="M5" s="90">
        <v>5</v>
      </c>
      <c r="N5" s="90">
        <f>SUMIF($AT$18:$AT$57,$C5&amp;" TOTALS",$BC$18:$BC$57)+SUMIF($AT$91:$AT$130,$C5&amp;" TOTALS",$BC$91:$BC$130)</f>
        <v>14</v>
      </c>
      <c r="O5" s="90">
        <f>SUMIF($AT$18:$AT$57,$C5&amp;" TOTALS",$BE$18:$BE$57)+SUMIF($AT$91:$AT$130,$C5&amp;" TOTALS",$BE$91:$BE$130)</f>
        <v>2</v>
      </c>
      <c r="P5" s="90" t="s">
        <v>716</v>
      </c>
      <c r="Q5" s="214"/>
      <c r="R5" s="116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213"/>
      <c r="AS5" s="116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229" t="s">
        <v>4</v>
      </c>
      <c r="BB5" s="230" t="s">
        <v>29</v>
      </c>
      <c r="BC5" s="230" t="s">
        <v>30</v>
      </c>
      <c r="BD5" s="230" t="s">
        <v>31</v>
      </c>
      <c r="BE5" s="231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230" t="s">
        <v>4</v>
      </c>
      <c r="BL5" s="230" t="s">
        <v>29</v>
      </c>
      <c r="BM5" s="230" t="s">
        <v>30</v>
      </c>
      <c r="BN5" s="230" t="s">
        <v>31</v>
      </c>
      <c r="BO5" s="231" t="s">
        <v>3</v>
      </c>
      <c r="BP5" s="213"/>
      <c r="BQ5" s="116"/>
      <c r="BR5" s="88" t="s">
        <v>161</v>
      </c>
      <c r="BS5" s="59" t="s">
        <v>121</v>
      </c>
      <c r="BT5" s="59"/>
      <c r="BU5" s="59"/>
      <c r="BV5" s="59"/>
      <c r="BW5" s="59"/>
      <c r="BX5" s="22"/>
      <c r="BY5" s="229" t="s">
        <v>4</v>
      </c>
      <c r="BZ5" s="230" t="s">
        <v>29</v>
      </c>
      <c r="CA5" s="230" t="s">
        <v>30</v>
      </c>
      <c r="CB5" s="230" t="s">
        <v>31</v>
      </c>
      <c r="CC5" s="231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230" t="s">
        <v>4</v>
      </c>
      <c r="CJ5" s="230" t="s">
        <v>29</v>
      </c>
      <c r="CK5" s="230" t="s">
        <v>30</v>
      </c>
      <c r="CL5" s="230" t="s">
        <v>31</v>
      </c>
      <c r="CM5" s="231" t="s">
        <v>3</v>
      </c>
      <c r="CN5" s="213"/>
    </row>
    <row r="6" spans="1:92" ht="15.95" customHeight="1" x14ac:dyDescent="0.25">
      <c r="A6" s="116"/>
      <c r="B6" s="90" t="s">
        <v>655</v>
      </c>
      <c r="C6" s="18" t="s">
        <v>23</v>
      </c>
      <c r="D6" s="37"/>
      <c r="E6" s="18"/>
      <c r="F6" s="37"/>
      <c r="G6" s="90">
        <v>2</v>
      </c>
      <c r="H6" s="90">
        <v>1</v>
      </c>
      <c r="I6" s="90">
        <v>1</v>
      </c>
      <c r="J6" s="90">
        <f>2*G6+I6</f>
        <v>5</v>
      </c>
      <c r="K6" s="133">
        <f>+J6/((G6+H6+I6)*2)</f>
        <v>0.625</v>
      </c>
      <c r="L6" s="90">
        <f>SUMIF($AT$18:$AT$57,$C6&amp;" TOTALS",$BB$18:$BB$57)+SUMIF($AT$91:$AT$130,$C6&amp;" TOTALS",$BB$91:$BB$130)</f>
        <v>11</v>
      </c>
      <c r="M6" s="90">
        <v>9</v>
      </c>
      <c r="N6" s="90">
        <f>SUMIF($AT$18:$AT$57,$C6&amp;" TOTALS",$BC$18:$BC$57)+SUMIF($AT$91:$AT$130,$C6&amp;" TOTALS",$BC$91:$BC$130)</f>
        <v>12</v>
      </c>
      <c r="O6" s="90">
        <f>SUMIF($AT$18:$AT$57,$C6&amp;" TOTALS",$BE$18:$BE$57)+SUMIF($AT$91:$AT$130,$C6&amp;" TOTALS",$BE$91:$BE$130)</f>
        <v>4</v>
      </c>
      <c r="P6" s="90" t="s">
        <v>723</v>
      </c>
      <c r="Q6" s="214"/>
      <c r="R6" s="116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213"/>
      <c r="AS6" s="116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10</v>
      </c>
      <c r="BB6" s="74">
        <v>10</v>
      </c>
      <c r="BC6" s="74">
        <v>6</v>
      </c>
      <c r="BD6" s="50">
        <f>+BC6+BB6</f>
        <v>16</v>
      </c>
      <c r="BE6" s="194">
        <v>2</v>
      </c>
      <c r="BF6" s="189">
        <f>+BK6+BA6</f>
        <v>44</v>
      </c>
      <c r="BG6" s="28">
        <f>+BL6+BB6</f>
        <v>26</v>
      </c>
      <c r="BH6" s="28">
        <f>+BM6+BC6</f>
        <v>17</v>
      </c>
      <c r="BI6" s="28">
        <f>+BN6+BD6</f>
        <v>43</v>
      </c>
      <c r="BJ6" s="193">
        <f>+BO6+BE6</f>
        <v>6</v>
      </c>
      <c r="BK6" s="50">
        <v>34</v>
      </c>
      <c r="BL6" s="74">
        <v>16</v>
      </c>
      <c r="BM6" s="74">
        <v>11</v>
      </c>
      <c r="BN6" s="50">
        <f t="shared" ref="BN6:BN17" si="0">+BL6+BM6</f>
        <v>27</v>
      </c>
      <c r="BO6" s="194">
        <v>4</v>
      </c>
      <c r="BP6" s="213"/>
      <c r="BQ6" s="116"/>
      <c r="BR6" s="75">
        <v>6</v>
      </c>
      <c r="BS6" s="65" t="s">
        <v>172</v>
      </c>
      <c r="BT6" s="65"/>
      <c r="BU6" s="65"/>
      <c r="BV6" s="65"/>
      <c r="BW6" s="50"/>
      <c r="BX6" s="97"/>
      <c r="BY6" s="191"/>
      <c r="BZ6" s="74"/>
      <c r="CA6" s="74"/>
      <c r="CB6" s="74"/>
      <c r="CC6" s="194"/>
      <c r="CD6" s="191">
        <f t="shared" ref="CD6:CH21" si="1">+CI6+BY6</f>
        <v>3</v>
      </c>
      <c r="CE6" s="74">
        <f t="shared" si="1"/>
        <v>0</v>
      </c>
      <c r="CF6" s="74">
        <f>+CK6+CA6</f>
        <v>2</v>
      </c>
      <c r="CG6" s="74">
        <f>+CL6+CB6</f>
        <v>2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2">+CJ6+CK6</f>
        <v>2</v>
      </c>
      <c r="CM6" s="194">
        <v>0</v>
      </c>
      <c r="CN6" s="213"/>
    </row>
    <row r="7" spans="1:92" ht="15.95" customHeight="1" thickBot="1" x14ac:dyDescent="0.3">
      <c r="A7" s="116"/>
      <c r="B7" s="15" t="s">
        <v>662</v>
      </c>
      <c r="C7" s="13" t="s">
        <v>15</v>
      </c>
      <c r="D7" s="178"/>
      <c r="E7" s="13"/>
      <c r="F7" s="178"/>
      <c r="G7" s="15">
        <v>0</v>
      </c>
      <c r="H7" s="15">
        <v>4</v>
      </c>
      <c r="I7" s="15">
        <v>0</v>
      </c>
      <c r="J7" s="15">
        <f>2*G7+I7</f>
        <v>0</v>
      </c>
      <c r="K7" s="179">
        <f>+J7/((G7+H7+I7)*2)</f>
        <v>0</v>
      </c>
      <c r="L7" s="15">
        <f>SUMIF($AT$18:$AT$57,$C7&amp;" TOTALS",$BB$18:$BB$57)+SUMIF($AT$91:$AT$130,$C7&amp;" TOTALS",$BB$91:$BB$130)</f>
        <v>9</v>
      </c>
      <c r="M7" s="15">
        <v>21</v>
      </c>
      <c r="N7" s="15">
        <f>SUMIF($AT$18:$AT$57,$C7&amp;" TOTALS",$BC$18:$BC$57)+SUMIF($AT$91:$AT$130,$C7&amp;" TOTALS",$BC$91:$BC$130)</f>
        <v>15</v>
      </c>
      <c r="O7" s="15">
        <f>SUMIF($AT$18:$AT$57,$C7&amp;" TOTALS",$BE$18:$BE$57)+SUMIF($AT$91:$AT$130,$C7&amp;" TOTALS",$BE$91:$BE$130)</f>
        <v>4</v>
      </c>
      <c r="P7" s="15" t="s">
        <v>718</v>
      </c>
      <c r="Q7" s="214"/>
      <c r="R7" s="116"/>
      <c r="U7" s="239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239" t="s">
        <v>4</v>
      </c>
      <c r="AD7" s="239" t="s">
        <v>8</v>
      </c>
      <c r="AE7" s="239" t="s">
        <v>9</v>
      </c>
      <c r="AF7" s="239" t="s">
        <v>10</v>
      </c>
      <c r="AG7" s="239" t="s">
        <v>107</v>
      </c>
      <c r="AH7" s="239"/>
      <c r="AI7" s="239" t="s">
        <v>5</v>
      </c>
      <c r="AJ7" s="239" t="s">
        <v>7</v>
      </c>
      <c r="AK7" s="239" t="s">
        <v>6</v>
      </c>
      <c r="AL7" s="239" t="s">
        <v>108</v>
      </c>
      <c r="AM7" s="16"/>
      <c r="AN7" s="16"/>
      <c r="AQ7" s="38"/>
      <c r="AR7" s="213"/>
      <c r="AS7" s="116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4</v>
      </c>
      <c r="BB7" s="74">
        <v>0</v>
      </c>
      <c r="BC7" s="74">
        <v>1</v>
      </c>
      <c r="BD7" s="50">
        <f t="shared" ref="BD7:BD17" si="3">+BC7+BB7</f>
        <v>1</v>
      </c>
      <c r="BE7" s="194">
        <v>0</v>
      </c>
      <c r="BF7" s="191">
        <f t="shared" ref="BF7:BJ17" si="4">+BK7+BA7</f>
        <v>22</v>
      </c>
      <c r="BG7" s="74">
        <f t="shared" si="4"/>
        <v>0</v>
      </c>
      <c r="BH7" s="74">
        <f t="shared" si="4"/>
        <v>2</v>
      </c>
      <c r="BI7" s="74">
        <f t="shared" si="4"/>
        <v>2</v>
      </c>
      <c r="BJ7" s="194">
        <f t="shared" si="4"/>
        <v>0</v>
      </c>
      <c r="BK7" s="50">
        <v>18</v>
      </c>
      <c r="BL7" s="74">
        <v>0</v>
      </c>
      <c r="BM7" s="74">
        <v>1</v>
      </c>
      <c r="BN7" s="50">
        <f t="shared" si="0"/>
        <v>1</v>
      </c>
      <c r="BO7" s="194">
        <v>0</v>
      </c>
      <c r="BP7" s="213"/>
      <c r="BQ7" s="116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4</v>
      </c>
      <c r="BZ7" s="74">
        <v>0</v>
      </c>
      <c r="CA7" s="74">
        <v>0</v>
      </c>
      <c r="CB7" s="50">
        <f t="shared" ref="CB7" si="5">+CA7+BZ7</f>
        <v>0</v>
      </c>
      <c r="CC7" s="194">
        <v>0</v>
      </c>
      <c r="CD7" s="191">
        <f t="shared" si="1"/>
        <v>15</v>
      </c>
      <c r="CE7" s="74">
        <f t="shared" si="1"/>
        <v>1</v>
      </c>
      <c r="CF7" s="74">
        <f t="shared" si="1"/>
        <v>0</v>
      </c>
      <c r="CG7" s="74">
        <f t="shared" si="1"/>
        <v>1</v>
      </c>
      <c r="CH7" s="194">
        <f t="shared" si="1"/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213"/>
    </row>
    <row r="8" spans="1:92" ht="15.95" customHeight="1" x14ac:dyDescent="0.25">
      <c r="A8" s="116"/>
      <c r="B8" s="21" t="s">
        <v>656</v>
      </c>
      <c r="C8" s="180" t="s">
        <v>177</v>
      </c>
      <c r="D8" s="69"/>
      <c r="E8" s="180"/>
      <c r="F8" s="69"/>
      <c r="G8" s="21">
        <v>3</v>
      </c>
      <c r="H8" s="21">
        <v>1</v>
      </c>
      <c r="I8" s="21">
        <v>0</v>
      </c>
      <c r="J8" s="21">
        <f t="shared" ref="J8:J11" si="6">2*G8+I8</f>
        <v>6</v>
      </c>
      <c r="K8" s="181">
        <f t="shared" ref="K8:K11" si="7">+J8/((G8+H8+I8)*2)</f>
        <v>0.75</v>
      </c>
      <c r="L8" s="21">
        <f t="shared" ref="L8:L11" si="8">SUMIF($AT$18:$AT$57,$C8&amp;" TOTALS",$BB$18:$BB$57)+SUMIF($AT$91:$AT$130,$C8&amp;" TOTALS",$BB$91:$BB$130)</f>
        <v>8</v>
      </c>
      <c r="M8" s="21">
        <v>8</v>
      </c>
      <c r="N8" s="21">
        <f t="shared" ref="N8:N11" si="9">SUMIF($AT$18:$AT$57,$C8&amp;" TOTALS",$BC$18:$BC$57)+SUMIF($AT$91:$AT$130,$C8&amp;" TOTALS",$BC$91:$BC$130)</f>
        <v>14</v>
      </c>
      <c r="O8" s="21">
        <f t="shared" ref="O8:O11" si="10">SUMIF($AT$18:$AT$57,$C8&amp;" TOTALS",$BE$18:$BE$57)+SUMIF($AT$91:$AT$130,$C8&amp;" TOTALS",$BE$91:$BE$130)</f>
        <v>8</v>
      </c>
      <c r="P8" s="21" t="s">
        <v>719</v>
      </c>
      <c r="Q8" s="214"/>
      <c r="R8" s="116"/>
      <c r="U8" s="75">
        <v>8</v>
      </c>
      <c r="V8" s="77" t="s">
        <v>18</v>
      </c>
      <c r="W8" s="78"/>
      <c r="X8" s="77"/>
      <c r="Y8" s="77"/>
      <c r="Z8" s="77" t="s">
        <v>21</v>
      </c>
      <c r="AA8" s="16"/>
      <c r="AB8" s="50"/>
      <c r="AC8" s="50">
        <f t="shared" ref="AC8:AF15" si="11">SUMIF($V$23:$V$30,$V8,AC$23:AC$30)+SUMIF($V$38:$V$45,$V8,AC$38:AC$45)</f>
        <v>18</v>
      </c>
      <c r="AD8" s="50">
        <f t="shared" si="11"/>
        <v>5</v>
      </c>
      <c r="AE8" s="50">
        <f t="shared" si="11"/>
        <v>9</v>
      </c>
      <c r="AF8" s="50">
        <f t="shared" si="11"/>
        <v>4</v>
      </c>
      <c r="AG8" s="265">
        <f t="shared" ref="AG8:AG16" si="12">+(AD8*2+AF8)/(2*AC8)</f>
        <v>0.3888888888888889</v>
      </c>
      <c r="AH8" s="265"/>
      <c r="AI8" s="50">
        <f t="shared" ref="AI8:AK15" si="13">SUMIF($V$23:$V$30,$V8,AI$23:AI$30)+SUMIF($V$38:$V$45,$V8,AI$38:AI$45)</f>
        <v>39</v>
      </c>
      <c r="AJ8" s="50">
        <f t="shared" si="13"/>
        <v>3</v>
      </c>
      <c r="AK8" s="50">
        <f t="shared" si="13"/>
        <v>1</v>
      </c>
      <c r="AL8" s="66">
        <f t="shared" ref="AL8:AL17" si="14">+AI8/AC8</f>
        <v>2.1666666666666665</v>
      </c>
      <c r="AM8" s="16"/>
      <c r="AN8" s="16"/>
      <c r="AQ8" s="38"/>
      <c r="AR8" s="213"/>
      <c r="AS8" s="116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4</v>
      </c>
      <c r="BB8" s="74">
        <v>8</v>
      </c>
      <c r="BC8" s="74">
        <v>3</v>
      </c>
      <c r="BD8" s="50">
        <f t="shared" si="3"/>
        <v>11</v>
      </c>
      <c r="BE8" s="194">
        <v>2</v>
      </c>
      <c r="BF8" s="191">
        <f t="shared" si="4"/>
        <v>24</v>
      </c>
      <c r="BG8" s="74">
        <f t="shared" si="4"/>
        <v>35</v>
      </c>
      <c r="BH8" s="74">
        <f t="shared" si="4"/>
        <v>19</v>
      </c>
      <c r="BI8" s="74">
        <f t="shared" si="4"/>
        <v>54</v>
      </c>
      <c r="BJ8" s="194">
        <f t="shared" si="4"/>
        <v>6</v>
      </c>
      <c r="BK8" s="50">
        <v>20</v>
      </c>
      <c r="BL8" s="74">
        <v>27</v>
      </c>
      <c r="BM8" s="74">
        <v>16</v>
      </c>
      <c r="BN8" s="50">
        <f t="shared" si="0"/>
        <v>43</v>
      </c>
      <c r="BO8" s="194">
        <v>4</v>
      </c>
      <c r="BP8" s="213"/>
      <c r="BQ8" s="116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1"/>
        <v>2</v>
      </c>
      <c r="CE8" s="74">
        <f t="shared" si="1"/>
        <v>1</v>
      </c>
      <c r="CF8" s="74">
        <f t="shared" si="1"/>
        <v>0</v>
      </c>
      <c r="CG8" s="74">
        <f t="shared" si="1"/>
        <v>1</v>
      </c>
      <c r="CH8" s="194">
        <f t="shared" si="1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213"/>
    </row>
    <row r="9" spans="1:92" ht="15.95" customHeight="1" x14ac:dyDescent="0.25">
      <c r="A9" s="116"/>
      <c r="B9" s="90" t="s">
        <v>657</v>
      </c>
      <c r="C9" s="18" t="s">
        <v>139</v>
      </c>
      <c r="D9" s="37"/>
      <c r="E9" s="18"/>
      <c r="F9" s="37"/>
      <c r="G9" s="90">
        <v>1</v>
      </c>
      <c r="H9" s="90">
        <v>0</v>
      </c>
      <c r="I9" s="90">
        <v>3</v>
      </c>
      <c r="J9" s="90">
        <f t="shared" si="6"/>
        <v>5</v>
      </c>
      <c r="K9" s="133">
        <f t="shared" si="7"/>
        <v>0.625</v>
      </c>
      <c r="L9" s="90">
        <f t="shared" si="8"/>
        <v>12</v>
      </c>
      <c r="M9" s="90">
        <v>7</v>
      </c>
      <c r="N9" s="90">
        <f t="shared" si="9"/>
        <v>24</v>
      </c>
      <c r="O9" s="90">
        <f t="shared" si="10"/>
        <v>10</v>
      </c>
      <c r="P9" s="90" t="s">
        <v>720</v>
      </c>
      <c r="Q9" s="214"/>
      <c r="R9" s="116"/>
      <c r="U9" s="75">
        <v>8</v>
      </c>
      <c r="V9" s="77" t="s">
        <v>147</v>
      </c>
      <c r="W9" s="78"/>
      <c r="X9" s="77"/>
      <c r="Y9" s="77"/>
      <c r="Z9" s="77" t="s">
        <v>140</v>
      </c>
      <c r="AA9" s="16"/>
      <c r="AB9" s="50"/>
      <c r="AC9" s="50">
        <f t="shared" si="11"/>
        <v>22</v>
      </c>
      <c r="AD9" s="50">
        <f t="shared" si="11"/>
        <v>8</v>
      </c>
      <c r="AE9" s="50">
        <f t="shared" si="11"/>
        <v>8</v>
      </c>
      <c r="AF9" s="50">
        <f t="shared" si="11"/>
        <v>6</v>
      </c>
      <c r="AG9" s="264">
        <f t="shared" si="12"/>
        <v>0.5</v>
      </c>
      <c r="AH9" s="264"/>
      <c r="AI9" s="50">
        <f t="shared" si="13"/>
        <v>49</v>
      </c>
      <c r="AJ9" s="50">
        <f t="shared" si="13"/>
        <v>3</v>
      </c>
      <c r="AK9" s="50">
        <f t="shared" si="13"/>
        <v>2</v>
      </c>
      <c r="AL9" s="66">
        <f t="shared" si="14"/>
        <v>2.2272727272727271</v>
      </c>
      <c r="AM9" s="16"/>
      <c r="AN9" s="16"/>
      <c r="AQ9" s="38"/>
      <c r="AR9" s="213"/>
      <c r="AS9" s="116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4"/>
        <v>13</v>
      </c>
      <c r="BG9" s="74">
        <f t="shared" si="4"/>
        <v>3</v>
      </c>
      <c r="BH9" s="74">
        <f t="shared" si="4"/>
        <v>9</v>
      </c>
      <c r="BI9" s="74">
        <f t="shared" si="4"/>
        <v>12</v>
      </c>
      <c r="BJ9" s="194">
        <f t="shared" si="4"/>
        <v>0</v>
      </c>
      <c r="BK9" s="50">
        <v>13</v>
      </c>
      <c r="BL9" s="74">
        <v>3</v>
      </c>
      <c r="BM9" s="74">
        <v>9</v>
      </c>
      <c r="BN9" s="50">
        <f t="shared" si="0"/>
        <v>12</v>
      </c>
      <c r="BO9" s="194">
        <v>0</v>
      </c>
      <c r="BP9" s="213"/>
      <c r="BQ9" s="116"/>
      <c r="BR9" s="75">
        <v>8</v>
      </c>
      <c r="BS9" s="65" t="s">
        <v>402</v>
      </c>
      <c r="BT9" s="65"/>
      <c r="BU9" s="65"/>
      <c r="BV9" s="65"/>
      <c r="BW9" s="50"/>
      <c r="BX9" s="97"/>
      <c r="BY9" s="191">
        <v>1</v>
      </c>
      <c r="BZ9" s="74">
        <v>0</v>
      </c>
      <c r="CA9" s="74">
        <v>0</v>
      </c>
      <c r="CB9" s="50">
        <f t="shared" ref="CB9" si="15">+CA9+BZ9</f>
        <v>0</v>
      </c>
      <c r="CC9" s="194">
        <v>0</v>
      </c>
      <c r="CD9" s="191">
        <f t="shared" si="1"/>
        <v>7</v>
      </c>
      <c r="CE9" s="74">
        <f t="shared" si="1"/>
        <v>1</v>
      </c>
      <c r="CF9" s="74">
        <f t="shared" si="1"/>
        <v>2</v>
      </c>
      <c r="CG9" s="74">
        <f t="shared" si="1"/>
        <v>3</v>
      </c>
      <c r="CH9" s="194">
        <f t="shared" si="1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213"/>
    </row>
    <row r="10" spans="1:92" ht="15.95" customHeight="1" x14ac:dyDescent="0.25">
      <c r="A10" s="214"/>
      <c r="B10" s="90" t="s">
        <v>658</v>
      </c>
      <c r="C10" s="18" t="s">
        <v>21</v>
      </c>
      <c r="D10" s="37"/>
      <c r="E10" s="18"/>
      <c r="F10" s="37"/>
      <c r="G10" s="90">
        <v>0</v>
      </c>
      <c r="H10" s="90">
        <v>1</v>
      </c>
      <c r="I10" s="90">
        <v>3</v>
      </c>
      <c r="J10" s="90">
        <f t="shared" si="6"/>
        <v>3</v>
      </c>
      <c r="K10" s="133">
        <f t="shared" si="7"/>
        <v>0.375</v>
      </c>
      <c r="L10" s="90">
        <f t="shared" si="8"/>
        <v>6</v>
      </c>
      <c r="M10" s="90">
        <v>8</v>
      </c>
      <c r="N10" s="90">
        <f t="shared" si="9"/>
        <v>7</v>
      </c>
      <c r="O10" s="90">
        <f t="shared" si="10"/>
        <v>4</v>
      </c>
      <c r="P10" s="90" t="s">
        <v>724</v>
      </c>
      <c r="Q10" s="214"/>
      <c r="R10" s="214"/>
      <c r="U10" s="75">
        <v>7.5</v>
      </c>
      <c r="V10" s="77" t="s">
        <v>16</v>
      </c>
      <c r="W10" s="78"/>
      <c r="X10" s="77"/>
      <c r="Y10" s="77"/>
      <c r="Z10" s="77" t="s">
        <v>17</v>
      </c>
      <c r="AA10" s="16"/>
      <c r="AB10" s="50"/>
      <c r="AC10" s="50">
        <f t="shared" ref="AC10:AF11" si="16">SUMIF($V$23:$V$30,$V10,AC$23:AC$30)+SUMIF($V$38:$V$45,$V10,AC$38:AC$45)</f>
        <v>25</v>
      </c>
      <c r="AD10" s="50">
        <f t="shared" si="16"/>
        <v>13</v>
      </c>
      <c r="AE10" s="50">
        <f t="shared" si="16"/>
        <v>10</v>
      </c>
      <c r="AF10" s="50">
        <f t="shared" si="16"/>
        <v>2</v>
      </c>
      <c r="AG10" s="264">
        <f>+(AD10*2+AF10)/(2*AC10)</f>
        <v>0.56000000000000005</v>
      </c>
      <c r="AH10" s="264"/>
      <c r="AI10" s="50">
        <f t="shared" ref="AI10:AK11" si="17">SUMIF($V$23:$V$30,$V10,AI$23:AI$30)+SUMIF($V$38:$V$45,$V10,AI$38:AI$45)</f>
        <v>61</v>
      </c>
      <c r="AJ10" s="50">
        <f t="shared" si="17"/>
        <v>0</v>
      </c>
      <c r="AK10" s="50">
        <f t="shared" si="17"/>
        <v>3</v>
      </c>
      <c r="AL10" s="66">
        <f>+AI10/AC10</f>
        <v>2.44</v>
      </c>
      <c r="AM10" s="16"/>
      <c r="AN10" s="16"/>
      <c r="AQ10" s="38"/>
      <c r="AR10" s="213"/>
      <c r="AS10" s="214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>
        <v>3</v>
      </c>
      <c r="BB10" s="74">
        <v>1</v>
      </c>
      <c r="BC10" s="74">
        <v>3</v>
      </c>
      <c r="BD10" s="50">
        <f t="shared" ref="BD10" si="18">+BC10+BB10</f>
        <v>4</v>
      </c>
      <c r="BE10" s="194">
        <v>0</v>
      </c>
      <c r="BF10" s="191">
        <f t="shared" si="4"/>
        <v>23</v>
      </c>
      <c r="BG10" s="74">
        <f t="shared" si="4"/>
        <v>9</v>
      </c>
      <c r="BH10" s="74">
        <f t="shared" si="4"/>
        <v>19</v>
      </c>
      <c r="BI10" s="74">
        <f t="shared" si="4"/>
        <v>28</v>
      </c>
      <c r="BJ10" s="194">
        <f t="shared" si="4"/>
        <v>2</v>
      </c>
      <c r="BK10" s="50">
        <v>20</v>
      </c>
      <c r="BL10" s="74">
        <v>8</v>
      </c>
      <c r="BM10" s="74">
        <v>16</v>
      </c>
      <c r="BN10" s="50">
        <f t="shared" si="0"/>
        <v>24</v>
      </c>
      <c r="BO10" s="194">
        <v>2</v>
      </c>
      <c r="BP10" s="213"/>
      <c r="BQ10" s="214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1"/>
        <v>1</v>
      </c>
      <c r="CE10" s="74">
        <f t="shared" si="1"/>
        <v>0</v>
      </c>
      <c r="CF10" s="74">
        <f t="shared" si="1"/>
        <v>0</v>
      </c>
      <c r="CG10" s="74">
        <f t="shared" si="1"/>
        <v>0</v>
      </c>
      <c r="CH10" s="194">
        <f t="shared" si="1"/>
        <v>0</v>
      </c>
      <c r="CI10" s="191">
        <v>1</v>
      </c>
      <c r="CJ10" s="74">
        <v>0</v>
      </c>
      <c r="CK10" s="74">
        <v>0</v>
      </c>
      <c r="CL10" s="50">
        <f t="shared" ref="CL10:CL11" si="19">+CJ10+CK10</f>
        <v>0</v>
      </c>
      <c r="CM10" s="194">
        <v>0</v>
      </c>
      <c r="CN10" s="213"/>
    </row>
    <row r="11" spans="1:92" ht="15.95" customHeight="1" thickBot="1" x14ac:dyDescent="0.3">
      <c r="A11" s="214"/>
      <c r="B11" s="90" t="s">
        <v>659</v>
      </c>
      <c r="C11" s="18" t="s">
        <v>50</v>
      </c>
      <c r="D11" s="37"/>
      <c r="E11" s="37"/>
      <c r="F11" s="37"/>
      <c r="G11" s="90">
        <v>0</v>
      </c>
      <c r="H11" s="90">
        <v>2</v>
      </c>
      <c r="I11" s="90">
        <v>2</v>
      </c>
      <c r="J11" s="90">
        <f t="shared" si="6"/>
        <v>2</v>
      </c>
      <c r="K11" s="133">
        <f t="shared" si="7"/>
        <v>0.25</v>
      </c>
      <c r="L11" s="90">
        <f t="shared" si="8"/>
        <v>6</v>
      </c>
      <c r="M11" s="90">
        <v>9</v>
      </c>
      <c r="N11" s="90">
        <f t="shared" si="9"/>
        <v>8</v>
      </c>
      <c r="O11" s="90">
        <f t="shared" si="10"/>
        <v>6</v>
      </c>
      <c r="P11" s="90" t="s">
        <v>724</v>
      </c>
      <c r="Q11" s="214"/>
      <c r="R11" s="214"/>
      <c r="U11" s="75">
        <v>7.5</v>
      </c>
      <c r="V11" s="77" t="s">
        <v>105</v>
      </c>
      <c r="W11" s="78"/>
      <c r="X11" s="77"/>
      <c r="Y11" s="77"/>
      <c r="Z11" s="77" t="s">
        <v>19</v>
      </c>
      <c r="AB11" s="50"/>
      <c r="AC11" s="50">
        <f t="shared" si="16"/>
        <v>22</v>
      </c>
      <c r="AD11" s="50">
        <f t="shared" si="16"/>
        <v>15</v>
      </c>
      <c r="AE11" s="50">
        <f t="shared" si="16"/>
        <v>6</v>
      </c>
      <c r="AF11" s="50">
        <f t="shared" si="16"/>
        <v>1</v>
      </c>
      <c r="AG11" s="264">
        <f>+(AD11*2+AF11)/(2*AC11)</f>
        <v>0.70454545454545459</v>
      </c>
      <c r="AH11" s="264"/>
      <c r="AI11" s="50">
        <f t="shared" si="17"/>
        <v>55</v>
      </c>
      <c r="AJ11" s="50">
        <f t="shared" si="17"/>
        <v>0</v>
      </c>
      <c r="AK11" s="50">
        <f t="shared" si="17"/>
        <v>2</v>
      </c>
      <c r="AL11" s="66">
        <f>+AI11/AC11</f>
        <v>2.5</v>
      </c>
      <c r="AM11" s="36"/>
      <c r="AN11" s="37"/>
      <c r="AQ11" s="37"/>
      <c r="AR11" s="213"/>
      <c r="AS11" s="214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4</v>
      </c>
      <c r="BB11" s="74">
        <v>0</v>
      </c>
      <c r="BC11" s="74">
        <v>1</v>
      </c>
      <c r="BD11" s="50">
        <f t="shared" si="3"/>
        <v>1</v>
      </c>
      <c r="BE11" s="194">
        <v>0</v>
      </c>
      <c r="BF11" s="191">
        <f t="shared" si="4"/>
        <v>24</v>
      </c>
      <c r="BG11" s="74">
        <f t="shared" si="4"/>
        <v>1</v>
      </c>
      <c r="BH11" s="74">
        <f t="shared" si="4"/>
        <v>6</v>
      </c>
      <c r="BI11" s="74">
        <f t="shared" si="4"/>
        <v>7</v>
      </c>
      <c r="BJ11" s="194">
        <f t="shared" si="4"/>
        <v>2</v>
      </c>
      <c r="BK11" s="50">
        <v>20</v>
      </c>
      <c r="BL11" s="74">
        <v>1</v>
      </c>
      <c r="BM11" s="74">
        <v>5</v>
      </c>
      <c r="BN11" s="50">
        <f t="shared" si="0"/>
        <v>6</v>
      </c>
      <c r="BO11" s="194">
        <v>2</v>
      </c>
      <c r="BP11" s="213"/>
      <c r="BQ11" s="214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1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1"/>
        <v>4</v>
      </c>
      <c r="CE11" s="74">
        <f t="shared" si="1"/>
        <v>1</v>
      </c>
      <c r="CF11" s="74">
        <f t="shared" si="1"/>
        <v>4</v>
      </c>
      <c r="CG11" s="74">
        <f t="shared" si="1"/>
        <v>5</v>
      </c>
      <c r="CH11" s="194">
        <f t="shared" si="1"/>
        <v>0</v>
      </c>
      <c r="CI11" s="191">
        <v>3</v>
      </c>
      <c r="CJ11" s="74">
        <v>1</v>
      </c>
      <c r="CK11" s="74">
        <v>2</v>
      </c>
      <c r="CL11" s="50">
        <f t="shared" si="19"/>
        <v>3</v>
      </c>
      <c r="CM11" s="194">
        <v>0</v>
      </c>
      <c r="CN11" s="213"/>
    </row>
    <row r="12" spans="1:92" ht="15.95" customHeight="1" x14ac:dyDescent="0.25">
      <c r="A12" s="214"/>
      <c r="B12" s="19"/>
      <c r="C12" s="19"/>
      <c r="D12" s="19"/>
      <c r="E12" s="20"/>
      <c r="F12" s="19"/>
      <c r="G12" s="21">
        <f>SUM(G4:G11)</f>
        <v>11</v>
      </c>
      <c r="H12" s="21">
        <f>SUM(H4:H11)</f>
        <v>11</v>
      </c>
      <c r="I12" s="21">
        <f>SUM(I4:I11)</f>
        <v>10</v>
      </c>
      <c r="J12" s="21"/>
      <c r="K12" s="21"/>
      <c r="L12" s="21">
        <f>SUM(L4:L11)</f>
        <v>83</v>
      </c>
      <c r="M12" s="21">
        <f>SUM(M4:M11)</f>
        <v>83</v>
      </c>
      <c r="N12" s="21">
        <f>SUM(N4:N11)</f>
        <v>125</v>
      </c>
      <c r="O12" s="21">
        <f>SUM(O4:O11)</f>
        <v>42</v>
      </c>
      <c r="P12" s="21"/>
      <c r="Q12" s="214"/>
      <c r="R12" s="214"/>
      <c r="U12" s="75">
        <v>7.5</v>
      </c>
      <c r="V12" s="77" t="s">
        <v>118</v>
      </c>
      <c r="W12" s="78"/>
      <c r="X12" s="77"/>
      <c r="Y12" s="77"/>
      <c r="Z12" s="77" t="s">
        <v>23</v>
      </c>
      <c r="AA12" s="16"/>
      <c r="AB12" s="50"/>
      <c r="AC12" s="50">
        <f t="shared" si="11"/>
        <v>22</v>
      </c>
      <c r="AD12" s="50">
        <f t="shared" si="11"/>
        <v>11</v>
      </c>
      <c r="AE12" s="50">
        <f t="shared" si="11"/>
        <v>10</v>
      </c>
      <c r="AF12" s="50">
        <f t="shared" si="11"/>
        <v>1</v>
      </c>
      <c r="AG12" s="264">
        <f t="shared" si="12"/>
        <v>0.52272727272727271</v>
      </c>
      <c r="AH12" s="264"/>
      <c r="AI12" s="50">
        <f t="shared" si="13"/>
        <v>56</v>
      </c>
      <c r="AJ12" s="50">
        <f t="shared" si="13"/>
        <v>4</v>
      </c>
      <c r="AK12" s="50">
        <f t="shared" si="13"/>
        <v>1</v>
      </c>
      <c r="AL12" s="66">
        <f t="shared" si="14"/>
        <v>2.5454545454545454</v>
      </c>
      <c r="AM12" s="16"/>
      <c r="AN12" s="16"/>
      <c r="AQ12" s="16"/>
      <c r="AR12" s="213"/>
      <c r="AS12" s="214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4"/>
        <v>14</v>
      </c>
      <c r="BG12" s="74">
        <f t="shared" si="4"/>
        <v>1</v>
      </c>
      <c r="BH12" s="74">
        <f t="shared" si="4"/>
        <v>7</v>
      </c>
      <c r="BI12" s="74">
        <f t="shared" si="4"/>
        <v>8</v>
      </c>
      <c r="BJ12" s="194">
        <f t="shared" si="4"/>
        <v>2</v>
      </c>
      <c r="BK12" s="50">
        <v>14</v>
      </c>
      <c r="BL12" s="74">
        <v>1</v>
      </c>
      <c r="BM12" s="74">
        <v>7</v>
      </c>
      <c r="BN12" s="50">
        <f t="shared" si="0"/>
        <v>8</v>
      </c>
      <c r="BO12" s="194">
        <v>2</v>
      </c>
      <c r="BP12" s="213"/>
      <c r="BQ12" s="214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1"/>
        <v>1</v>
      </c>
      <c r="CE12" s="74">
        <f t="shared" si="1"/>
        <v>0</v>
      </c>
      <c r="CF12" s="74">
        <f t="shared" si="1"/>
        <v>0</v>
      </c>
      <c r="CG12" s="74">
        <f t="shared" si="1"/>
        <v>0</v>
      </c>
      <c r="CH12" s="194">
        <f t="shared" si="1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213"/>
    </row>
    <row r="13" spans="1:92" ht="15.95" customHeight="1" x14ac:dyDescent="0.25">
      <c r="A13" s="215"/>
      <c r="B13" s="1"/>
      <c r="C13" s="1"/>
      <c r="D13" s="1"/>
      <c r="P13" s="1"/>
      <c r="Q13" s="215"/>
      <c r="R13" s="215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11"/>
        <v>23</v>
      </c>
      <c r="AD13" s="50">
        <f t="shared" si="11"/>
        <v>7</v>
      </c>
      <c r="AE13" s="50">
        <f t="shared" si="11"/>
        <v>8</v>
      </c>
      <c r="AF13" s="50">
        <f t="shared" si="11"/>
        <v>8</v>
      </c>
      <c r="AG13" s="264">
        <f t="shared" si="12"/>
        <v>0.47826086956521741</v>
      </c>
      <c r="AH13" s="264"/>
      <c r="AI13" s="50">
        <f t="shared" si="13"/>
        <v>67</v>
      </c>
      <c r="AJ13" s="50">
        <f t="shared" si="13"/>
        <v>2</v>
      </c>
      <c r="AK13" s="50">
        <f t="shared" si="13"/>
        <v>1</v>
      </c>
      <c r="AL13" s="66">
        <f t="shared" si="14"/>
        <v>2.9130434782608696</v>
      </c>
      <c r="AR13" s="213"/>
      <c r="AS13" s="215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3</v>
      </c>
      <c r="BB13" s="74">
        <v>1</v>
      </c>
      <c r="BC13" s="74">
        <v>2</v>
      </c>
      <c r="BD13" s="50">
        <f t="shared" si="3"/>
        <v>3</v>
      </c>
      <c r="BE13" s="194">
        <v>0</v>
      </c>
      <c r="BF13" s="191">
        <f t="shared" si="4"/>
        <v>22</v>
      </c>
      <c r="BG13" s="74">
        <f t="shared" si="4"/>
        <v>2</v>
      </c>
      <c r="BH13" s="74">
        <f t="shared" si="4"/>
        <v>9</v>
      </c>
      <c r="BI13" s="74">
        <f t="shared" si="4"/>
        <v>11</v>
      </c>
      <c r="BJ13" s="194">
        <f t="shared" si="4"/>
        <v>2</v>
      </c>
      <c r="BK13" s="50">
        <v>19</v>
      </c>
      <c r="BL13" s="74">
        <v>1</v>
      </c>
      <c r="BM13" s="74">
        <v>7</v>
      </c>
      <c r="BN13" s="50">
        <f t="shared" si="0"/>
        <v>8</v>
      </c>
      <c r="BO13" s="194">
        <v>2</v>
      </c>
      <c r="BP13" s="213"/>
      <c r="BQ13" s="215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1"/>
        <v>21</v>
      </c>
      <c r="CE13" s="74">
        <f t="shared" si="1"/>
        <v>1</v>
      </c>
      <c r="CF13" s="74">
        <f t="shared" si="1"/>
        <v>4</v>
      </c>
      <c r="CG13" s="74">
        <f t="shared" si="1"/>
        <v>5</v>
      </c>
      <c r="CH13" s="194">
        <f t="shared" si="1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213"/>
    </row>
    <row r="14" spans="1:92" ht="15.95" customHeight="1" x14ac:dyDescent="0.25">
      <c r="A14" s="215"/>
      <c r="B14" s="218" t="str">
        <f>"Week "&amp;TEXT(C2,"##")&amp;" Summary:"</f>
        <v>Week 26 Summary:</v>
      </c>
      <c r="C14" s="219"/>
      <c r="D14" s="219"/>
      <c r="E14" s="274">
        <v>44627</v>
      </c>
      <c r="F14" s="274"/>
      <c r="G14" s="220" t="s">
        <v>106</v>
      </c>
      <c r="H14" s="220" t="s">
        <v>32</v>
      </c>
      <c r="I14" s="220" t="s">
        <v>137</v>
      </c>
      <c r="J14" s="221"/>
      <c r="K14" s="221"/>
      <c r="L14" s="220" t="s">
        <v>136</v>
      </c>
      <c r="M14" s="221"/>
      <c r="N14" s="221"/>
      <c r="O14" s="221"/>
      <c r="P14" s="221"/>
      <c r="Q14" s="215"/>
      <c r="R14" s="215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si="11"/>
        <v>24</v>
      </c>
      <c r="AD14" s="50">
        <f t="shared" si="11"/>
        <v>6</v>
      </c>
      <c r="AE14" s="50">
        <f t="shared" si="11"/>
        <v>12</v>
      </c>
      <c r="AF14" s="50">
        <f t="shared" si="11"/>
        <v>6</v>
      </c>
      <c r="AG14" s="264">
        <f t="shared" si="12"/>
        <v>0.375</v>
      </c>
      <c r="AH14" s="264"/>
      <c r="AI14" s="50">
        <f t="shared" si="13"/>
        <v>78</v>
      </c>
      <c r="AJ14" s="50">
        <f t="shared" si="13"/>
        <v>1</v>
      </c>
      <c r="AK14" s="50">
        <f t="shared" si="13"/>
        <v>1</v>
      </c>
      <c r="AL14" s="66">
        <f t="shared" si="14"/>
        <v>3.25</v>
      </c>
      <c r="AM14" s="50"/>
      <c r="AN14" s="50"/>
      <c r="AO14" s="50"/>
      <c r="AP14" s="50"/>
      <c r="AQ14" s="50"/>
      <c r="AR14" s="213"/>
      <c r="AS14" s="215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4</v>
      </c>
      <c r="BB14" s="74">
        <v>1</v>
      </c>
      <c r="BC14" s="74">
        <v>1</v>
      </c>
      <c r="BD14" s="50">
        <f t="shared" si="3"/>
        <v>2</v>
      </c>
      <c r="BE14" s="194">
        <v>0</v>
      </c>
      <c r="BF14" s="191">
        <f t="shared" si="4"/>
        <v>26</v>
      </c>
      <c r="BG14" s="74">
        <f t="shared" si="4"/>
        <v>8</v>
      </c>
      <c r="BH14" s="74">
        <f t="shared" si="4"/>
        <v>12</v>
      </c>
      <c r="BI14" s="74">
        <f t="shared" si="4"/>
        <v>20</v>
      </c>
      <c r="BJ14" s="194">
        <f t="shared" si="4"/>
        <v>0</v>
      </c>
      <c r="BK14" s="50">
        <v>22</v>
      </c>
      <c r="BL14" s="74">
        <v>7</v>
      </c>
      <c r="BM14" s="74">
        <v>11</v>
      </c>
      <c r="BN14" s="50">
        <f t="shared" si="0"/>
        <v>18</v>
      </c>
      <c r="BO14" s="194">
        <v>0</v>
      </c>
      <c r="BP14" s="213"/>
      <c r="BQ14" s="215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>
        <v>3</v>
      </c>
      <c r="BZ14" s="74">
        <v>0</v>
      </c>
      <c r="CA14" s="74">
        <v>1</v>
      </c>
      <c r="CB14" s="50">
        <f t="shared" ref="CB14" si="20">+CA14+BZ14</f>
        <v>1</v>
      </c>
      <c r="CC14" s="194">
        <v>0</v>
      </c>
      <c r="CD14" s="191">
        <f t="shared" si="1"/>
        <v>14</v>
      </c>
      <c r="CE14" s="74">
        <f t="shared" si="1"/>
        <v>5</v>
      </c>
      <c r="CF14" s="74">
        <f t="shared" si="1"/>
        <v>6</v>
      </c>
      <c r="CG14" s="74">
        <f t="shared" si="1"/>
        <v>11</v>
      </c>
      <c r="CH14" s="194">
        <f t="shared" si="1"/>
        <v>2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213"/>
    </row>
    <row r="15" spans="1:92" ht="15.95" customHeight="1" x14ac:dyDescent="0.25">
      <c r="A15" s="215"/>
      <c r="B15" s="222" t="s">
        <v>53</v>
      </c>
      <c r="C15" s="18" t="s">
        <v>682</v>
      </c>
      <c r="D15" s="37"/>
      <c r="E15" s="36"/>
      <c r="F15" s="36"/>
      <c r="G15" s="90">
        <v>2</v>
      </c>
      <c r="H15" s="38">
        <v>1</v>
      </c>
      <c r="I15" s="36" t="s">
        <v>165</v>
      </c>
      <c r="J15" s="36"/>
      <c r="K15" s="36"/>
      <c r="L15" s="36" t="s">
        <v>36</v>
      </c>
      <c r="M15" s="38"/>
      <c r="N15" s="36"/>
      <c r="O15" s="36"/>
      <c r="P15" s="36"/>
      <c r="Q15" s="215"/>
      <c r="R15" s="215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11"/>
        <v>25</v>
      </c>
      <c r="AD15" s="50">
        <f t="shared" si="11"/>
        <v>6</v>
      </c>
      <c r="AE15" s="50">
        <f t="shared" si="11"/>
        <v>16</v>
      </c>
      <c r="AF15" s="50">
        <f t="shared" si="11"/>
        <v>3</v>
      </c>
      <c r="AG15" s="264">
        <f t="shared" si="12"/>
        <v>0.3</v>
      </c>
      <c r="AH15" s="264"/>
      <c r="AI15" s="50">
        <f t="shared" si="13"/>
        <v>89</v>
      </c>
      <c r="AJ15" s="50">
        <f t="shared" si="13"/>
        <v>5</v>
      </c>
      <c r="AK15" s="50">
        <f t="shared" si="13"/>
        <v>0</v>
      </c>
      <c r="AL15" s="66">
        <f t="shared" si="14"/>
        <v>3.56</v>
      </c>
      <c r="AM15" s="50"/>
      <c r="AN15" s="50"/>
      <c r="AO15" s="50"/>
      <c r="AP15" s="50"/>
      <c r="AQ15" s="50"/>
      <c r="AR15" s="213"/>
      <c r="AS15" s="215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4</v>
      </c>
      <c r="BB15" s="74">
        <v>0</v>
      </c>
      <c r="BC15" s="74">
        <v>9</v>
      </c>
      <c r="BD15" s="50">
        <f t="shared" si="3"/>
        <v>9</v>
      </c>
      <c r="BE15" s="194">
        <v>0</v>
      </c>
      <c r="BF15" s="191">
        <f t="shared" si="4"/>
        <v>26</v>
      </c>
      <c r="BG15" s="74">
        <f t="shared" si="4"/>
        <v>3</v>
      </c>
      <c r="BH15" s="74">
        <f t="shared" si="4"/>
        <v>23</v>
      </c>
      <c r="BI15" s="74">
        <f t="shared" si="4"/>
        <v>26</v>
      </c>
      <c r="BJ15" s="194">
        <f t="shared" si="4"/>
        <v>0</v>
      </c>
      <c r="BK15" s="50">
        <v>22</v>
      </c>
      <c r="BL15" s="74">
        <v>3</v>
      </c>
      <c r="BM15" s="74">
        <v>14</v>
      </c>
      <c r="BN15" s="50">
        <f t="shared" si="0"/>
        <v>17</v>
      </c>
      <c r="BO15" s="194">
        <v>0</v>
      </c>
      <c r="BP15" s="213"/>
      <c r="BQ15" s="215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1"/>
        <v>1</v>
      </c>
      <c r="CE15" s="74">
        <f t="shared" si="1"/>
        <v>0</v>
      </c>
      <c r="CF15" s="74">
        <f t="shared" si="1"/>
        <v>0</v>
      </c>
      <c r="CG15" s="74">
        <f t="shared" si="1"/>
        <v>0</v>
      </c>
      <c r="CH15" s="194">
        <f t="shared" si="1"/>
        <v>0</v>
      </c>
      <c r="CI15" s="191">
        <v>1</v>
      </c>
      <c r="CJ15" s="74">
        <v>0</v>
      </c>
      <c r="CK15" s="74">
        <v>0</v>
      </c>
      <c r="CL15" s="50">
        <f t="shared" ref="CL15" si="21">+CJ15+CK15</f>
        <v>0</v>
      </c>
      <c r="CM15" s="194">
        <v>0</v>
      </c>
      <c r="CN15" s="213"/>
    </row>
    <row r="16" spans="1:92" ht="15.95" customHeight="1" thickBot="1" x14ac:dyDescent="0.3">
      <c r="A16" s="215"/>
      <c r="B16" s="38" t="s">
        <v>35</v>
      </c>
      <c r="C16" s="36" t="s">
        <v>745</v>
      </c>
      <c r="D16" s="38"/>
      <c r="E16" s="36"/>
      <c r="F16" s="36"/>
      <c r="G16" s="90"/>
      <c r="H16" s="38">
        <v>2</v>
      </c>
      <c r="I16" s="36" t="s">
        <v>133</v>
      </c>
      <c r="J16" s="36"/>
      <c r="K16" s="36"/>
      <c r="L16" s="36" t="s">
        <v>746</v>
      </c>
      <c r="M16" s="38"/>
      <c r="N16" s="36"/>
      <c r="O16" s="36"/>
      <c r="P16" s="36"/>
      <c r="Q16" s="215"/>
      <c r="R16" s="215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27</v>
      </c>
      <c r="AD16" s="38">
        <f t="shared" ref="AD16:AF16" si="22">+AD31+AD46</f>
        <v>15</v>
      </c>
      <c r="AE16" s="38">
        <f t="shared" si="22"/>
        <v>7</v>
      </c>
      <c r="AF16" s="38">
        <f t="shared" si="22"/>
        <v>5</v>
      </c>
      <c r="AG16" s="264">
        <f t="shared" si="12"/>
        <v>0.64814814814814814</v>
      </c>
      <c r="AH16" s="264"/>
      <c r="AI16" s="38">
        <f t="shared" ref="AI16:AK16" si="23">+AI31+AI46</f>
        <v>52</v>
      </c>
      <c r="AJ16" s="38">
        <f t="shared" si="23"/>
        <v>1</v>
      </c>
      <c r="AK16" s="38">
        <f t="shared" si="23"/>
        <v>5</v>
      </c>
      <c r="AL16" s="66">
        <f t="shared" si="14"/>
        <v>1.9259259259259258</v>
      </c>
      <c r="AM16" s="50"/>
      <c r="AN16" s="50"/>
      <c r="AO16" s="50"/>
      <c r="AP16" s="50"/>
      <c r="AQ16" s="50"/>
      <c r="AR16" s="213"/>
      <c r="AS16" s="215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4</v>
      </c>
      <c r="BB16" s="74">
        <v>1</v>
      </c>
      <c r="BC16" s="74">
        <v>2</v>
      </c>
      <c r="BD16" s="50">
        <f t="shared" si="3"/>
        <v>3</v>
      </c>
      <c r="BE16" s="194">
        <v>0</v>
      </c>
      <c r="BF16" s="191">
        <f t="shared" si="4"/>
        <v>22</v>
      </c>
      <c r="BG16" s="74">
        <f t="shared" si="4"/>
        <v>1</v>
      </c>
      <c r="BH16" s="74">
        <f t="shared" si="4"/>
        <v>12</v>
      </c>
      <c r="BI16" s="74">
        <f t="shared" si="4"/>
        <v>13</v>
      </c>
      <c r="BJ16" s="194">
        <f t="shared" si="4"/>
        <v>6</v>
      </c>
      <c r="BK16" s="50">
        <v>18</v>
      </c>
      <c r="BL16" s="74">
        <v>0</v>
      </c>
      <c r="BM16" s="74">
        <v>10</v>
      </c>
      <c r="BN16" s="50">
        <f t="shared" si="0"/>
        <v>10</v>
      </c>
      <c r="BO16" s="194">
        <v>6</v>
      </c>
      <c r="BP16" s="213"/>
      <c r="BQ16" s="215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1"/>
        <v>10</v>
      </c>
      <c r="CE16" s="74">
        <f t="shared" si="1"/>
        <v>1</v>
      </c>
      <c r="CF16" s="74">
        <f t="shared" si="1"/>
        <v>2</v>
      </c>
      <c r="CG16" s="74">
        <f t="shared" si="1"/>
        <v>3</v>
      </c>
      <c r="CH16" s="194">
        <f t="shared" si="1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213"/>
    </row>
    <row r="17" spans="1:92" ht="15.95" customHeight="1" x14ac:dyDescent="0.25">
      <c r="A17" s="215"/>
      <c r="B17" s="38"/>
      <c r="D17" s="38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215"/>
      <c r="R17" s="215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24">SUM(AC8:AC16)</f>
        <v>208</v>
      </c>
      <c r="AD17" s="60">
        <f t="shared" si="24"/>
        <v>86</v>
      </c>
      <c r="AE17" s="60">
        <f t="shared" si="24"/>
        <v>86</v>
      </c>
      <c r="AF17" s="60">
        <f t="shared" si="24"/>
        <v>36</v>
      </c>
      <c r="AG17" s="60"/>
      <c r="AH17" s="60"/>
      <c r="AI17" s="60">
        <f t="shared" ref="AI17:AK17" si="25">SUM(AI8:AI16)</f>
        <v>546</v>
      </c>
      <c r="AJ17" s="60">
        <f t="shared" si="25"/>
        <v>19</v>
      </c>
      <c r="AK17" s="60">
        <f t="shared" si="25"/>
        <v>16</v>
      </c>
      <c r="AL17" s="70">
        <f t="shared" si="14"/>
        <v>2.625</v>
      </c>
      <c r="AM17" s="50"/>
      <c r="AN17" s="50"/>
      <c r="AO17" s="50"/>
      <c r="AP17" s="50"/>
      <c r="AQ17" s="50"/>
      <c r="AR17" s="213"/>
      <c r="AS17" s="215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4</v>
      </c>
      <c r="BB17" s="74">
        <v>0</v>
      </c>
      <c r="BC17" s="74">
        <v>3</v>
      </c>
      <c r="BD17" s="50">
        <f t="shared" si="3"/>
        <v>3</v>
      </c>
      <c r="BE17" s="194">
        <v>0</v>
      </c>
      <c r="BF17" s="191">
        <f t="shared" si="4"/>
        <v>26</v>
      </c>
      <c r="BG17" s="74">
        <f t="shared" si="4"/>
        <v>0</v>
      </c>
      <c r="BH17" s="74">
        <f t="shared" si="4"/>
        <v>8</v>
      </c>
      <c r="BI17" s="74">
        <f t="shared" si="4"/>
        <v>8</v>
      </c>
      <c r="BJ17" s="194">
        <f t="shared" si="4"/>
        <v>0</v>
      </c>
      <c r="BK17" s="50">
        <v>22</v>
      </c>
      <c r="BL17" s="74">
        <v>0</v>
      </c>
      <c r="BM17" s="74">
        <v>5</v>
      </c>
      <c r="BN17" s="50">
        <f t="shared" si="0"/>
        <v>5</v>
      </c>
      <c r="BO17" s="194">
        <v>0</v>
      </c>
      <c r="BP17" s="213"/>
      <c r="BQ17" s="215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>
        <v>1</v>
      </c>
      <c r="BZ17" s="74">
        <v>0</v>
      </c>
      <c r="CA17" s="74">
        <v>0</v>
      </c>
      <c r="CB17" s="50">
        <f t="shared" ref="CB17" si="26">+CA17+BZ17</f>
        <v>0</v>
      </c>
      <c r="CC17" s="194">
        <v>0</v>
      </c>
      <c r="CD17" s="191">
        <f t="shared" si="1"/>
        <v>7</v>
      </c>
      <c r="CE17" s="74">
        <f t="shared" si="1"/>
        <v>0</v>
      </c>
      <c r="CF17" s="74">
        <f t="shared" si="1"/>
        <v>2</v>
      </c>
      <c r="CG17" s="74">
        <f t="shared" si="1"/>
        <v>2</v>
      </c>
      <c r="CH17" s="194">
        <f t="shared" si="1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213"/>
    </row>
    <row r="18" spans="1:92" ht="15.95" customHeight="1" thickBot="1" x14ac:dyDescent="0.3">
      <c r="A18" s="215"/>
      <c r="B18" s="38" t="s">
        <v>57</v>
      </c>
      <c r="C18" s="18" t="s">
        <v>681</v>
      </c>
      <c r="D18" s="141"/>
      <c r="E18" s="36"/>
      <c r="F18" s="36"/>
      <c r="G18" s="90">
        <v>3</v>
      </c>
      <c r="H18" s="38">
        <v>1</v>
      </c>
      <c r="I18" s="36" t="s">
        <v>259</v>
      </c>
      <c r="L18" s="36" t="s">
        <v>602</v>
      </c>
      <c r="Q18" s="215"/>
      <c r="R18" s="215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213"/>
      <c r="AS18" s="215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44</v>
      </c>
      <c r="BB18" s="48">
        <f t="shared" ref="BB18" si="27">SUM(BB6:BB17)</f>
        <v>22</v>
      </c>
      <c r="BC18" s="48">
        <f>SUM(BC6:BC17)</f>
        <v>31</v>
      </c>
      <c r="BD18" s="48">
        <f>+BC18+BB18</f>
        <v>53</v>
      </c>
      <c r="BE18" s="196">
        <f>SUM(BE6:BE17)</f>
        <v>4</v>
      </c>
      <c r="BF18" s="195">
        <f>SUM(BF6:BF17)</f>
        <v>286</v>
      </c>
      <c r="BG18" s="48">
        <f t="shared" ref="BG18" si="28">SUM(BG6:BG17)</f>
        <v>89</v>
      </c>
      <c r="BH18" s="48">
        <f>SUM(BH6:BH17)</f>
        <v>143</v>
      </c>
      <c r="BI18" s="48">
        <f>+BH18+BG18</f>
        <v>232</v>
      </c>
      <c r="BJ18" s="196">
        <f>SUM(BJ6:BJ17)</f>
        <v>26</v>
      </c>
      <c r="BK18" s="48">
        <f>SUM(BK6:BK17)</f>
        <v>242</v>
      </c>
      <c r="BL18" s="48">
        <f t="shared" ref="BL18" si="29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213"/>
      <c r="BQ18" s="215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1"/>
        <v>3</v>
      </c>
      <c r="CE18" s="74">
        <f t="shared" si="1"/>
        <v>0</v>
      </c>
      <c r="CF18" s="74">
        <f t="shared" si="1"/>
        <v>3</v>
      </c>
      <c r="CG18" s="74">
        <f t="shared" si="1"/>
        <v>3</v>
      </c>
      <c r="CH18" s="194">
        <f t="shared" si="1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213"/>
    </row>
    <row r="19" spans="1:92" ht="15.95" customHeight="1" x14ac:dyDescent="0.25">
      <c r="A19" s="215"/>
      <c r="B19" s="38" t="s">
        <v>35</v>
      </c>
      <c r="C19" s="36"/>
      <c r="D19" s="38" t="s">
        <v>149</v>
      </c>
      <c r="E19" s="36"/>
      <c r="F19" s="36"/>
      <c r="G19" s="90"/>
      <c r="H19" s="38">
        <v>1</v>
      </c>
      <c r="I19" s="36" t="s">
        <v>65</v>
      </c>
      <c r="L19" s="36" t="s">
        <v>747</v>
      </c>
      <c r="Q19" s="215"/>
      <c r="R19" s="215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213"/>
      <c r="AS19" s="215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6</v>
      </c>
      <c r="BB19" s="28">
        <v>0</v>
      </c>
      <c r="BC19" s="28">
        <v>2</v>
      </c>
      <c r="BD19" s="60">
        <f>+BC19+BB19</f>
        <v>2</v>
      </c>
      <c r="BE19" s="193">
        <v>0</v>
      </c>
      <c r="BF19" s="189">
        <f>+BK19+BA19</f>
        <v>42</v>
      </c>
      <c r="BG19" s="28">
        <f>+BL19+BB19</f>
        <v>3</v>
      </c>
      <c r="BH19" s="28">
        <f>+BM19+BC19</f>
        <v>13</v>
      </c>
      <c r="BI19" s="28">
        <f>+BN19+BD19</f>
        <v>16</v>
      </c>
      <c r="BJ19" s="193">
        <f>+BO19+BE19</f>
        <v>6</v>
      </c>
      <c r="BK19" s="60">
        <v>36</v>
      </c>
      <c r="BL19" s="28">
        <v>3</v>
      </c>
      <c r="BM19" s="28">
        <v>11</v>
      </c>
      <c r="BN19" s="60">
        <f t="shared" ref="BN19:BN30" si="30">+BL19+BM19</f>
        <v>14</v>
      </c>
      <c r="BO19" s="193">
        <v>6</v>
      </c>
      <c r="BP19" s="213"/>
      <c r="BQ19" s="215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1"/>
        <v>1</v>
      </c>
      <c r="CE19" s="74">
        <f t="shared" si="1"/>
        <v>0</v>
      </c>
      <c r="CF19" s="74">
        <f t="shared" si="1"/>
        <v>1</v>
      </c>
      <c r="CG19" s="74">
        <f t="shared" si="1"/>
        <v>1</v>
      </c>
      <c r="CH19" s="194">
        <f t="shared" si="1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213"/>
    </row>
    <row r="20" spans="1:92" ht="15.95" customHeight="1" x14ac:dyDescent="0.25">
      <c r="A20" s="215"/>
      <c r="G20" s="90"/>
      <c r="H20" s="38">
        <v>2</v>
      </c>
      <c r="I20" s="36" t="s">
        <v>184</v>
      </c>
      <c r="L20" s="36" t="s">
        <v>748</v>
      </c>
      <c r="Q20" s="215"/>
      <c r="R20" s="215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213"/>
      <c r="AS20" s="215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4</v>
      </c>
      <c r="BB20" s="74">
        <v>0</v>
      </c>
      <c r="BC20" s="74">
        <v>0</v>
      </c>
      <c r="BD20" s="50">
        <f t="shared" ref="BD20:BD30" si="31">+BC20+BB20</f>
        <v>0</v>
      </c>
      <c r="BE20" s="194">
        <v>0</v>
      </c>
      <c r="BF20" s="191">
        <f t="shared" ref="BF20:BJ30" si="32">+BK20+BA20</f>
        <v>22</v>
      </c>
      <c r="BG20" s="74">
        <f t="shared" si="32"/>
        <v>0</v>
      </c>
      <c r="BH20" s="74">
        <f t="shared" si="32"/>
        <v>0</v>
      </c>
      <c r="BI20" s="74">
        <f t="shared" si="32"/>
        <v>0</v>
      </c>
      <c r="BJ20" s="194">
        <f t="shared" si="32"/>
        <v>0</v>
      </c>
      <c r="BK20" s="50">
        <v>18</v>
      </c>
      <c r="BL20" s="74">
        <v>0</v>
      </c>
      <c r="BM20" s="74">
        <v>0</v>
      </c>
      <c r="BN20" s="50">
        <f t="shared" si="30"/>
        <v>0</v>
      </c>
      <c r="BO20" s="194">
        <v>0</v>
      </c>
      <c r="BP20" s="213"/>
      <c r="BQ20" s="215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2</v>
      </c>
      <c r="BZ20" s="74">
        <v>1</v>
      </c>
      <c r="CA20" s="74">
        <v>2</v>
      </c>
      <c r="CB20" s="74">
        <f>+CA20+BZ20</f>
        <v>3</v>
      </c>
      <c r="CC20" s="194">
        <v>0</v>
      </c>
      <c r="CD20" s="191">
        <f t="shared" si="1"/>
        <v>11</v>
      </c>
      <c r="CE20" s="74">
        <f t="shared" si="1"/>
        <v>3</v>
      </c>
      <c r="CF20" s="74">
        <f t="shared" si="1"/>
        <v>5</v>
      </c>
      <c r="CG20" s="74">
        <f t="shared" si="1"/>
        <v>8</v>
      </c>
      <c r="CH20" s="194">
        <f t="shared" si="1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213"/>
    </row>
    <row r="21" spans="1:92" ht="15.95" customHeight="1" x14ac:dyDescent="0.25">
      <c r="A21" s="215"/>
      <c r="B21" s="218"/>
      <c r="C21" s="219"/>
      <c r="D21" s="219"/>
      <c r="E21" s="274"/>
      <c r="F21" s="274"/>
      <c r="G21" s="220"/>
      <c r="H21" s="220"/>
      <c r="I21" s="220"/>
      <c r="J21" s="221"/>
      <c r="K21" s="221"/>
      <c r="L21" s="220"/>
      <c r="M21" s="221"/>
      <c r="N21" s="221"/>
      <c r="O21" s="221"/>
      <c r="P21" s="221"/>
      <c r="Q21" s="215"/>
      <c r="R21" s="215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213"/>
      <c r="AS21" s="215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4</v>
      </c>
      <c r="BB21" s="74">
        <v>1</v>
      </c>
      <c r="BC21" s="74">
        <v>5</v>
      </c>
      <c r="BD21" s="50">
        <f t="shared" si="31"/>
        <v>6</v>
      </c>
      <c r="BE21" s="194">
        <v>0</v>
      </c>
      <c r="BF21" s="191">
        <f t="shared" si="32"/>
        <v>25</v>
      </c>
      <c r="BG21" s="74">
        <f t="shared" si="32"/>
        <v>11</v>
      </c>
      <c r="BH21" s="74">
        <f t="shared" si="32"/>
        <v>20</v>
      </c>
      <c r="BI21" s="74">
        <f t="shared" si="32"/>
        <v>31</v>
      </c>
      <c r="BJ21" s="194">
        <f t="shared" si="32"/>
        <v>2</v>
      </c>
      <c r="BK21" s="50">
        <v>21</v>
      </c>
      <c r="BL21" s="74">
        <v>10</v>
      </c>
      <c r="BM21" s="74">
        <v>15</v>
      </c>
      <c r="BN21" s="50">
        <f t="shared" si="30"/>
        <v>25</v>
      </c>
      <c r="BO21" s="194">
        <v>2</v>
      </c>
      <c r="BP21" s="213"/>
      <c r="BQ21" s="215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/>
      <c r="BZ21" s="74"/>
      <c r="CA21" s="74"/>
      <c r="CB21" s="74"/>
      <c r="CC21" s="194"/>
      <c r="CD21" s="191">
        <f t="shared" si="1"/>
        <v>5</v>
      </c>
      <c r="CE21" s="74">
        <f t="shared" si="1"/>
        <v>2</v>
      </c>
      <c r="CF21" s="74">
        <f t="shared" si="1"/>
        <v>4</v>
      </c>
      <c r="CG21" s="74">
        <f t="shared" si="1"/>
        <v>6</v>
      </c>
      <c r="CH21" s="194">
        <f t="shared" si="1"/>
        <v>0</v>
      </c>
      <c r="CI21" s="191">
        <v>5</v>
      </c>
      <c r="CJ21" s="74">
        <v>2</v>
      </c>
      <c r="CK21" s="74">
        <v>4</v>
      </c>
      <c r="CL21" s="50">
        <f t="shared" ref="CL21" si="33">+CJ21+CK21</f>
        <v>6</v>
      </c>
      <c r="CM21" s="194">
        <v>0</v>
      </c>
      <c r="CN21" s="213"/>
    </row>
    <row r="22" spans="1:92" ht="15.95" customHeight="1" thickBot="1" x14ac:dyDescent="0.3">
      <c r="A22" s="215"/>
      <c r="B22" s="222" t="s">
        <v>62</v>
      </c>
      <c r="C22" s="18" t="s">
        <v>684</v>
      </c>
      <c r="D22" s="37"/>
      <c r="E22" s="36"/>
      <c r="F22" s="36"/>
      <c r="G22" s="90">
        <v>3</v>
      </c>
      <c r="H22" s="38">
        <v>1</v>
      </c>
      <c r="I22" s="36" t="s">
        <v>66</v>
      </c>
      <c r="J22" s="36"/>
      <c r="K22" s="36"/>
      <c r="L22" s="36" t="s">
        <v>751</v>
      </c>
      <c r="M22" s="38"/>
      <c r="N22" s="36"/>
      <c r="O22" s="36"/>
      <c r="P22" s="36"/>
      <c r="Q22" s="215"/>
      <c r="R22" s="215"/>
      <c r="S22" s="75"/>
      <c r="T22" s="65"/>
      <c r="U22" s="239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239" t="s">
        <v>4</v>
      </c>
      <c r="AD22" s="239" t="s">
        <v>8</v>
      </c>
      <c r="AE22" s="239" t="s">
        <v>9</v>
      </c>
      <c r="AF22" s="239" t="s">
        <v>10</v>
      </c>
      <c r="AG22" s="239" t="s">
        <v>107</v>
      </c>
      <c r="AH22" s="239"/>
      <c r="AI22" s="239" t="s">
        <v>5</v>
      </c>
      <c r="AJ22" s="239" t="s">
        <v>7</v>
      </c>
      <c r="AK22" s="239" t="s">
        <v>6</v>
      </c>
      <c r="AL22" s="239" t="s">
        <v>108</v>
      </c>
      <c r="AM22" s="50"/>
      <c r="AN22" s="50"/>
      <c r="AO22" s="50"/>
      <c r="AP22" s="50"/>
      <c r="AQ22" s="50"/>
      <c r="AR22" s="213"/>
      <c r="AS22" s="215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4</v>
      </c>
      <c r="BB22" s="74">
        <v>6</v>
      </c>
      <c r="BC22" s="74">
        <v>2</v>
      </c>
      <c r="BD22" s="50">
        <f t="shared" si="31"/>
        <v>8</v>
      </c>
      <c r="BE22" s="194">
        <v>0</v>
      </c>
      <c r="BF22" s="191">
        <f t="shared" si="32"/>
        <v>23</v>
      </c>
      <c r="BG22" s="74">
        <f t="shared" si="32"/>
        <v>23</v>
      </c>
      <c r="BH22" s="74">
        <f t="shared" si="32"/>
        <v>7</v>
      </c>
      <c r="BI22" s="74">
        <f t="shared" si="32"/>
        <v>30</v>
      </c>
      <c r="BJ22" s="194">
        <f t="shared" si="32"/>
        <v>4</v>
      </c>
      <c r="BK22" s="50">
        <v>19</v>
      </c>
      <c r="BL22" s="74">
        <v>17</v>
      </c>
      <c r="BM22" s="74">
        <v>5</v>
      </c>
      <c r="BN22" s="50">
        <f t="shared" si="30"/>
        <v>22</v>
      </c>
      <c r="BO22" s="194">
        <v>4</v>
      </c>
      <c r="BP22" s="213"/>
      <c r="BQ22" s="215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4</v>
      </c>
      <c r="BZ22" s="74">
        <v>6</v>
      </c>
      <c r="CA22" s="74">
        <v>3</v>
      </c>
      <c r="CB22" s="74">
        <f>+CA22+BZ22</f>
        <v>9</v>
      </c>
      <c r="CC22" s="194">
        <v>0</v>
      </c>
      <c r="CD22" s="191">
        <f t="shared" ref="CD22:CH51" si="34">+CI22+BY22</f>
        <v>8</v>
      </c>
      <c r="CE22" s="74">
        <f t="shared" si="34"/>
        <v>10</v>
      </c>
      <c r="CF22" s="74">
        <f t="shared" si="34"/>
        <v>4</v>
      </c>
      <c r="CG22" s="74">
        <f t="shared" si="34"/>
        <v>14</v>
      </c>
      <c r="CH22" s="194">
        <f t="shared" si="34"/>
        <v>0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213"/>
    </row>
    <row r="23" spans="1:92" ht="15.95" customHeight="1" x14ac:dyDescent="0.25">
      <c r="A23" s="215"/>
      <c r="B23" s="43" t="s">
        <v>35</v>
      </c>
      <c r="C23" s="57"/>
      <c r="D23" s="38" t="s">
        <v>149</v>
      </c>
      <c r="E23" s="16"/>
      <c r="F23" s="16"/>
      <c r="G23" s="16"/>
      <c r="H23" s="38">
        <v>1</v>
      </c>
      <c r="I23" s="36" t="s">
        <v>52</v>
      </c>
      <c r="J23" s="36"/>
      <c r="K23" s="36"/>
      <c r="L23" s="36" t="s">
        <v>752</v>
      </c>
      <c r="M23" s="38"/>
      <c r="N23" s="36"/>
      <c r="O23" s="36"/>
      <c r="P23" s="36"/>
      <c r="Q23" s="215"/>
      <c r="R23" s="215"/>
      <c r="S23" s="75"/>
      <c r="T23" s="65"/>
      <c r="U23" s="75">
        <v>8</v>
      </c>
      <c r="V23" s="77" t="s">
        <v>147</v>
      </c>
      <c r="W23" s="78"/>
      <c r="X23" s="77"/>
      <c r="Y23" s="77"/>
      <c r="Z23" s="77" t="s">
        <v>140</v>
      </c>
      <c r="AA23" s="16"/>
      <c r="AB23" s="50"/>
      <c r="AC23" s="60">
        <v>4</v>
      </c>
      <c r="AD23" s="60">
        <v>2</v>
      </c>
      <c r="AE23" s="60">
        <v>1</v>
      </c>
      <c r="AF23" s="60">
        <v>1</v>
      </c>
      <c r="AG23" s="265">
        <f t="shared" ref="AG23:AG30" si="35">+(AD23*2+AF23)/(2*AC23)</f>
        <v>0.625</v>
      </c>
      <c r="AH23" s="265"/>
      <c r="AI23" s="60">
        <v>4</v>
      </c>
      <c r="AJ23" s="60">
        <v>1</v>
      </c>
      <c r="AK23" s="60">
        <v>1</v>
      </c>
      <c r="AL23" s="184">
        <f t="shared" ref="AL23:AL30" si="36">+AI23/AC23</f>
        <v>1</v>
      </c>
      <c r="AM23" s="50"/>
      <c r="AN23" s="50"/>
      <c r="AO23" s="50"/>
      <c r="AP23" s="50"/>
      <c r="AQ23" s="50"/>
      <c r="AR23" s="228"/>
      <c r="AS23" s="215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4</v>
      </c>
      <c r="BB23" s="74">
        <v>1</v>
      </c>
      <c r="BC23" s="74">
        <v>0</v>
      </c>
      <c r="BD23" s="50">
        <f t="shared" si="31"/>
        <v>1</v>
      </c>
      <c r="BE23" s="194">
        <v>0</v>
      </c>
      <c r="BF23" s="191">
        <f t="shared" si="32"/>
        <v>24</v>
      </c>
      <c r="BG23" s="74">
        <f t="shared" si="32"/>
        <v>8</v>
      </c>
      <c r="BH23" s="74">
        <f t="shared" si="32"/>
        <v>7</v>
      </c>
      <c r="BI23" s="74">
        <f t="shared" si="32"/>
        <v>15</v>
      </c>
      <c r="BJ23" s="194">
        <f t="shared" si="32"/>
        <v>2</v>
      </c>
      <c r="BK23" s="50">
        <v>20</v>
      </c>
      <c r="BL23" s="74">
        <v>7</v>
      </c>
      <c r="BM23" s="74">
        <v>7</v>
      </c>
      <c r="BN23" s="50">
        <f t="shared" si="30"/>
        <v>14</v>
      </c>
      <c r="BO23" s="194">
        <v>2</v>
      </c>
      <c r="BP23" s="228"/>
      <c r="BQ23" s="215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/>
      <c r="BZ23" s="74"/>
      <c r="CA23" s="74"/>
      <c r="CB23" s="74"/>
      <c r="CC23" s="194"/>
      <c r="CD23" s="191">
        <f t="shared" si="34"/>
        <v>8</v>
      </c>
      <c r="CE23" s="74">
        <f t="shared" si="34"/>
        <v>0</v>
      </c>
      <c r="CF23" s="74">
        <f t="shared" si="34"/>
        <v>0</v>
      </c>
      <c r="CG23" s="74">
        <f t="shared" si="34"/>
        <v>0</v>
      </c>
      <c r="CH23" s="194">
        <f t="shared" si="34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228"/>
    </row>
    <row r="24" spans="1:92" ht="15.95" customHeight="1" x14ac:dyDescent="0.25">
      <c r="A24" s="215"/>
      <c r="D24" s="16"/>
      <c r="E24" s="16"/>
      <c r="F24" s="16"/>
      <c r="G24" s="16"/>
      <c r="H24" s="38">
        <v>1</v>
      </c>
      <c r="I24" s="36" t="s">
        <v>98</v>
      </c>
      <c r="J24" s="36"/>
      <c r="K24" s="36"/>
      <c r="L24" s="36"/>
      <c r="M24" s="38" t="s">
        <v>229</v>
      </c>
      <c r="N24" s="36"/>
      <c r="O24" s="36"/>
      <c r="P24" s="36"/>
      <c r="Q24" s="215"/>
      <c r="R24" s="215"/>
      <c r="S24" s="75"/>
      <c r="T24" s="65"/>
      <c r="U24" s="75">
        <v>8</v>
      </c>
      <c r="V24" s="77" t="s">
        <v>104</v>
      </c>
      <c r="W24" s="78"/>
      <c r="X24" s="77"/>
      <c r="Y24" s="77"/>
      <c r="Z24" s="77" t="s">
        <v>144</v>
      </c>
      <c r="AA24" s="16"/>
      <c r="AB24" s="50"/>
      <c r="AC24" s="50">
        <v>4</v>
      </c>
      <c r="AD24" s="50">
        <v>1</v>
      </c>
      <c r="AE24" s="50">
        <v>0</v>
      </c>
      <c r="AF24" s="50">
        <v>3</v>
      </c>
      <c r="AG24" s="264">
        <f>+(AD24*2+AF24)/(2*AC24)</f>
        <v>0.625</v>
      </c>
      <c r="AH24" s="264"/>
      <c r="AI24" s="50">
        <v>7</v>
      </c>
      <c r="AJ24" s="50">
        <v>0</v>
      </c>
      <c r="AK24" s="50">
        <v>1</v>
      </c>
      <c r="AL24" s="66">
        <f>+AI24/AC24</f>
        <v>1.75</v>
      </c>
      <c r="AM24" s="50"/>
      <c r="AN24" s="50"/>
      <c r="AO24" s="50"/>
      <c r="AP24" s="50"/>
      <c r="AQ24" s="50"/>
      <c r="AR24" s="116"/>
      <c r="AS24" s="215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4</v>
      </c>
      <c r="BB24" s="74">
        <v>1</v>
      </c>
      <c r="BC24" s="74">
        <v>1</v>
      </c>
      <c r="BD24" s="50">
        <f t="shared" si="31"/>
        <v>2</v>
      </c>
      <c r="BE24" s="194">
        <v>0</v>
      </c>
      <c r="BF24" s="191">
        <f t="shared" si="32"/>
        <v>25</v>
      </c>
      <c r="BG24" s="74">
        <f t="shared" si="32"/>
        <v>2</v>
      </c>
      <c r="BH24" s="74">
        <f t="shared" si="32"/>
        <v>12</v>
      </c>
      <c r="BI24" s="74">
        <f t="shared" si="32"/>
        <v>14</v>
      </c>
      <c r="BJ24" s="194">
        <f t="shared" si="32"/>
        <v>0</v>
      </c>
      <c r="BK24" s="50">
        <v>21</v>
      </c>
      <c r="BL24" s="74">
        <v>1</v>
      </c>
      <c r="BM24" s="74">
        <v>11</v>
      </c>
      <c r="BN24" s="50">
        <f t="shared" si="30"/>
        <v>12</v>
      </c>
      <c r="BO24" s="194">
        <v>0</v>
      </c>
      <c r="BP24" s="116"/>
      <c r="BQ24" s="215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3</v>
      </c>
      <c r="BZ24" s="74">
        <v>0</v>
      </c>
      <c r="CA24" s="74">
        <v>1</v>
      </c>
      <c r="CB24" s="50">
        <f t="shared" ref="CB24:CB25" si="37">+CA24+BZ24</f>
        <v>1</v>
      </c>
      <c r="CC24" s="194">
        <v>0</v>
      </c>
      <c r="CD24" s="191">
        <f t="shared" si="34"/>
        <v>10</v>
      </c>
      <c r="CE24" s="74">
        <f t="shared" si="34"/>
        <v>1</v>
      </c>
      <c r="CF24" s="74">
        <f t="shared" si="34"/>
        <v>1</v>
      </c>
      <c r="CG24" s="74">
        <f t="shared" si="34"/>
        <v>2</v>
      </c>
      <c r="CH24" s="194">
        <f t="shared" si="34"/>
        <v>2</v>
      </c>
      <c r="CI24" s="191">
        <v>7</v>
      </c>
      <c r="CJ24" s="74">
        <v>1</v>
      </c>
      <c r="CK24" s="74">
        <v>0</v>
      </c>
      <c r="CL24" s="50">
        <f t="shared" ref="CL24" si="38">+CJ24+CK24</f>
        <v>1</v>
      </c>
      <c r="CM24" s="194">
        <v>2</v>
      </c>
      <c r="CN24" s="116"/>
    </row>
    <row r="25" spans="1:92" ht="15.95" customHeight="1" x14ac:dyDescent="0.25">
      <c r="A25" s="215"/>
      <c r="C25" s="16"/>
      <c r="D25" s="16"/>
      <c r="E25" s="16"/>
      <c r="F25" s="16"/>
      <c r="G25" s="16"/>
      <c r="H25" s="38"/>
      <c r="I25" s="36"/>
      <c r="J25" s="36"/>
      <c r="K25" s="36"/>
      <c r="L25" s="36"/>
      <c r="M25" s="38"/>
      <c r="N25" s="36"/>
      <c r="O25" s="36"/>
      <c r="P25" s="36"/>
      <c r="Q25" s="215"/>
      <c r="R25" s="215"/>
      <c r="S25" s="75"/>
      <c r="T25" s="65"/>
      <c r="U25" s="75">
        <v>8</v>
      </c>
      <c r="V25" s="77" t="s">
        <v>18</v>
      </c>
      <c r="W25" s="78"/>
      <c r="X25" s="77"/>
      <c r="Y25" s="77"/>
      <c r="Z25" s="77" t="s">
        <v>21</v>
      </c>
      <c r="AA25" s="16"/>
      <c r="AB25" s="50"/>
      <c r="AC25" s="50">
        <v>4</v>
      </c>
      <c r="AD25" s="50">
        <v>0</v>
      </c>
      <c r="AE25" s="50">
        <v>1</v>
      </c>
      <c r="AF25" s="50">
        <v>3</v>
      </c>
      <c r="AG25" s="264">
        <f>+(AD25*2+AF25)/(2*AC25)</f>
        <v>0.375</v>
      </c>
      <c r="AH25" s="264"/>
      <c r="AI25" s="50">
        <v>7</v>
      </c>
      <c r="AJ25" s="50">
        <v>1</v>
      </c>
      <c r="AK25" s="50">
        <v>0</v>
      </c>
      <c r="AL25" s="66">
        <f>+AI25/AC25</f>
        <v>1.75</v>
      </c>
      <c r="AM25" s="50"/>
      <c r="AN25" s="50"/>
      <c r="AO25" s="50"/>
      <c r="AP25" s="50"/>
      <c r="AQ25" s="50"/>
      <c r="AR25" s="116"/>
      <c r="AS25" s="215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32"/>
        <v>13</v>
      </c>
      <c r="BG25" s="74">
        <f t="shared" si="32"/>
        <v>3</v>
      </c>
      <c r="BH25" s="74">
        <f t="shared" si="32"/>
        <v>2</v>
      </c>
      <c r="BI25" s="74">
        <f t="shared" si="32"/>
        <v>5</v>
      </c>
      <c r="BJ25" s="194">
        <f t="shared" si="32"/>
        <v>0</v>
      </c>
      <c r="BK25" s="50">
        <v>13</v>
      </c>
      <c r="BL25" s="74">
        <v>3</v>
      </c>
      <c r="BM25" s="74">
        <v>2</v>
      </c>
      <c r="BN25" s="50">
        <f t="shared" si="30"/>
        <v>5</v>
      </c>
      <c r="BO25" s="194">
        <v>0</v>
      </c>
      <c r="BP25" s="116"/>
      <c r="BQ25" s="215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>
        <v>2</v>
      </c>
      <c r="BZ25" s="74">
        <v>2</v>
      </c>
      <c r="CA25" s="74">
        <v>1</v>
      </c>
      <c r="CB25" s="50">
        <f t="shared" si="37"/>
        <v>3</v>
      </c>
      <c r="CC25" s="194">
        <v>0</v>
      </c>
      <c r="CD25" s="191">
        <f t="shared" si="34"/>
        <v>14</v>
      </c>
      <c r="CE25" s="74">
        <f t="shared" si="34"/>
        <v>16</v>
      </c>
      <c r="CF25" s="74">
        <f t="shared" si="34"/>
        <v>7</v>
      </c>
      <c r="CG25" s="74">
        <f t="shared" si="34"/>
        <v>23</v>
      </c>
      <c r="CH25" s="194">
        <f t="shared" si="34"/>
        <v>4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116"/>
    </row>
    <row r="26" spans="1:92" ht="15.95" customHeight="1" x14ac:dyDescent="0.25">
      <c r="A26" s="215"/>
      <c r="B26" s="16"/>
      <c r="C26" s="18" t="s">
        <v>683</v>
      </c>
      <c r="D26" s="142"/>
      <c r="E26" s="16"/>
      <c r="F26" s="16"/>
      <c r="G26" s="90">
        <v>3</v>
      </c>
      <c r="H26" s="38">
        <v>1</v>
      </c>
      <c r="I26" s="36" t="s">
        <v>34</v>
      </c>
      <c r="J26" s="36"/>
      <c r="K26" s="36"/>
      <c r="L26" s="36" t="s">
        <v>174</v>
      </c>
      <c r="M26" s="38"/>
      <c r="N26" s="36"/>
      <c r="O26" s="36"/>
      <c r="P26" s="36"/>
      <c r="Q26" s="215"/>
      <c r="R26" s="215"/>
      <c r="S26" s="75"/>
      <c r="T26" s="65"/>
      <c r="U26" s="75">
        <v>7</v>
      </c>
      <c r="V26" s="77" t="s">
        <v>24</v>
      </c>
      <c r="W26" s="78"/>
      <c r="X26" s="77"/>
      <c r="Y26" s="77"/>
      <c r="Z26" s="77" t="s">
        <v>25</v>
      </c>
      <c r="AA26" s="16"/>
      <c r="AB26" s="50"/>
      <c r="AC26" s="50">
        <v>4</v>
      </c>
      <c r="AD26" s="50">
        <v>0</v>
      </c>
      <c r="AE26" s="50">
        <v>2</v>
      </c>
      <c r="AF26" s="50">
        <v>2</v>
      </c>
      <c r="AG26" s="264">
        <f t="shared" si="35"/>
        <v>0.25</v>
      </c>
      <c r="AH26" s="264"/>
      <c r="AI26" s="50">
        <v>8</v>
      </c>
      <c r="AJ26" s="50">
        <v>1</v>
      </c>
      <c r="AK26" s="50">
        <v>0</v>
      </c>
      <c r="AL26" s="66">
        <f t="shared" si="36"/>
        <v>2</v>
      </c>
      <c r="AM26" s="50"/>
      <c r="AN26" s="50"/>
      <c r="AO26" s="50"/>
      <c r="AP26" s="50"/>
      <c r="AQ26" s="50"/>
      <c r="AR26" s="116"/>
      <c r="AS26" s="215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>
        <v>3</v>
      </c>
      <c r="BB26" s="74">
        <v>0</v>
      </c>
      <c r="BC26" s="74">
        <v>2</v>
      </c>
      <c r="BD26" s="50">
        <f t="shared" ref="BD26:BD27" si="39">+BC26+BB26</f>
        <v>2</v>
      </c>
      <c r="BE26" s="194">
        <v>0</v>
      </c>
      <c r="BF26" s="191">
        <f t="shared" si="32"/>
        <v>22</v>
      </c>
      <c r="BG26" s="74">
        <f t="shared" si="32"/>
        <v>0</v>
      </c>
      <c r="BH26" s="74">
        <f t="shared" si="32"/>
        <v>7</v>
      </c>
      <c r="BI26" s="74">
        <f t="shared" si="32"/>
        <v>7</v>
      </c>
      <c r="BJ26" s="194">
        <f t="shared" si="32"/>
        <v>0</v>
      </c>
      <c r="BK26" s="50">
        <v>19</v>
      </c>
      <c r="BL26" s="74">
        <v>0</v>
      </c>
      <c r="BM26" s="74">
        <v>5</v>
      </c>
      <c r="BN26" s="50">
        <f t="shared" si="30"/>
        <v>5</v>
      </c>
      <c r="BO26" s="194">
        <v>0</v>
      </c>
      <c r="BP26" s="116"/>
      <c r="BQ26" s="215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34"/>
        <v>1</v>
      </c>
      <c r="CE26" s="74">
        <f t="shared" si="34"/>
        <v>0</v>
      </c>
      <c r="CF26" s="74">
        <f t="shared" si="34"/>
        <v>1</v>
      </c>
      <c r="CG26" s="74">
        <f t="shared" si="34"/>
        <v>1</v>
      </c>
      <c r="CH26" s="194">
        <f t="shared" si="34"/>
        <v>0</v>
      </c>
      <c r="CI26" s="191">
        <v>1</v>
      </c>
      <c r="CJ26" s="74">
        <v>0</v>
      </c>
      <c r="CK26" s="74">
        <v>1</v>
      </c>
      <c r="CL26" s="50">
        <f t="shared" ref="CL26" si="40">+CJ26+CK26</f>
        <v>1</v>
      </c>
      <c r="CM26" s="194">
        <v>0</v>
      </c>
      <c r="CN26" s="116"/>
    </row>
    <row r="27" spans="1:92" ht="15.95" customHeight="1" x14ac:dyDescent="0.25">
      <c r="A27" s="215"/>
      <c r="B27" s="38" t="s">
        <v>35</v>
      </c>
      <c r="C27" s="57" t="s">
        <v>749</v>
      </c>
      <c r="D27" s="38"/>
      <c r="E27" s="16"/>
      <c r="F27" s="16"/>
      <c r="G27" s="16"/>
      <c r="H27" s="38">
        <v>1</v>
      </c>
      <c r="I27" s="36" t="s">
        <v>119</v>
      </c>
      <c r="J27" s="36"/>
      <c r="K27" s="36"/>
      <c r="L27" s="36" t="s">
        <v>585</v>
      </c>
      <c r="M27" s="38"/>
      <c r="N27" s="36"/>
      <c r="O27" s="36"/>
      <c r="P27" s="36"/>
      <c r="Q27" s="215"/>
      <c r="R27" s="215"/>
      <c r="S27" s="62"/>
      <c r="T27" s="62"/>
      <c r="U27" s="75">
        <v>7.5</v>
      </c>
      <c r="V27" s="77" t="s">
        <v>16</v>
      </c>
      <c r="W27" s="78"/>
      <c r="X27" s="77"/>
      <c r="Y27" s="77"/>
      <c r="Z27" s="77" t="s">
        <v>17</v>
      </c>
      <c r="AA27" s="16"/>
      <c r="AB27" s="50"/>
      <c r="AC27" s="50">
        <v>4</v>
      </c>
      <c r="AD27" s="50">
        <v>3</v>
      </c>
      <c r="AE27" s="50">
        <v>1</v>
      </c>
      <c r="AF27" s="50">
        <v>0</v>
      </c>
      <c r="AG27" s="264">
        <f t="shared" si="35"/>
        <v>0.75</v>
      </c>
      <c r="AH27" s="264"/>
      <c r="AI27" s="50">
        <v>8</v>
      </c>
      <c r="AJ27" s="50">
        <v>0</v>
      </c>
      <c r="AK27" s="50">
        <v>1</v>
      </c>
      <c r="AL27" s="66">
        <f t="shared" si="36"/>
        <v>2</v>
      </c>
      <c r="AM27" s="50"/>
      <c r="AN27" s="50"/>
      <c r="AO27" s="50"/>
      <c r="AP27" s="50"/>
      <c r="AQ27" s="50"/>
      <c r="AR27" s="116"/>
      <c r="AS27" s="215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>
        <v>3</v>
      </c>
      <c r="BB27" s="74">
        <v>0</v>
      </c>
      <c r="BC27" s="74">
        <v>0</v>
      </c>
      <c r="BD27" s="50">
        <f t="shared" si="39"/>
        <v>0</v>
      </c>
      <c r="BE27" s="194">
        <v>0</v>
      </c>
      <c r="BF27" s="191">
        <f t="shared" si="32"/>
        <v>18</v>
      </c>
      <c r="BG27" s="74">
        <f t="shared" si="32"/>
        <v>2</v>
      </c>
      <c r="BH27" s="74">
        <f t="shared" si="32"/>
        <v>4</v>
      </c>
      <c r="BI27" s="74">
        <f t="shared" si="32"/>
        <v>6</v>
      </c>
      <c r="BJ27" s="194">
        <f t="shared" si="32"/>
        <v>0</v>
      </c>
      <c r="BK27" s="50">
        <v>15</v>
      </c>
      <c r="BL27" s="74">
        <v>2</v>
      </c>
      <c r="BM27" s="74">
        <v>4</v>
      </c>
      <c r="BN27" s="50">
        <f t="shared" si="30"/>
        <v>6</v>
      </c>
      <c r="BO27" s="194">
        <v>0</v>
      </c>
      <c r="BP27" s="116"/>
      <c r="BQ27" s="215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34"/>
        <v>1</v>
      </c>
      <c r="CE27" s="74">
        <f t="shared" si="34"/>
        <v>0</v>
      </c>
      <c r="CF27" s="74">
        <f t="shared" si="34"/>
        <v>1</v>
      </c>
      <c r="CG27" s="74">
        <f t="shared" si="34"/>
        <v>1</v>
      </c>
      <c r="CH27" s="194">
        <f t="shared" si="34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116"/>
    </row>
    <row r="28" spans="1:92" ht="15.95" customHeight="1" x14ac:dyDescent="0.25">
      <c r="A28" s="215"/>
      <c r="C28" s="16"/>
      <c r="D28" s="16"/>
      <c r="E28" s="16"/>
      <c r="F28" s="16"/>
      <c r="G28" s="16"/>
      <c r="H28" s="38">
        <v>1</v>
      </c>
      <c r="I28" s="36" t="s">
        <v>148</v>
      </c>
      <c r="J28" s="36"/>
      <c r="K28" s="36"/>
      <c r="L28" s="36" t="s">
        <v>750</v>
      </c>
      <c r="M28" s="38"/>
      <c r="N28" s="36"/>
      <c r="O28" s="36"/>
      <c r="P28" s="36"/>
      <c r="Q28" s="215"/>
      <c r="R28" s="215"/>
      <c r="S28" s="62"/>
      <c r="T28" s="62"/>
      <c r="U28" s="75">
        <v>7.5</v>
      </c>
      <c r="V28" s="77" t="s">
        <v>118</v>
      </c>
      <c r="W28" s="78"/>
      <c r="X28" s="77"/>
      <c r="Y28" s="77"/>
      <c r="Z28" s="77" t="s">
        <v>23</v>
      </c>
      <c r="AA28" s="16"/>
      <c r="AB28" s="50"/>
      <c r="AC28" s="50">
        <v>3</v>
      </c>
      <c r="AD28" s="50">
        <v>1</v>
      </c>
      <c r="AE28" s="50">
        <v>1</v>
      </c>
      <c r="AF28" s="50">
        <v>1</v>
      </c>
      <c r="AG28" s="264">
        <f t="shared" si="35"/>
        <v>0.5</v>
      </c>
      <c r="AH28" s="264"/>
      <c r="AI28" s="50">
        <v>7</v>
      </c>
      <c r="AJ28" s="50">
        <v>1</v>
      </c>
      <c r="AK28" s="50">
        <v>0</v>
      </c>
      <c r="AL28" s="66">
        <f t="shared" si="36"/>
        <v>2.3333333333333335</v>
      </c>
      <c r="AM28" s="50"/>
      <c r="AN28" s="50"/>
      <c r="AO28" s="50"/>
      <c r="AP28" s="50"/>
      <c r="AQ28" s="50"/>
      <c r="AR28" s="116"/>
      <c r="AS28" s="215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4</v>
      </c>
      <c r="BB28" s="74">
        <v>0</v>
      </c>
      <c r="BC28" s="74">
        <v>0</v>
      </c>
      <c r="BD28" s="50">
        <f t="shared" si="31"/>
        <v>0</v>
      </c>
      <c r="BE28" s="194">
        <v>2</v>
      </c>
      <c r="BF28" s="191">
        <f t="shared" si="32"/>
        <v>23</v>
      </c>
      <c r="BG28" s="74">
        <f t="shared" si="32"/>
        <v>1</v>
      </c>
      <c r="BH28" s="74">
        <f t="shared" si="32"/>
        <v>4</v>
      </c>
      <c r="BI28" s="74">
        <f t="shared" si="32"/>
        <v>5</v>
      </c>
      <c r="BJ28" s="194">
        <f t="shared" si="32"/>
        <v>4</v>
      </c>
      <c r="BK28" s="50">
        <v>19</v>
      </c>
      <c r="BL28" s="74">
        <v>1</v>
      </c>
      <c r="BM28" s="74">
        <v>4</v>
      </c>
      <c r="BN28" s="50">
        <f t="shared" si="30"/>
        <v>5</v>
      </c>
      <c r="BO28" s="194">
        <v>2</v>
      </c>
      <c r="BP28" s="116"/>
      <c r="BQ28" s="215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34"/>
        <v>1</v>
      </c>
      <c r="CE28" s="74">
        <f t="shared" si="34"/>
        <v>1</v>
      </c>
      <c r="CF28" s="74">
        <f t="shared" si="34"/>
        <v>1</v>
      </c>
      <c r="CG28" s="74">
        <f t="shared" si="34"/>
        <v>2</v>
      </c>
      <c r="CH28" s="194">
        <f t="shared" si="34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116"/>
    </row>
    <row r="29" spans="1:92" ht="15.95" customHeight="1" x14ac:dyDescent="0.25">
      <c r="A29" s="215"/>
      <c r="B29" s="218"/>
      <c r="C29" s="219"/>
      <c r="D29" s="219"/>
      <c r="E29" s="237"/>
      <c r="F29" s="237"/>
      <c r="G29" s="220"/>
      <c r="H29" s="220"/>
      <c r="I29" s="220"/>
      <c r="J29" s="221"/>
      <c r="K29" s="221"/>
      <c r="L29" s="220"/>
      <c r="M29" s="221"/>
      <c r="N29" s="221"/>
      <c r="O29" s="221"/>
      <c r="P29" s="221"/>
      <c r="Q29" s="215"/>
      <c r="R29" s="215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4</v>
      </c>
      <c r="AD29" s="50">
        <v>3</v>
      </c>
      <c r="AE29" s="50">
        <v>1</v>
      </c>
      <c r="AF29" s="50">
        <v>0</v>
      </c>
      <c r="AG29" s="264">
        <f t="shared" si="35"/>
        <v>0.75</v>
      </c>
      <c r="AH29" s="264"/>
      <c r="AI29" s="50">
        <v>16</v>
      </c>
      <c r="AJ29" s="50">
        <v>0</v>
      </c>
      <c r="AK29" s="50">
        <v>0</v>
      </c>
      <c r="AL29" s="66">
        <f t="shared" si="36"/>
        <v>4</v>
      </c>
      <c r="AM29" s="50"/>
      <c r="AN29" s="50"/>
      <c r="AO29" s="50"/>
      <c r="AP29" s="50"/>
      <c r="AQ29" s="50"/>
      <c r="AR29" s="116"/>
      <c r="AS29" s="215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4</v>
      </c>
      <c r="BB29" s="74">
        <v>0</v>
      </c>
      <c r="BC29" s="74">
        <v>2</v>
      </c>
      <c r="BD29" s="50">
        <f t="shared" si="31"/>
        <v>2</v>
      </c>
      <c r="BE29" s="194">
        <v>0</v>
      </c>
      <c r="BF29" s="191">
        <f t="shared" si="32"/>
        <v>22</v>
      </c>
      <c r="BG29" s="74">
        <f t="shared" si="32"/>
        <v>2</v>
      </c>
      <c r="BH29" s="74">
        <f t="shared" si="32"/>
        <v>6</v>
      </c>
      <c r="BI29" s="74">
        <f t="shared" si="32"/>
        <v>8</v>
      </c>
      <c r="BJ29" s="194">
        <f t="shared" si="32"/>
        <v>0</v>
      </c>
      <c r="BK29" s="50">
        <v>18</v>
      </c>
      <c r="BL29" s="74">
        <v>2</v>
      </c>
      <c r="BM29" s="74">
        <v>4</v>
      </c>
      <c r="BN29" s="50">
        <f t="shared" si="30"/>
        <v>6</v>
      </c>
      <c r="BO29" s="194">
        <v>0</v>
      </c>
      <c r="BP29" s="116"/>
      <c r="BQ29" s="215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34"/>
        <v>1</v>
      </c>
      <c r="CE29" s="74">
        <f t="shared" si="34"/>
        <v>0</v>
      </c>
      <c r="CF29" s="74">
        <f t="shared" si="34"/>
        <v>0</v>
      </c>
      <c r="CG29" s="74">
        <f t="shared" si="34"/>
        <v>0</v>
      </c>
      <c r="CH29" s="194">
        <f t="shared" si="34"/>
        <v>0</v>
      </c>
      <c r="CI29" s="191">
        <v>1</v>
      </c>
      <c r="CJ29" s="74">
        <v>0</v>
      </c>
      <c r="CK29" s="74">
        <v>0</v>
      </c>
      <c r="CL29" s="50">
        <f t="shared" ref="CL29" si="41">+CJ29+CK29</f>
        <v>0</v>
      </c>
      <c r="CM29" s="194">
        <v>0</v>
      </c>
      <c r="CN29" s="116"/>
    </row>
    <row r="30" spans="1:92" ht="15.95" customHeight="1" x14ac:dyDescent="0.25">
      <c r="A30" s="215"/>
      <c r="B30" s="222" t="s">
        <v>71</v>
      </c>
      <c r="C30" s="18" t="s">
        <v>680</v>
      </c>
      <c r="D30" s="37"/>
      <c r="E30" s="36"/>
      <c r="F30" s="36"/>
      <c r="G30" s="90">
        <v>1</v>
      </c>
      <c r="H30" s="38">
        <v>2</v>
      </c>
      <c r="I30" s="36" t="s">
        <v>94</v>
      </c>
      <c r="J30" s="36"/>
      <c r="K30" s="36"/>
      <c r="L30" s="36" t="s">
        <v>110</v>
      </c>
      <c r="M30" s="38"/>
      <c r="N30" s="36"/>
      <c r="O30" s="36"/>
      <c r="P30" s="36"/>
      <c r="Q30" s="215"/>
      <c r="R30" s="215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4</v>
      </c>
      <c r="AD30" s="50">
        <v>0</v>
      </c>
      <c r="AE30" s="50">
        <v>4</v>
      </c>
      <c r="AF30" s="50">
        <v>0</v>
      </c>
      <c r="AG30" s="264">
        <f t="shared" si="35"/>
        <v>0</v>
      </c>
      <c r="AH30" s="264"/>
      <c r="AI30" s="50">
        <v>20</v>
      </c>
      <c r="AJ30" s="50">
        <v>1</v>
      </c>
      <c r="AK30" s="50">
        <v>0</v>
      </c>
      <c r="AL30" s="66">
        <f t="shared" si="36"/>
        <v>5</v>
      </c>
      <c r="AM30" s="50"/>
      <c r="AN30" s="50"/>
      <c r="AO30" s="50"/>
      <c r="AP30" s="50"/>
      <c r="AQ30" s="50"/>
      <c r="AR30" s="116"/>
      <c r="AS30" s="215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3</v>
      </c>
      <c r="BB30" s="74">
        <v>0</v>
      </c>
      <c r="BC30" s="74">
        <v>0</v>
      </c>
      <c r="BD30" s="50">
        <f t="shared" si="31"/>
        <v>0</v>
      </c>
      <c r="BE30" s="194">
        <v>0</v>
      </c>
      <c r="BF30" s="191">
        <f t="shared" si="32"/>
        <v>24</v>
      </c>
      <c r="BG30" s="74">
        <f t="shared" si="32"/>
        <v>0</v>
      </c>
      <c r="BH30" s="74">
        <f t="shared" si="32"/>
        <v>0</v>
      </c>
      <c r="BI30" s="74">
        <f t="shared" si="32"/>
        <v>0</v>
      </c>
      <c r="BJ30" s="194">
        <f t="shared" si="32"/>
        <v>2</v>
      </c>
      <c r="BK30" s="50">
        <v>21</v>
      </c>
      <c r="BL30" s="74">
        <v>0</v>
      </c>
      <c r="BM30" s="74">
        <v>0</v>
      </c>
      <c r="BN30" s="50">
        <f t="shared" si="30"/>
        <v>0</v>
      </c>
      <c r="BO30" s="194">
        <v>2</v>
      </c>
      <c r="BP30" s="116"/>
      <c r="BQ30" s="215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34"/>
        <v>4</v>
      </c>
      <c r="CE30" s="74">
        <f t="shared" si="34"/>
        <v>1</v>
      </c>
      <c r="CF30" s="74">
        <f t="shared" si="34"/>
        <v>0</v>
      </c>
      <c r="CG30" s="74">
        <f t="shared" si="34"/>
        <v>1</v>
      </c>
      <c r="CH30" s="194">
        <f t="shared" si="34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116"/>
    </row>
    <row r="31" spans="1:92" ht="15.95" customHeight="1" thickBot="1" x14ac:dyDescent="0.3">
      <c r="A31" s="215"/>
      <c r="B31" s="43" t="s">
        <v>35</v>
      </c>
      <c r="C31" s="36"/>
      <c r="D31" s="38" t="s">
        <v>149</v>
      </c>
      <c r="E31" s="36"/>
      <c r="F31" s="16"/>
      <c r="G31" s="16"/>
      <c r="H31" s="38"/>
      <c r="I31" s="36"/>
      <c r="J31" s="16"/>
      <c r="K31" s="16"/>
      <c r="L31" s="36"/>
      <c r="M31" s="38"/>
      <c r="N31" s="36"/>
      <c r="O31" s="36"/>
      <c r="P31" s="36"/>
      <c r="Q31" s="215"/>
      <c r="R31" s="215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+AC97</f>
        <v>1</v>
      </c>
      <c r="AD31" s="38">
        <f>+AD97</f>
        <v>1</v>
      </c>
      <c r="AE31" s="38">
        <f>+AE97</f>
        <v>0</v>
      </c>
      <c r="AF31" s="38">
        <f>+AF97</f>
        <v>0</v>
      </c>
      <c r="AG31" s="264"/>
      <c r="AH31" s="264"/>
      <c r="AI31" s="38">
        <f>+AI97</f>
        <v>1</v>
      </c>
      <c r="AJ31" s="38">
        <f>+AJ97</f>
        <v>0</v>
      </c>
      <c r="AK31" s="38">
        <f>+AK97</f>
        <v>0</v>
      </c>
      <c r="AL31" s="49">
        <f>+AL97</f>
        <v>1</v>
      </c>
      <c r="AM31" s="50"/>
      <c r="AN31" s="50"/>
      <c r="AO31" s="50"/>
      <c r="AP31" s="50"/>
      <c r="AQ31" s="50"/>
      <c r="AR31" s="116"/>
      <c r="AS31" s="215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43</v>
      </c>
      <c r="BB31" s="48">
        <f t="shared" ref="BB31" si="42">SUM(BB19:BB30)</f>
        <v>9</v>
      </c>
      <c r="BC31" s="48">
        <f>SUM(BC19:BC30)</f>
        <v>14</v>
      </c>
      <c r="BD31" s="48">
        <f>+BC31+BB31</f>
        <v>23</v>
      </c>
      <c r="BE31" s="196">
        <f>SUM(BE19:BE30)</f>
        <v>2</v>
      </c>
      <c r="BF31" s="195">
        <f>SUM(BF19:BF30)</f>
        <v>283</v>
      </c>
      <c r="BG31" s="48">
        <f t="shared" ref="BG31" si="43">SUM(BG19:BG30)</f>
        <v>55</v>
      </c>
      <c r="BH31" s="48">
        <f>SUM(BH19:BH30)</f>
        <v>82</v>
      </c>
      <c r="BI31" s="48">
        <f>+BH31+BG31</f>
        <v>137</v>
      </c>
      <c r="BJ31" s="196">
        <f>SUM(BJ19:BJ30)</f>
        <v>20</v>
      </c>
      <c r="BK31" s="48">
        <f>SUM(BK19:BK30)</f>
        <v>240</v>
      </c>
      <c r="BL31" s="48">
        <f t="shared" ref="BL31" si="44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116"/>
      <c r="BQ31" s="215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34"/>
        <v>5</v>
      </c>
      <c r="CE31" s="74">
        <f t="shared" si="34"/>
        <v>1</v>
      </c>
      <c r="CF31" s="74">
        <f t="shared" si="34"/>
        <v>2</v>
      </c>
      <c r="CG31" s="74">
        <f t="shared" si="34"/>
        <v>3</v>
      </c>
      <c r="CH31" s="194">
        <f t="shared" si="34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116"/>
    </row>
    <row r="32" spans="1:92" ht="15.95" customHeight="1" x14ac:dyDescent="0.25">
      <c r="A32" s="215"/>
      <c r="B32" s="16"/>
      <c r="C32" s="16"/>
      <c r="D32" s="142"/>
      <c r="E32" s="16"/>
      <c r="F32" s="16"/>
      <c r="G32" s="16"/>
      <c r="H32" s="38"/>
      <c r="I32" s="36"/>
      <c r="J32" s="16"/>
      <c r="K32" s="16"/>
      <c r="L32" s="36"/>
      <c r="M32" s="38"/>
      <c r="N32" s="36"/>
      <c r="O32" s="16"/>
      <c r="P32" s="36"/>
      <c r="Q32" s="215"/>
      <c r="R32" s="215"/>
      <c r="S32" s="75"/>
      <c r="T32" s="65"/>
      <c r="U32" s="69"/>
      <c r="V32" s="69"/>
      <c r="W32" s="68" t="s">
        <v>27</v>
      </c>
      <c r="X32" s="69"/>
      <c r="Y32" s="69"/>
      <c r="Z32" s="69"/>
      <c r="AA32" s="68"/>
      <c r="AB32" s="60"/>
      <c r="AC32" s="60">
        <f t="shared" ref="AC32:AF32" si="45">SUM(AC23:AC31)</f>
        <v>32</v>
      </c>
      <c r="AD32" s="60">
        <f t="shared" si="45"/>
        <v>11</v>
      </c>
      <c r="AE32" s="60">
        <f t="shared" si="45"/>
        <v>11</v>
      </c>
      <c r="AF32" s="60">
        <f t="shared" si="45"/>
        <v>10</v>
      </c>
      <c r="AG32" s="60"/>
      <c r="AH32" s="60"/>
      <c r="AI32" s="60">
        <f t="shared" ref="AI32:AK32" si="46">SUM(AI23:AI31)</f>
        <v>78</v>
      </c>
      <c r="AJ32" s="60">
        <f t="shared" si="46"/>
        <v>5</v>
      </c>
      <c r="AK32" s="60">
        <f t="shared" si="46"/>
        <v>3</v>
      </c>
      <c r="AL32" s="70">
        <f>+AI32/AC32</f>
        <v>2.4375</v>
      </c>
      <c r="AM32" s="50"/>
      <c r="AN32" s="50"/>
      <c r="AO32" s="50"/>
      <c r="AP32" s="50"/>
      <c r="AQ32" s="50"/>
      <c r="AR32" s="116"/>
      <c r="AS32" s="215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3</v>
      </c>
      <c r="BB32" s="74">
        <v>0</v>
      </c>
      <c r="BC32" s="74">
        <v>0</v>
      </c>
      <c r="BD32" s="50">
        <f t="shared" ref="BD32:BD43" si="47">+BC32+BB32</f>
        <v>0</v>
      </c>
      <c r="BE32" s="194">
        <v>0</v>
      </c>
      <c r="BF32" s="189">
        <f>+BK32+BA32</f>
        <v>48</v>
      </c>
      <c r="BG32" s="28">
        <f>+BL32+BB32</f>
        <v>12</v>
      </c>
      <c r="BH32" s="28">
        <f>+BM32+BC32</f>
        <v>18</v>
      </c>
      <c r="BI32" s="28">
        <f>+BN32+BD32</f>
        <v>30</v>
      </c>
      <c r="BJ32" s="193">
        <f>+BO32+BE32</f>
        <v>6</v>
      </c>
      <c r="BK32" s="60">
        <v>45</v>
      </c>
      <c r="BL32" s="28">
        <v>12</v>
      </c>
      <c r="BM32" s="28">
        <v>18</v>
      </c>
      <c r="BN32" s="60">
        <f t="shared" ref="BN32:BN43" si="48">+BL32+BM32</f>
        <v>30</v>
      </c>
      <c r="BO32" s="193">
        <v>6</v>
      </c>
      <c r="BP32" s="116"/>
      <c r="BQ32" s="215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3</v>
      </c>
      <c r="BZ32" s="74">
        <v>3</v>
      </c>
      <c r="CA32" s="74">
        <v>2</v>
      </c>
      <c r="CB32" s="74">
        <f>+CA32+BZ32</f>
        <v>5</v>
      </c>
      <c r="CC32" s="194">
        <v>0</v>
      </c>
      <c r="CD32" s="191">
        <f t="shared" si="34"/>
        <v>10</v>
      </c>
      <c r="CE32" s="74">
        <f t="shared" si="34"/>
        <v>8</v>
      </c>
      <c r="CF32" s="74">
        <f t="shared" si="34"/>
        <v>11</v>
      </c>
      <c r="CG32" s="74">
        <f t="shared" si="34"/>
        <v>19</v>
      </c>
      <c r="CH32" s="194">
        <f t="shared" si="34"/>
        <v>0</v>
      </c>
      <c r="CI32" s="191">
        <v>7</v>
      </c>
      <c r="CJ32" s="74">
        <v>5</v>
      </c>
      <c r="CK32" s="74">
        <v>9</v>
      </c>
      <c r="CL32" s="50">
        <f t="shared" ref="CL32:CL33" si="49">+CJ32+CK32</f>
        <v>14</v>
      </c>
      <c r="CM32" s="194">
        <v>0</v>
      </c>
      <c r="CN32" s="116"/>
    </row>
    <row r="33" spans="1:92" ht="15.95" customHeight="1" x14ac:dyDescent="0.25">
      <c r="A33" s="215"/>
      <c r="B33" s="16"/>
      <c r="C33" s="18" t="s">
        <v>679</v>
      </c>
      <c r="D33" s="144"/>
      <c r="E33" s="36"/>
      <c r="F33" s="36"/>
      <c r="G33" s="90">
        <v>3</v>
      </c>
      <c r="H33" s="38">
        <v>1</v>
      </c>
      <c r="I33" s="36" t="s">
        <v>82</v>
      </c>
      <c r="J33" s="16"/>
      <c r="K33" s="16"/>
      <c r="L33" s="36" t="s">
        <v>38</v>
      </c>
      <c r="M33" s="38"/>
      <c r="N33" s="16"/>
      <c r="O33" s="16"/>
      <c r="P33" s="16"/>
      <c r="Q33" s="215"/>
      <c r="R33" s="215"/>
      <c r="S33" s="75"/>
      <c r="T33" s="65"/>
      <c r="AM33" s="50"/>
      <c r="AN33" s="50"/>
      <c r="AO33" s="50"/>
      <c r="AP33" s="50"/>
      <c r="AQ33" s="50"/>
      <c r="AR33" s="116"/>
      <c r="AS33" s="215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4</v>
      </c>
      <c r="BB33" s="74">
        <v>0</v>
      </c>
      <c r="BC33" s="74">
        <v>0</v>
      </c>
      <c r="BD33" s="50">
        <f t="shared" si="47"/>
        <v>0</v>
      </c>
      <c r="BE33" s="194">
        <v>0</v>
      </c>
      <c r="BF33" s="191">
        <f t="shared" ref="BF33:BJ43" si="50">+BK33+BA33</f>
        <v>18</v>
      </c>
      <c r="BG33" s="74">
        <f t="shared" si="50"/>
        <v>0</v>
      </c>
      <c r="BH33" s="74">
        <f t="shared" si="50"/>
        <v>0</v>
      </c>
      <c r="BI33" s="74">
        <f t="shared" si="50"/>
        <v>0</v>
      </c>
      <c r="BJ33" s="194">
        <f t="shared" si="50"/>
        <v>0</v>
      </c>
      <c r="BK33" s="50">
        <v>14</v>
      </c>
      <c r="BL33" s="74">
        <v>0</v>
      </c>
      <c r="BM33" s="74">
        <v>0</v>
      </c>
      <c r="BN33" s="50">
        <f t="shared" si="48"/>
        <v>0</v>
      </c>
      <c r="BO33" s="194">
        <v>0</v>
      </c>
      <c r="BP33" s="116"/>
      <c r="BQ33" s="215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34"/>
        <v>1</v>
      </c>
      <c r="CE33" s="74">
        <f t="shared" si="34"/>
        <v>0</v>
      </c>
      <c r="CF33" s="74">
        <f t="shared" si="34"/>
        <v>0</v>
      </c>
      <c r="CG33" s="74">
        <f t="shared" si="34"/>
        <v>0</v>
      </c>
      <c r="CH33" s="194">
        <f t="shared" si="34"/>
        <v>0</v>
      </c>
      <c r="CI33" s="191">
        <v>1</v>
      </c>
      <c r="CJ33" s="74">
        <v>0</v>
      </c>
      <c r="CK33" s="74">
        <v>0</v>
      </c>
      <c r="CL33" s="50">
        <f t="shared" si="49"/>
        <v>0</v>
      </c>
      <c r="CM33" s="194">
        <v>0</v>
      </c>
      <c r="CN33" s="116"/>
    </row>
    <row r="34" spans="1:92" ht="15.95" customHeight="1" x14ac:dyDescent="0.25">
      <c r="A34" s="215"/>
      <c r="B34" s="38" t="s">
        <v>35</v>
      </c>
      <c r="C34" s="57"/>
      <c r="D34" s="38" t="s">
        <v>149</v>
      </c>
      <c r="E34" s="16"/>
      <c r="F34" s="16"/>
      <c r="G34" s="16"/>
      <c r="H34" s="38">
        <v>1</v>
      </c>
      <c r="I34" s="36" t="s">
        <v>82</v>
      </c>
      <c r="J34" s="16"/>
      <c r="K34" s="16"/>
      <c r="L34" s="36" t="s">
        <v>125</v>
      </c>
      <c r="M34" s="38"/>
      <c r="N34" s="36"/>
      <c r="O34" s="36"/>
      <c r="P34" s="36"/>
      <c r="Q34" s="215"/>
      <c r="R34" s="215"/>
      <c r="S34" s="75"/>
      <c r="T34" s="65"/>
      <c r="AM34" s="50"/>
      <c r="AN34" s="50"/>
      <c r="AO34" s="50"/>
      <c r="AP34" s="50"/>
      <c r="AQ34" s="50"/>
      <c r="AR34" s="116"/>
      <c r="AS34" s="215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3</v>
      </c>
      <c r="BB34" s="74">
        <v>2</v>
      </c>
      <c r="BC34" s="74">
        <v>1</v>
      </c>
      <c r="BD34" s="50">
        <f t="shared" si="47"/>
        <v>3</v>
      </c>
      <c r="BE34" s="194">
        <v>2</v>
      </c>
      <c r="BF34" s="191">
        <f t="shared" si="50"/>
        <v>18</v>
      </c>
      <c r="BG34" s="74">
        <f t="shared" si="50"/>
        <v>11</v>
      </c>
      <c r="BH34" s="74">
        <f t="shared" si="50"/>
        <v>8</v>
      </c>
      <c r="BI34" s="74">
        <f t="shared" si="50"/>
        <v>19</v>
      </c>
      <c r="BJ34" s="194">
        <f t="shared" si="50"/>
        <v>2</v>
      </c>
      <c r="BK34" s="50">
        <v>15</v>
      </c>
      <c r="BL34" s="74">
        <v>9</v>
      </c>
      <c r="BM34" s="74">
        <v>7</v>
      </c>
      <c r="BN34" s="50">
        <f t="shared" si="48"/>
        <v>16</v>
      </c>
      <c r="BO34" s="194">
        <v>0</v>
      </c>
      <c r="BP34" s="116"/>
      <c r="BQ34" s="215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34"/>
        <v>1</v>
      </c>
      <c r="CE34" s="74">
        <f t="shared" si="34"/>
        <v>0</v>
      </c>
      <c r="CF34" s="74">
        <f t="shared" si="34"/>
        <v>0</v>
      </c>
      <c r="CG34" s="74">
        <f t="shared" si="34"/>
        <v>0</v>
      </c>
      <c r="CH34" s="194">
        <f t="shared" si="34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116"/>
    </row>
    <row r="35" spans="1:92" ht="15.95" customHeight="1" x14ac:dyDescent="0.25">
      <c r="A35" s="215" t="s">
        <v>68</v>
      </c>
      <c r="H35" s="38">
        <v>2</v>
      </c>
      <c r="I35" s="36" t="s">
        <v>38</v>
      </c>
      <c r="M35" s="38" t="s">
        <v>229</v>
      </c>
      <c r="P35" s="36" t="s">
        <v>314</v>
      </c>
      <c r="Q35" s="215"/>
      <c r="R35" s="215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116"/>
      <c r="AS35" s="215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4</v>
      </c>
      <c r="BB35" s="74">
        <v>2</v>
      </c>
      <c r="BC35" s="74">
        <v>0</v>
      </c>
      <c r="BD35" s="50">
        <f t="shared" si="47"/>
        <v>2</v>
      </c>
      <c r="BE35" s="194">
        <v>0</v>
      </c>
      <c r="BF35" s="191">
        <f t="shared" si="50"/>
        <v>20</v>
      </c>
      <c r="BG35" s="74">
        <f t="shared" si="50"/>
        <v>14</v>
      </c>
      <c r="BH35" s="74">
        <f t="shared" si="50"/>
        <v>4</v>
      </c>
      <c r="BI35" s="74">
        <f t="shared" si="50"/>
        <v>18</v>
      </c>
      <c r="BJ35" s="194">
        <f t="shared" si="50"/>
        <v>4</v>
      </c>
      <c r="BK35" s="50">
        <v>16</v>
      </c>
      <c r="BL35" s="74">
        <v>12</v>
      </c>
      <c r="BM35" s="74">
        <v>4</v>
      </c>
      <c r="BN35" s="50">
        <f t="shared" si="48"/>
        <v>16</v>
      </c>
      <c r="BO35" s="194">
        <v>4</v>
      </c>
      <c r="BP35" s="116"/>
      <c r="BQ35" s="215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34"/>
        <v>1</v>
      </c>
      <c r="CE35" s="74">
        <f t="shared" si="34"/>
        <v>1</v>
      </c>
      <c r="CF35" s="74">
        <f t="shared" si="34"/>
        <v>0</v>
      </c>
      <c r="CG35" s="74">
        <f t="shared" si="34"/>
        <v>1</v>
      </c>
      <c r="CH35" s="194">
        <f t="shared" si="34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116"/>
    </row>
    <row r="36" spans="1:92" ht="15.95" customHeight="1" x14ac:dyDescent="0.25">
      <c r="A36" s="215"/>
      <c r="B36" s="218"/>
      <c r="C36" s="219"/>
      <c r="D36" s="219"/>
      <c r="E36" s="237"/>
      <c r="F36" s="237"/>
      <c r="G36" s="220"/>
      <c r="H36" s="220"/>
      <c r="I36" s="220"/>
      <c r="J36" s="221"/>
      <c r="K36" s="221"/>
      <c r="L36" s="220"/>
      <c r="M36" s="221"/>
      <c r="N36" s="221"/>
      <c r="O36" s="221"/>
      <c r="P36" s="221"/>
      <c r="Q36" s="215"/>
      <c r="R36" s="215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116"/>
      <c r="AS36" s="215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4</v>
      </c>
      <c r="BB36" s="74">
        <v>1</v>
      </c>
      <c r="BC36" s="74">
        <v>0</v>
      </c>
      <c r="BD36" s="50">
        <f t="shared" si="47"/>
        <v>1</v>
      </c>
      <c r="BE36" s="194">
        <v>0</v>
      </c>
      <c r="BF36" s="191">
        <f t="shared" si="50"/>
        <v>25</v>
      </c>
      <c r="BG36" s="74">
        <f t="shared" si="50"/>
        <v>10</v>
      </c>
      <c r="BH36" s="74">
        <f t="shared" si="50"/>
        <v>8</v>
      </c>
      <c r="BI36" s="74">
        <f t="shared" si="50"/>
        <v>18</v>
      </c>
      <c r="BJ36" s="194">
        <f t="shared" si="50"/>
        <v>4</v>
      </c>
      <c r="BK36" s="50">
        <v>21</v>
      </c>
      <c r="BL36" s="74">
        <v>9</v>
      </c>
      <c r="BM36" s="74">
        <v>8</v>
      </c>
      <c r="BN36" s="50">
        <f t="shared" si="48"/>
        <v>17</v>
      </c>
      <c r="BO36" s="194">
        <v>4</v>
      </c>
      <c r="BP36" s="116"/>
      <c r="BQ36" s="215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34"/>
        <v>1</v>
      </c>
      <c r="CE36" s="74">
        <f t="shared" si="34"/>
        <v>1</v>
      </c>
      <c r="CF36" s="74">
        <f t="shared" si="34"/>
        <v>0</v>
      </c>
      <c r="CG36" s="74">
        <f t="shared" si="34"/>
        <v>1</v>
      </c>
      <c r="CH36" s="194">
        <f t="shared" si="34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116"/>
    </row>
    <row r="37" spans="1:92" ht="15.95" customHeight="1" thickBot="1" x14ac:dyDescent="0.3">
      <c r="A37" s="215"/>
      <c r="B37" s="222" t="s">
        <v>84</v>
      </c>
      <c r="C37" s="18" t="s">
        <v>678</v>
      </c>
      <c r="D37" s="37"/>
      <c r="E37" s="36"/>
      <c r="F37" s="36"/>
      <c r="G37" s="90">
        <v>4</v>
      </c>
      <c r="H37" s="38">
        <v>1</v>
      </c>
      <c r="I37" s="36" t="s">
        <v>132</v>
      </c>
      <c r="J37" s="36"/>
      <c r="K37" s="36"/>
      <c r="L37" s="36" t="s">
        <v>740</v>
      </c>
      <c r="M37" s="38"/>
      <c r="N37" s="36"/>
      <c r="O37" s="36"/>
      <c r="P37" s="36"/>
      <c r="Q37" s="215"/>
      <c r="R37" s="215"/>
      <c r="S37" s="75"/>
      <c r="T37" s="65"/>
      <c r="U37" s="239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239" t="s">
        <v>4</v>
      </c>
      <c r="AD37" s="239" t="s">
        <v>8</v>
      </c>
      <c r="AE37" s="239" t="s">
        <v>9</v>
      </c>
      <c r="AF37" s="239" t="s">
        <v>10</v>
      </c>
      <c r="AG37" s="239" t="s">
        <v>107</v>
      </c>
      <c r="AH37" s="239"/>
      <c r="AI37" s="239" t="s">
        <v>5</v>
      </c>
      <c r="AJ37" s="239" t="s">
        <v>7</v>
      </c>
      <c r="AK37" s="239" t="s">
        <v>6</v>
      </c>
      <c r="AL37" s="239" t="s">
        <v>108</v>
      </c>
      <c r="AM37" s="50"/>
      <c r="AN37" s="50"/>
      <c r="AO37" s="50"/>
      <c r="AP37" s="50"/>
      <c r="AQ37" s="50"/>
      <c r="AR37" s="116"/>
      <c r="AS37" s="215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>
        <v>3</v>
      </c>
      <c r="BB37" s="74">
        <v>0</v>
      </c>
      <c r="BC37" s="74">
        <v>1</v>
      </c>
      <c r="BD37" s="50">
        <f t="shared" si="47"/>
        <v>1</v>
      </c>
      <c r="BE37" s="194">
        <v>0</v>
      </c>
      <c r="BF37" s="191">
        <f t="shared" si="50"/>
        <v>19</v>
      </c>
      <c r="BG37" s="74">
        <f t="shared" si="50"/>
        <v>0</v>
      </c>
      <c r="BH37" s="74">
        <f t="shared" si="50"/>
        <v>7</v>
      </c>
      <c r="BI37" s="74">
        <f t="shared" si="50"/>
        <v>7</v>
      </c>
      <c r="BJ37" s="194">
        <f t="shared" si="50"/>
        <v>0</v>
      </c>
      <c r="BK37" s="50">
        <v>16</v>
      </c>
      <c r="BL37" s="74">
        <v>0</v>
      </c>
      <c r="BM37" s="74">
        <v>6</v>
      </c>
      <c r="BN37" s="50">
        <f t="shared" si="48"/>
        <v>6</v>
      </c>
      <c r="BO37" s="194">
        <v>0</v>
      </c>
      <c r="BP37" s="116"/>
      <c r="BQ37" s="215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34"/>
        <v>1</v>
      </c>
      <c r="CE37" s="74">
        <f t="shared" si="34"/>
        <v>0</v>
      </c>
      <c r="CF37" s="74">
        <f t="shared" si="34"/>
        <v>0</v>
      </c>
      <c r="CG37" s="74">
        <f t="shared" si="34"/>
        <v>0</v>
      </c>
      <c r="CH37" s="194">
        <f t="shared" si="34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116"/>
    </row>
    <row r="38" spans="1:92" ht="15.95" customHeight="1" x14ac:dyDescent="0.25">
      <c r="A38" s="215"/>
      <c r="B38" s="43" t="s">
        <v>35</v>
      </c>
      <c r="C38" s="36" t="s">
        <v>739</v>
      </c>
      <c r="D38" s="38"/>
      <c r="E38" s="16"/>
      <c r="F38" s="16"/>
      <c r="G38" s="16"/>
      <c r="H38" s="38">
        <v>1</v>
      </c>
      <c r="I38" s="36" t="s">
        <v>132</v>
      </c>
      <c r="J38" s="16"/>
      <c r="K38" s="16"/>
      <c r="L38" s="36" t="s">
        <v>741</v>
      </c>
      <c r="M38" s="36"/>
      <c r="N38" s="36"/>
      <c r="O38" s="36"/>
      <c r="P38" s="36"/>
      <c r="Q38" s="215"/>
      <c r="R38" s="215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51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52">+AI38/AC38</f>
        <v>2.1666666666666665</v>
      </c>
      <c r="AM38" s="50"/>
      <c r="AN38" s="50"/>
      <c r="AO38" s="50"/>
      <c r="AP38" s="50"/>
      <c r="AQ38" s="50"/>
      <c r="AR38" s="116"/>
      <c r="AS38" s="215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4</v>
      </c>
      <c r="BB38" s="74">
        <v>0</v>
      </c>
      <c r="BC38" s="74">
        <v>1</v>
      </c>
      <c r="BD38" s="50">
        <f t="shared" si="47"/>
        <v>1</v>
      </c>
      <c r="BE38" s="194">
        <v>2</v>
      </c>
      <c r="BF38" s="191">
        <f t="shared" si="50"/>
        <v>26</v>
      </c>
      <c r="BG38" s="74">
        <f t="shared" si="50"/>
        <v>1</v>
      </c>
      <c r="BH38" s="74">
        <f t="shared" si="50"/>
        <v>11</v>
      </c>
      <c r="BI38" s="74">
        <f t="shared" si="50"/>
        <v>12</v>
      </c>
      <c r="BJ38" s="194">
        <f t="shared" si="50"/>
        <v>4</v>
      </c>
      <c r="BK38" s="50">
        <v>22</v>
      </c>
      <c r="BL38" s="74">
        <v>1</v>
      </c>
      <c r="BM38" s="74">
        <v>10</v>
      </c>
      <c r="BN38" s="50">
        <f t="shared" si="48"/>
        <v>11</v>
      </c>
      <c r="BO38" s="194">
        <v>2</v>
      </c>
      <c r="BP38" s="116"/>
      <c r="BQ38" s="215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/>
      <c r="BZ38" s="74"/>
      <c r="CA38" s="74"/>
      <c r="CB38" s="74"/>
      <c r="CC38" s="194"/>
      <c r="CD38" s="191">
        <f t="shared" si="34"/>
        <v>3</v>
      </c>
      <c r="CE38" s="74">
        <f t="shared" si="34"/>
        <v>2</v>
      </c>
      <c r="CF38" s="74">
        <f t="shared" si="34"/>
        <v>2</v>
      </c>
      <c r="CG38" s="74">
        <f t="shared" si="34"/>
        <v>4</v>
      </c>
      <c r="CH38" s="194">
        <f t="shared" si="34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116"/>
    </row>
    <row r="39" spans="1:92" ht="15.95" customHeight="1" x14ac:dyDescent="0.25">
      <c r="A39" s="215"/>
      <c r="C39" s="16"/>
      <c r="D39" s="16"/>
      <c r="E39" s="16"/>
      <c r="F39" s="16"/>
      <c r="G39" s="16"/>
      <c r="H39" s="38">
        <v>2</v>
      </c>
      <c r="I39" s="36" t="s">
        <v>86</v>
      </c>
      <c r="L39" s="36" t="s">
        <v>741</v>
      </c>
      <c r="Q39" s="215"/>
      <c r="R39" s="215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51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52"/>
        <v>2.2857142857142856</v>
      </c>
      <c r="AM39" s="50"/>
      <c r="AN39" s="50"/>
      <c r="AO39" s="50"/>
      <c r="AP39" s="50"/>
      <c r="AQ39" s="50"/>
      <c r="AR39" s="116"/>
      <c r="AS39" s="215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4</v>
      </c>
      <c r="BB39" s="74">
        <v>1</v>
      </c>
      <c r="BC39" s="74">
        <v>2</v>
      </c>
      <c r="BD39" s="50">
        <f t="shared" si="47"/>
        <v>3</v>
      </c>
      <c r="BE39" s="194">
        <v>0</v>
      </c>
      <c r="BF39" s="191">
        <f t="shared" si="50"/>
        <v>17</v>
      </c>
      <c r="BG39" s="74">
        <f t="shared" si="50"/>
        <v>2</v>
      </c>
      <c r="BH39" s="74">
        <f t="shared" si="50"/>
        <v>5</v>
      </c>
      <c r="BI39" s="74">
        <f t="shared" si="50"/>
        <v>7</v>
      </c>
      <c r="BJ39" s="194">
        <f t="shared" si="50"/>
        <v>2</v>
      </c>
      <c r="BK39" s="50">
        <v>13</v>
      </c>
      <c r="BL39" s="74">
        <v>1</v>
      </c>
      <c r="BM39" s="74">
        <v>3</v>
      </c>
      <c r="BN39" s="50">
        <f t="shared" si="48"/>
        <v>4</v>
      </c>
      <c r="BO39" s="194">
        <v>2</v>
      </c>
      <c r="BP39" s="116"/>
      <c r="BQ39" s="215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>
        <v>1</v>
      </c>
      <c r="BZ39" s="74">
        <v>0</v>
      </c>
      <c r="CA39" s="74">
        <v>0</v>
      </c>
      <c r="CB39" s="50">
        <f t="shared" ref="CB39" si="53">+CA39+BZ39</f>
        <v>0</v>
      </c>
      <c r="CC39" s="194">
        <v>0</v>
      </c>
      <c r="CD39" s="191">
        <f t="shared" si="34"/>
        <v>5</v>
      </c>
      <c r="CE39" s="74">
        <f t="shared" si="34"/>
        <v>1</v>
      </c>
      <c r="CF39" s="74">
        <f t="shared" si="34"/>
        <v>3</v>
      </c>
      <c r="CG39" s="74">
        <f t="shared" si="34"/>
        <v>4</v>
      </c>
      <c r="CH39" s="194">
        <f t="shared" si="34"/>
        <v>0</v>
      </c>
      <c r="CI39" s="191">
        <v>4</v>
      </c>
      <c r="CJ39" s="74">
        <v>1</v>
      </c>
      <c r="CK39" s="74">
        <v>3</v>
      </c>
      <c r="CL39" s="50">
        <f t="shared" ref="CL39" si="54">+CJ39+CK39</f>
        <v>4</v>
      </c>
      <c r="CM39" s="194">
        <v>0</v>
      </c>
      <c r="CN39" s="116"/>
    </row>
    <row r="40" spans="1:92" ht="15.95" customHeight="1" x14ac:dyDescent="0.25">
      <c r="A40" s="215"/>
      <c r="C40" s="16"/>
      <c r="D40" s="16"/>
      <c r="E40" s="16"/>
      <c r="F40" s="16"/>
      <c r="H40" s="38">
        <v>2</v>
      </c>
      <c r="I40" s="36" t="s">
        <v>67</v>
      </c>
      <c r="L40" s="36" t="s">
        <v>58</v>
      </c>
      <c r="Q40" s="215"/>
      <c r="R40" s="215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51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52"/>
        <v>2.5</v>
      </c>
      <c r="AM40" s="50"/>
      <c r="AN40" s="50"/>
      <c r="AO40" s="50"/>
      <c r="AP40" s="50"/>
      <c r="AQ40" s="50"/>
      <c r="AR40" s="116"/>
      <c r="AS40" s="215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4</v>
      </c>
      <c r="BB40" s="74">
        <v>0</v>
      </c>
      <c r="BC40" s="74">
        <v>1</v>
      </c>
      <c r="BD40" s="50">
        <f t="shared" si="47"/>
        <v>1</v>
      </c>
      <c r="BE40" s="194">
        <v>0</v>
      </c>
      <c r="BF40" s="191">
        <f t="shared" si="50"/>
        <v>24</v>
      </c>
      <c r="BG40" s="74">
        <f t="shared" si="50"/>
        <v>0</v>
      </c>
      <c r="BH40" s="74">
        <f t="shared" si="50"/>
        <v>8</v>
      </c>
      <c r="BI40" s="74">
        <f t="shared" si="50"/>
        <v>8</v>
      </c>
      <c r="BJ40" s="194">
        <f t="shared" si="50"/>
        <v>6</v>
      </c>
      <c r="BK40" s="50">
        <v>20</v>
      </c>
      <c r="BL40" s="74">
        <v>0</v>
      </c>
      <c r="BM40" s="74">
        <v>7</v>
      </c>
      <c r="BN40" s="50">
        <f t="shared" si="48"/>
        <v>7</v>
      </c>
      <c r="BO40" s="194">
        <v>6</v>
      </c>
      <c r="BP40" s="116"/>
      <c r="BQ40" s="215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34"/>
        <v>1</v>
      </c>
      <c r="CE40" s="74">
        <f t="shared" si="34"/>
        <v>0</v>
      </c>
      <c r="CF40" s="74">
        <f t="shared" si="34"/>
        <v>0</v>
      </c>
      <c r="CG40" s="74">
        <f t="shared" si="34"/>
        <v>0</v>
      </c>
      <c r="CH40" s="194">
        <f t="shared" si="34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116"/>
    </row>
    <row r="41" spans="1:92" ht="15.95" customHeight="1" x14ac:dyDescent="0.25">
      <c r="A41" s="215"/>
      <c r="C41" s="16"/>
      <c r="D41" s="16"/>
      <c r="E41" s="16"/>
      <c r="F41" s="16"/>
      <c r="Q41" s="215"/>
      <c r="R41" s="215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51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52"/>
        <v>2.5238095238095237</v>
      </c>
      <c r="AM41" s="50"/>
      <c r="AN41" s="50"/>
      <c r="AO41" s="50"/>
      <c r="AP41" s="50"/>
      <c r="AQ41" s="50"/>
      <c r="AR41" s="116"/>
      <c r="AS41" s="215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4</v>
      </c>
      <c r="BB41" s="74">
        <v>0</v>
      </c>
      <c r="BC41" s="74">
        <v>0</v>
      </c>
      <c r="BD41" s="50">
        <f t="shared" si="47"/>
        <v>0</v>
      </c>
      <c r="BE41" s="194">
        <v>0</v>
      </c>
      <c r="BF41" s="191">
        <f t="shared" si="50"/>
        <v>24</v>
      </c>
      <c r="BG41" s="74">
        <f t="shared" si="50"/>
        <v>0</v>
      </c>
      <c r="BH41" s="74">
        <f t="shared" si="50"/>
        <v>9</v>
      </c>
      <c r="BI41" s="74">
        <f t="shared" si="50"/>
        <v>9</v>
      </c>
      <c r="BJ41" s="194">
        <f t="shared" si="50"/>
        <v>0</v>
      </c>
      <c r="BK41" s="50">
        <v>20</v>
      </c>
      <c r="BL41" s="74">
        <v>0</v>
      </c>
      <c r="BM41" s="74">
        <v>9</v>
      </c>
      <c r="BN41" s="50">
        <f t="shared" si="48"/>
        <v>9</v>
      </c>
      <c r="BO41" s="194">
        <v>0</v>
      </c>
      <c r="BP41" s="116"/>
      <c r="BQ41" s="215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2</v>
      </c>
      <c r="BZ41" s="74">
        <v>0</v>
      </c>
      <c r="CA41" s="74">
        <v>0</v>
      </c>
      <c r="CB41" s="50">
        <f t="shared" ref="CB41:CB42" si="55">+CA41+BZ41</f>
        <v>0</v>
      </c>
      <c r="CC41" s="194">
        <v>0</v>
      </c>
      <c r="CD41" s="191">
        <f t="shared" si="34"/>
        <v>7</v>
      </c>
      <c r="CE41" s="74">
        <f t="shared" si="34"/>
        <v>1</v>
      </c>
      <c r="CF41" s="74">
        <f t="shared" si="34"/>
        <v>4</v>
      </c>
      <c r="CG41" s="74">
        <f t="shared" si="34"/>
        <v>5</v>
      </c>
      <c r="CH41" s="194">
        <f t="shared" si="34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116"/>
    </row>
    <row r="42" spans="1:92" ht="15.95" customHeight="1" x14ac:dyDescent="0.25">
      <c r="A42" s="215"/>
      <c r="B42" s="23"/>
      <c r="C42" s="18" t="s">
        <v>677</v>
      </c>
      <c r="D42" s="38"/>
      <c r="E42" s="16"/>
      <c r="F42" s="37"/>
      <c r="G42" s="90">
        <v>6</v>
      </c>
      <c r="H42" s="38">
        <v>1</v>
      </c>
      <c r="I42" s="36" t="s">
        <v>126</v>
      </c>
      <c r="J42" s="16"/>
      <c r="K42" s="16"/>
      <c r="L42" s="36" t="s">
        <v>742</v>
      </c>
      <c r="M42" s="36"/>
      <c r="N42" s="36"/>
      <c r="O42" s="36"/>
      <c r="P42" s="36"/>
      <c r="Q42" s="215"/>
      <c r="R42" s="215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51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52"/>
        <v>2.5789473684210527</v>
      </c>
      <c r="AM42" s="50"/>
      <c r="AN42" s="50"/>
      <c r="AO42" s="50"/>
      <c r="AP42" s="50"/>
      <c r="AQ42" s="50"/>
      <c r="AR42" s="116"/>
      <c r="AS42" s="215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3</v>
      </c>
      <c r="BB42" s="74">
        <v>0</v>
      </c>
      <c r="BC42" s="74">
        <v>0</v>
      </c>
      <c r="BD42" s="50">
        <f t="shared" si="47"/>
        <v>0</v>
      </c>
      <c r="BE42" s="194">
        <v>0</v>
      </c>
      <c r="BF42" s="191">
        <f t="shared" si="50"/>
        <v>18</v>
      </c>
      <c r="BG42" s="74">
        <f t="shared" si="50"/>
        <v>2</v>
      </c>
      <c r="BH42" s="74">
        <f t="shared" si="50"/>
        <v>7</v>
      </c>
      <c r="BI42" s="74">
        <f t="shared" si="50"/>
        <v>9</v>
      </c>
      <c r="BJ42" s="194">
        <f t="shared" si="50"/>
        <v>2</v>
      </c>
      <c r="BK42" s="50">
        <v>15</v>
      </c>
      <c r="BL42" s="74">
        <v>2</v>
      </c>
      <c r="BM42" s="74">
        <v>7</v>
      </c>
      <c r="BN42" s="50">
        <f t="shared" si="48"/>
        <v>9</v>
      </c>
      <c r="BO42" s="194">
        <v>2</v>
      </c>
      <c r="BP42" s="116"/>
      <c r="BQ42" s="215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>
        <v>4</v>
      </c>
      <c r="BZ42" s="74">
        <v>0</v>
      </c>
      <c r="CA42" s="74">
        <v>0</v>
      </c>
      <c r="CB42" s="50">
        <f t="shared" si="55"/>
        <v>0</v>
      </c>
      <c r="CC42" s="194">
        <v>0</v>
      </c>
      <c r="CD42" s="191">
        <f t="shared" si="34"/>
        <v>31</v>
      </c>
      <c r="CE42" s="74">
        <f t="shared" si="34"/>
        <v>10</v>
      </c>
      <c r="CF42" s="74">
        <f t="shared" si="34"/>
        <v>7</v>
      </c>
      <c r="CG42" s="74">
        <f t="shared" si="34"/>
        <v>17</v>
      </c>
      <c r="CH42" s="194">
        <f t="shared" si="34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116"/>
    </row>
    <row r="43" spans="1:92" ht="15.95" customHeight="1" x14ac:dyDescent="0.25">
      <c r="A43" s="215"/>
      <c r="B43" s="43" t="s">
        <v>35</v>
      </c>
      <c r="C43" s="36" t="s">
        <v>738</v>
      </c>
      <c r="D43" s="38"/>
      <c r="E43" s="36"/>
      <c r="F43" s="36"/>
      <c r="G43" s="90"/>
      <c r="H43" s="38">
        <v>1</v>
      </c>
      <c r="I43" s="36" t="s">
        <v>230</v>
      </c>
      <c r="J43" s="16"/>
      <c r="K43" s="16"/>
      <c r="L43" s="36" t="s">
        <v>413</v>
      </c>
      <c r="M43" s="38"/>
      <c r="N43" s="36"/>
      <c r="O43" s="36"/>
      <c r="P43" s="36"/>
      <c r="Q43" s="215"/>
      <c r="R43" s="215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51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52"/>
        <v>3.1578947368421053</v>
      </c>
      <c r="AM43" s="50"/>
      <c r="AN43" s="50"/>
      <c r="AO43" s="50"/>
      <c r="AP43" s="50"/>
      <c r="AQ43" s="50"/>
      <c r="AR43" s="116"/>
      <c r="AS43" s="215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4</v>
      </c>
      <c r="BB43" s="74">
        <v>0</v>
      </c>
      <c r="BC43" s="74">
        <v>1</v>
      </c>
      <c r="BD43" s="50">
        <f t="shared" si="47"/>
        <v>1</v>
      </c>
      <c r="BE43" s="194">
        <v>0</v>
      </c>
      <c r="BF43" s="191">
        <f t="shared" si="50"/>
        <v>24</v>
      </c>
      <c r="BG43" s="74">
        <f t="shared" si="50"/>
        <v>3</v>
      </c>
      <c r="BH43" s="74">
        <f t="shared" si="50"/>
        <v>7</v>
      </c>
      <c r="BI43" s="74">
        <f t="shared" si="50"/>
        <v>10</v>
      </c>
      <c r="BJ43" s="194">
        <f t="shared" si="50"/>
        <v>0</v>
      </c>
      <c r="BK43" s="50">
        <v>20</v>
      </c>
      <c r="BL43" s="74">
        <v>3</v>
      </c>
      <c r="BM43" s="74">
        <v>6</v>
      </c>
      <c r="BN43" s="50">
        <f t="shared" si="48"/>
        <v>9</v>
      </c>
      <c r="BO43" s="194">
        <v>0</v>
      </c>
      <c r="BP43" s="116"/>
      <c r="BQ43" s="215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34"/>
        <v>1</v>
      </c>
      <c r="CE43" s="74">
        <f t="shared" si="34"/>
        <v>1</v>
      </c>
      <c r="CF43" s="74">
        <f t="shared" si="34"/>
        <v>0</v>
      </c>
      <c r="CG43" s="74">
        <f t="shared" si="34"/>
        <v>1</v>
      </c>
      <c r="CH43" s="194">
        <f t="shared" si="34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116"/>
    </row>
    <row r="44" spans="1:92" ht="15.95" customHeight="1" thickBot="1" x14ac:dyDescent="0.3">
      <c r="A44" s="215"/>
      <c r="C44" s="36"/>
      <c r="D44" s="142"/>
      <c r="E44" s="16"/>
      <c r="F44" s="16"/>
      <c r="G44" s="16"/>
      <c r="H44" s="38">
        <v>1</v>
      </c>
      <c r="I44" s="36" t="s">
        <v>255</v>
      </c>
      <c r="J44" s="16"/>
      <c r="K44" s="16"/>
      <c r="L44" s="36" t="s">
        <v>743</v>
      </c>
      <c r="M44" s="38"/>
      <c r="N44" s="36"/>
      <c r="O44" s="36"/>
      <c r="P44" s="36"/>
      <c r="Q44" s="215"/>
      <c r="R44" s="215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116"/>
      <c r="AS44" s="215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44</v>
      </c>
      <c r="BB44" s="48">
        <f t="shared" ref="BB44" si="56">SUM(BB32:BB43)</f>
        <v>6</v>
      </c>
      <c r="BC44" s="48">
        <f>SUM(BC32:BC43)</f>
        <v>7</v>
      </c>
      <c r="BD44" s="48">
        <f>+BC44+BB44</f>
        <v>13</v>
      </c>
      <c r="BE44" s="196">
        <f>SUM(BE32:BE43)</f>
        <v>4</v>
      </c>
      <c r="BF44" s="195">
        <f>SUM(BF32:BF43)</f>
        <v>281</v>
      </c>
      <c r="BG44" s="48">
        <f t="shared" ref="BG44" si="57">SUM(BG32:BG43)</f>
        <v>55</v>
      </c>
      <c r="BH44" s="48">
        <f>SUM(BH32:BH43)</f>
        <v>92</v>
      </c>
      <c r="BI44" s="48">
        <f>+BH44+BG44</f>
        <v>147</v>
      </c>
      <c r="BJ44" s="196">
        <f>SUM(BJ32:BJ43)</f>
        <v>30</v>
      </c>
      <c r="BK44" s="48">
        <f>SUM(BK32:BK43)</f>
        <v>237</v>
      </c>
      <c r="BL44" s="48">
        <f t="shared" ref="BL44" si="58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116"/>
      <c r="BQ44" s="215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34"/>
        <v>5</v>
      </c>
      <c r="CE44" s="74">
        <f t="shared" si="34"/>
        <v>0</v>
      </c>
      <c r="CF44" s="74">
        <f t="shared" si="34"/>
        <v>4</v>
      </c>
      <c r="CG44" s="74">
        <f t="shared" si="34"/>
        <v>4</v>
      </c>
      <c r="CH44" s="194">
        <f t="shared" si="34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116"/>
    </row>
    <row r="45" spans="1:92" ht="15.95" customHeight="1" x14ac:dyDescent="0.25">
      <c r="A45" s="215"/>
      <c r="C45" s="16"/>
      <c r="D45" s="16"/>
      <c r="E45" s="16"/>
      <c r="F45" s="16"/>
      <c r="H45" s="38">
        <v>2</v>
      </c>
      <c r="I45" s="36" t="s">
        <v>126</v>
      </c>
      <c r="L45" s="36" t="s">
        <v>744</v>
      </c>
      <c r="Q45" s="215"/>
      <c r="R45" s="215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116"/>
      <c r="AS45" s="215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5</v>
      </c>
      <c r="BB45" s="74">
        <v>1</v>
      </c>
      <c r="BC45" s="74">
        <v>2</v>
      </c>
      <c r="BD45" s="50">
        <f t="shared" ref="BD45:BD56" si="59">+BC45+BB45</f>
        <v>3</v>
      </c>
      <c r="BE45" s="194">
        <v>0</v>
      </c>
      <c r="BF45" s="189">
        <f>+BK45+BA45</f>
        <v>29</v>
      </c>
      <c r="BG45" s="28">
        <f>+BL45+BB45</f>
        <v>7</v>
      </c>
      <c r="BH45" s="28">
        <f>+BM45+BC45</f>
        <v>9</v>
      </c>
      <c r="BI45" s="28">
        <f>+BN45+BD45</f>
        <v>16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60">+BL45+BM45</f>
        <v>13</v>
      </c>
      <c r="BO45" s="193">
        <v>4</v>
      </c>
      <c r="BP45" s="116"/>
      <c r="BQ45" s="215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34"/>
        <v>1</v>
      </c>
      <c r="CE45" s="74">
        <f t="shared" si="34"/>
        <v>0</v>
      </c>
      <c r="CF45" s="74">
        <f t="shared" si="34"/>
        <v>0</v>
      </c>
      <c r="CG45" s="74">
        <f t="shared" si="34"/>
        <v>0</v>
      </c>
      <c r="CH45" s="194">
        <f t="shared" si="34"/>
        <v>0</v>
      </c>
      <c r="CI45" s="191">
        <v>1</v>
      </c>
      <c r="CJ45" s="74">
        <v>0</v>
      </c>
      <c r="CK45" s="74">
        <v>0</v>
      </c>
      <c r="CL45" s="50">
        <f t="shared" ref="CL45:CL46" si="61">+CJ45+CK45</f>
        <v>0</v>
      </c>
      <c r="CM45" s="194">
        <v>0</v>
      </c>
      <c r="CN45" s="116"/>
    </row>
    <row r="46" spans="1:92" ht="15.95" customHeight="1" thickBot="1" x14ac:dyDescent="0.3">
      <c r="A46" s="215"/>
      <c r="C46" s="16"/>
      <c r="D46" s="16"/>
      <c r="E46" s="16"/>
      <c r="F46" s="16"/>
      <c r="H46" s="38">
        <v>2</v>
      </c>
      <c r="I46" s="36" t="s">
        <v>230</v>
      </c>
      <c r="L46" s="36" t="s">
        <v>76</v>
      </c>
      <c r="Q46" s="215"/>
      <c r="R46" s="215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116"/>
      <c r="AS46" s="215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4</v>
      </c>
      <c r="BB46" s="74">
        <v>0</v>
      </c>
      <c r="BC46" s="74">
        <v>0</v>
      </c>
      <c r="BD46" s="50">
        <f t="shared" si="59"/>
        <v>0</v>
      </c>
      <c r="BE46" s="194">
        <v>0</v>
      </c>
      <c r="BF46" s="191">
        <f t="shared" ref="BF46:BJ56" si="62">+BK46+BA46</f>
        <v>25</v>
      </c>
      <c r="BG46" s="74">
        <f t="shared" si="62"/>
        <v>0</v>
      </c>
      <c r="BH46" s="74">
        <f t="shared" si="62"/>
        <v>1</v>
      </c>
      <c r="BI46" s="74">
        <f t="shared" si="62"/>
        <v>1</v>
      </c>
      <c r="BJ46" s="194">
        <f t="shared" si="62"/>
        <v>0</v>
      </c>
      <c r="BK46" s="50">
        <v>21</v>
      </c>
      <c r="BL46" s="74">
        <v>0</v>
      </c>
      <c r="BM46" s="74">
        <v>1</v>
      </c>
      <c r="BN46" s="50">
        <f t="shared" si="60"/>
        <v>1</v>
      </c>
      <c r="BO46" s="194">
        <v>0</v>
      </c>
      <c r="BP46" s="116"/>
      <c r="BQ46" s="215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34"/>
        <v>1</v>
      </c>
      <c r="CE46" s="74">
        <f t="shared" si="34"/>
        <v>0</v>
      </c>
      <c r="CF46" s="74">
        <f t="shared" si="34"/>
        <v>0</v>
      </c>
      <c r="CG46" s="74">
        <f t="shared" si="34"/>
        <v>0</v>
      </c>
      <c r="CH46" s="194">
        <f t="shared" si="34"/>
        <v>0</v>
      </c>
      <c r="CI46" s="191">
        <v>1</v>
      </c>
      <c r="CJ46" s="74">
        <v>0</v>
      </c>
      <c r="CK46" s="74">
        <v>0</v>
      </c>
      <c r="CL46" s="50">
        <f t="shared" si="61"/>
        <v>0</v>
      </c>
      <c r="CM46" s="194">
        <v>0</v>
      </c>
      <c r="CN46" s="116"/>
    </row>
    <row r="47" spans="1:92" ht="15.95" customHeight="1" x14ac:dyDescent="0.25">
      <c r="A47" s="215"/>
      <c r="H47" s="38">
        <v>2</v>
      </c>
      <c r="I47" s="36" t="s">
        <v>126</v>
      </c>
      <c r="M47" s="38" t="s">
        <v>229</v>
      </c>
      <c r="P47" s="36" t="s">
        <v>314</v>
      </c>
      <c r="Q47" s="215"/>
      <c r="R47" s="215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63">SUM(AC38:AC46)</f>
        <v>176</v>
      </c>
      <c r="AD47" s="60">
        <f t="shared" si="63"/>
        <v>75</v>
      </c>
      <c r="AE47" s="60">
        <f t="shared" si="63"/>
        <v>75</v>
      </c>
      <c r="AF47" s="60">
        <f t="shared" si="63"/>
        <v>26</v>
      </c>
      <c r="AG47" s="60"/>
      <c r="AH47" s="60"/>
      <c r="AI47" s="60">
        <f t="shared" ref="AI47:AK47" si="64">SUM(AI38:AI46)</f>
        <v>468</v>
      </c>
      <c r="AJ47" s="60">
        <f t="shared" si="64"/>
        <v>14</v>
      </c>
      <c r="AK47" s="60">
        <f t="shared" si="64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116"/>
      <c r="AS47" s="215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4</v>
      </c>
      <c r="BB47" s="74">
        <v>3</v>
      </c>
      <c r="BC47" s="74">
        <v>3</v>
      </c>
      <c r="BD47" s="50">
        <f t="shared" si="59"/>
        <v>6</v>
      </c>
      <c r="BE47" s="194">
        <v>2</v>
      </c>
      <c r="BF47" s="191">
        <f t="shared" si="62"/>
        <v>24</v>
      </c>
      <c r="BG47" s="74">
        <f t="shared" si="62"/>
        <v>27</v>
      </c>
      <c r="BH47" s="74">
        <f t="shared" si="62"/>
        <v>28</v>
      </c>
      <c r="BI47" s="74">
        <f t="shared" si="62"/>
        <v>55</v>
      </c>
      <c r="BJ47" s="194">
        <f t="shared" si="62"/>
        <v>4</v>
      </c>
      <c r="BK47" s="50">
        <v>20</v>
      </c>
      <c r="BL47" s="74">
        <v>24</v>
      </c>
      <c r="BM47" s="74">
        <v>25</v>
      </c>
      <c r="BN47" s="50">
        <f t="shared" si="60"/>
        <v>49</v>
      </c>
      <c r="BO47" s="194">
        <v>2</v>
      </c>
      <c r="BP47" s="116"/>
      <c r="BQ47" s="215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>
        <v>1</v>
      </c>
      <c r="BZ47" s="74">
        <v>0</v>
      </c>
      <c r="CA47" s="74">
        <v>0</v>
      </c>
      <c r="CB47" s="50">
        <f t="shared" ref="CB47" si="65">+CA47+BZ47</f>
        <v>0</v>
      </c>
      <c r="CC47" s="194">
        <v>0</v>
      </c>
      <c r="CD47" s="191">
        <f t="shared" si="34"/>
        <v>4</v>
      </c>
      <c r="CE47" s="74">
        <f t="shared" si="34"/>
        <v>1</v>
      </c>
      <c r="CF47" s="74">
        <f t="shared" si="34"/>
        <v>3</v>
      </c>
      <c r="CG47" s="74">
        <f t="shared" si="34"/>
        <v>4</v>
      </c>
      <c r="CH47" s="194">
        <f t="shared" si="34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116"/>
    </row>
    <row r="48" spans="1:92" ht="15.95" customHeight="1" x14ac:dyDescent="0.25">
      <c r="A48" s="215"/>
      <c r="B48" s="223"/>
      <c r="C48" s="224"/>
      <c r="D48" s="224"/>
      <c r="E48" s="224"/>
      <c r="F48" s="224"/>
      <c r="G48" s="225"/>
      <c r="H48" s="226"/>
      <c r="I48" s="224"/>
      <c r="J48" s="224"/>
      <c r="K48" s="226"/>
      <c r="L48" s="226"/>
      <c r="M48" s="226"/>
      <c r="N48" s="226"/>
      <c r="O48" s="226"/>
      <c r="P48" s="226"/>
      <c r="Q48" s="215"/>
      <c r="R48" s="215"/>
      <c r="S48" s="75"/>
      <c r="T48" s="65"/>
      <c r="AM48" s="50"/>
      <c r="AN48" s="50"/>
      <c r="AO48" s="50"/>
      <c r="AP48" s="50"/>
      <c r="AQ48" s="50"/>
      <c r="AR48" s="116"/>
      <c r="AS48" s="215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4</v>
      </c>
      <c r="BB48" s="74">
        <v>0</v>
      </c>
      <c r="BC48" s="74">
        <v>6</v>
      </c>
      <c r="BD48" s="50">
        <f t="shared" si="59"/>
        <v>6</v>
      </c>
      <c r="BE48" s="194">
        <v>0</v>
      </c>
      <c r="BF48" s="191">
        <f t="shared" si="62"/>
        <v>22</v>
      </c>
      <c r="BG48" s="74">
        <f t="shared" si="62"/>
        <v>10</v>
      </c>
      <c r="BH48" s="74">
        <f t="shared" si="62"/>
        <v>28</v>
      </c>
      <c r="BI48" s="74">
        <f t="shared" si="62"/>
        <v>38</v>
      </c>
      <c r="BJ48" s="194">
        <f t="shared" si="62"/>
        <v>6</v>
      </c>
      <c r="BK48" s="50">
        <v>18</v>
      </c>
      <c r="BL48" s="74">
        <v>10</v>
      </c>
      <c r="BM48" s="74">
        <v>22</v>
      </c>
      <c r="BN48" s="50">
        <f t="shared" si="60"/>
        <v>32</v>
      </c>
      <c r="BO48" s="194">
        <v>6</v>
      </c>
      <c r="BP48" s="116"/>
      <c r="BQ48" s="215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34"/>
        <v>1</v>
      </c>
      <c r="CE48" s="74">
        <f t="shared" si="34"/>
        <v>0</v>
      </c>
      <c r="CF48" s="74">
        <f t="shared" si="34"/>
        <v>0</v>
      </c>
      <c r="CG48" s="74">
        <f t="shared" si="34"/>
        <v>0</v>
      </c>
      <c r="CH48" s="194">
        <f t="shared" si="34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116"/>
    </row>
    <row r="49" spans="1:92" ht="15.95" customHeight="1" x14ac:dyDescent="0.25">
      <c r="A49" s="215"/>
      <c r="B49" s="18" t="s">
        <v>124</v>
      </c>
      <c r="C49" s="23"/>
      <c r="D49" s="23"/>
      <c r="E49" s="42" t="s">
        <v>151</v>
      </c>
      <c r="F49" s="42"/>
      <c r="G49" s="44">
        <f>SUM(G14:G48)</f>
        <v>25</v>
      </c>
      <c r="H49" s="44"/>
      <c r="I49" s="33"/>
      <c r="J49" s="42" t="s">
        <v>90</v>
      </c>
      <c r="K49" s="33"/>
      <c r="L49" s="44">
        <f>COUNTA(C14:C48)-8</f>
        <v>4</v>
      </c>
      <c r="N49" s="42" t="s">
        <v>109</v>
      </c>
      <c r="O49" s="44">
        <f>2*L49</f>
        <v>8</v>
      </c>
      <c r="P49" s="23"/>
      <c r="Q49" s="215"/>
      <c r="R49" s="215"/>
      <c r="S49" s="75"/>
      <c r="T49" s="65"/>
      <c r="AM49" s="50"/>
      <c r="AN49" s="50"/>
      <c r="AO49" s="50"/>
      <c r="AP49" s="50"/>
      <c r="AQ49" s="50"/>
      <c r="AR49" s="116"/>
      <c r="AS49" s="215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4</v>
      </c>
      <c r="BB49" s="74">
        <v>4</v>
      </c>
      <c r="BC49" s="74">
        <v>2</v>
      </c>
      <c r="BD49" s="50">
        <f t="shared" si="59"/>
        <v>6</v>
      </c>
      <c r="BE49" s="194">
        <v>0</v>
      </c>
      <c r="BF49" s="191">
        <f t="shared" si="62"/>
        <v>23</v>
      </c>
      <c r="BG49" s="74">
        <f t="shared" si="62"/>
        <v>18</v>
      </c>
      <c r="BH49" s="74">
        <f t="shared" si="62"/>
        <v>15</v>
      </c>
      <c r="BI49" s="74">
        <f t="shared" si="62"/>
        <v>33</v>
      </c>
      <c r="BJ49" s="194">
        <f t="shared" si="62"/>
        <v>4</v>
      </c>
      <c r="BK49" s="50">
        <v>19</v>
      </c>
      <c r="BL49" s="74">
        <v>14</v>
      </c>
      <c r="BM49" s="74">
        <v>13</v>
      </c>
      <c r="BN49" s="50">
        <f t="shared" si="60"/>
        <v>27</v>
      </c>
      <c r="BO49" s="194">
        <v>4</v>
      </c>
      <c r="BP49" s="116"/>
      <c r="BQ49" s="215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34"/>
        <v>5</v>
      </c>
      <c r="CE49" s="74">
        <f t="shared" si="34"/>
        <v>1</v>
      </c>
      <c r="CF49" s="74">
        <f t="shared" si="34"/>
        <v>1</v>
      </c>
      <c r="CG49" s="74">
        <f t="shared" si="34"/>
        <v>2</v>
      </c>
      <c r="CH49" s="194">
        <f t="shared" si="34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116"/>
    </row>
    <row r="50" spans="1:92" ht="15.95" customHeight="1" x14ac:dyDescent="0.25">
      <c r="A50" s="215"/>
      <c r="B50" s="16"/>
      <c r="E50" s="42" t="s">
        <v>150</v>
      </c>
      <c r="F50" s="42"/>
      <c r="G50" s="44">
        <f>COUNTA(L15:L48)+COUNTIF(L15:L48,"*&amp;*")</f>
        <v>37</v>
      </c>
      <c r="Q50" s="215"/>
      <c r="R50" s="215"/>
      <c r="S50" s="75"/>
      <c r="T50" s="65"/>
      <c r="AM50" s="50"/>
      <c r="AN50" s="50"/>
      <c r="AO50" s="50"/>
      <c r="AP50" s="50"/>
      <c r="AQ50" s="50"/>
      <c r="AR50" s="116"/>
      <c r="AS50" s="215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4</v>
      </c>
      <c r="BB50" s="74">
        <v>0</v>
      </c>
      <c r="BC50" s="74">
        <v>0</v>
      </c>
      <c r="BD50" s="50">
        <f t="shared" si="59"/>
        <v>0</v>
      </c>
      <c r="BE50" s="194">
        <v>0</v>
      </c>
      <c r="BF50" s="191">
        <f t="shared" si="62"/>
        <v>26</v>
      </c>
      <c r="BG50" s="74">
        <f t="shared" si="62"/>
        <v>4</v>
      </c>
      <c r="BH50" s="74">
        <f t="shared" si="62"/>
        <v>5</v>
      </c>
      <c r="BI50" s="74">
        <f t="shared" si="62"/>
        <v>9</v>
      </c>
      <c r="BJ50" s="194">
        <f t="shared" si="62"/>
        <v>2</v>
      </c>
      <c r="BK50" s="50">
        <v>22</v>
      </c>
      <c r="BL50" s="74">
        <v>4</v>
      </c>
      <c r="BM50" s="74">
        <v>5</v>
      </c>
      <c r="BN50" s="50">
        <f t="shared" si="60"/>
        <v>9</v>
      </c>
      <c r="BO50" s="194">
        <v>2</v>
      </c>
      <c r="BP50" s="116"/>
      <c r="BQ50" s="215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34"/>
        <v>1</v>
      </c>
      <c r="CE50" s="74">
        <f t="shared" si="34"/>
        <v>0</v>
      </c>
      <c r="CF50" s="74">
        <f t="shared" si="34"/>
        <v>0</v>
      </c>
      <c r="CG50" s="74">
        <f t="shared" si="34"/>
        <v>0</v>
      </c>
      <c r="CH50" s="194">
        <f t="shared" si="34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116"/>
    </row>
    <row r="51" spans="1:92" ht="15.95" customHeight="1" thickBot="1" x14ac:dyDescent="0.3">
      <c r="A51" s="215"/>
      <c r="Q51" s="215"/>
      <c r="R51" s="215"/>
      <c r="S51" s="75"/>
      <c r="T51" s="65"/>
      <c r="AM51" s="50"/>
      <c r="AN51" s="50"/>
      <c r="AO51" s="50"/>
      <c r="AP51" s="50"/>
      <c r="AQ51" s="50"/>
      <c r="AR51" s="116"/>
      <c r="AS51" s="215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62"/>
        <v>16</v>
      </c>
      <c r="BG51" s="74">
        <f t="shared" si="62"/>
        <v>2</v>
      </c>
      <c r="BH51" s="74">
        <f t="shared" si="62"/>
        <v>6</v>
      </c>
      <c r="BI51" s="74">
        <f t="shared" si="62"/>
        <v>8</v>
      </c>
      <c r="BJ51" s="194">
        <f t="shared" si="62"/>
        <v>6</v>
      </c>
      <c r="BK51" s="50">
        <v>16</v>
      </c>
      <c r="BL51" s="74">
        <v>2</v>
      </c>
      <c r="BM51" s="74">
        <v>6</v>
      </c>
      <c r="BN51" s="50">
        <f t="shared" si="60"/>
        <v>8</v>
      </c>
      <c r="BO51" s="194">
        <v>6</v>
      </c>
      <c r="BP51" s="116"/>
      <c r="BQ51" s="215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>
        <v>3</v>
      </c>
      <c r="BZ51" s="74">
        <v>3</v>
      </c>
      <c r="CA51" s="74">
        <v>1</v>
      </c>
      <c r="CB51" s="50">
        <f t="shared" ref="CB51" si="66">+CA51+BZ51</f>
        <v>4</v>
      </c>
      <c r="CC51" s="194">
        <v>2</v>
      </c>
      <c r="CD51" s="191">
        <f t="shared" si="34"/>
        <v>17</v>
      </c>
      <c r="CE51" s="74">
        <f t="shared" si="34"/>
        <v>10</v>
      </c>
      <c r="CF51" s="74">
        <f t="shared" si="34"/>
        <v>7</v>
      </c>
      <c r="CG51" s="74">
        <f t="shared" si="34"/>
        <v>17</v>
      </c>
      <c r="CH51" s="194">
        <f t="shared" si="34"/>
        <v>4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116"/>
    </row>
    <row r="52" spans="1:92" ht="15.95" customHeight="1" x14ac:dyDescent="0.25">
      <c r="A52" s="215"/>
      <c r="Q52" s="215"/>
      <c r="R52" s="215"/>
      <c r="S52" s="75"/>
      <c r="T52" s="65"/>
      <c r="AM52" s="50"/>
      <c r="AN52" s="50"/>
      <c r="AO52" s="50"/>
      <c r="AP52" s="50"/>
      <c r="AQ52" s="50"/>
      <c r="AR52" s="116"/>
      <c r="AS52" s="215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4</v>
      </c>
      <c r="BB52" s="74">
        <v>0</v>
      </c>
      <c r="BC52" s="74">
        <v>0</v>
      </c>
      <c r="BD52" s="50">
        <f t="shared" si="59"/>
        <v>0</v>
      </c>
      <c r="BE52" s="194">
        <v>0</v>
      </c>
      <c r="BF52" s="191">
        <f t="shared" si="62"/>
        <v>22</v>
      </c>
      <c r="BG52" s="74">
        <f t="shared" si="62"/>
        <v>1</v>
      </c>
      <c r="BH52" s="74">
        <f t="shared" si="62"/>
        <v>2</v>
      </c>
      <c r="BI52" s="74">
        <f t="shared" si="62"/>
        <v>3</v>
      </c>
      <c r="BJ52" s="194">
        <f t="shared" si="62"/>
        <v>0</v>
      </c>
      <c r="BK52" s="50">
        <v>18</v>
      </c>
      <c r="BL52" s="74">
        <v>1</v>
      </c>
      <c r="BM52" s="74">
        <v>2</v>
      </c>
      <c r="BN52" s="50">
        <f t="shared" si="60"/>
        <v>3</v>
      </c>
      <c r="BO52" s="194">
        <v>0</v>
      </c>
      <c r="BP52" s="116"/>
      <c r="BQ52" s="215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35</v>
      </c>
      <c r="BZ52" s="60">
        <f t="shared" ref="BZ52:CC52" si="67">SUM(BZ6:BZ51)</f>
        <v>15</v>
      </c>
      <c r="CA52" s="60">
        <f t="shared" si="67"/>
        <v>13</v>
      </c>
      <c r="CB52" s="60">
        <f t="shared" si="67"/>
        <v>28</v>
      </c>
      <c r="CC52" s="190">
        <f t="shared" si="67"/>
        <v>2</v>
      </c>
      <c r="CD52" s="189">
        <f>SUM(CD6:CD51)</f>
        <v>257</v>
      </c>
      <c r="CE52" s="60">
        <f t="shared" ref="CE52:CH52" si="68">SUM(CE6:CE51)</f>
        <v>83</v>
      </c>
      <c r="CF52" s="60">
        <f t="shared" si="68"/>
        <v>94</v>
      </c>
      <c r="CG52" s="60">
        <f>SUM(CG6:CG51)</f>
        <v>177</v>
      </c>
      <c r="CH52" s="190">
        <f t="shared" si="68"/>
        <v>34</v>
      </c>
      <c r="CI52" s="189">
        <f>SUM(CI6:CI51)</f>
        <v>222</v>
      </c>
      <c r="CJ52" s="60">
        <f t="shared" ref="CJ52:CM52" si="69">SUM(CJ6:CJ51)</f>
        <v>68</v>
      </c>
      <c r="CK52" s="60">
        <f t="shared" si="69"/>
        <v>81</v>
      </c>
      <c r="CL52" s="60">
        <f t="shared" si="69"/>
        <v>149</v>
      </c>
      <c r="CM52" s="190">
        <f t="shared" si="69"/>
        <v>32</v>
      </c>
      <c r="CN52" s="116"/>
    </row>
    <row r="53" spans="1:92" ht="15.95" customHeight="1" x14ac:dyDescent="0.25">
      <c r="A53" s="215"/>
      <c r="B53" s="18" t="s">
        <v>92</v>
      </c>
      <c r="H53" s="18" t="s">
        <v>100</v>
      </c>
      <c r="M53" s="18" t="s">
        <v>101</v>
      </c>
      <c r="O53" s="16"/>
      <c r="Q53" s="215"/>
      <c r="R53" s="215"/>
      <c r="S53" s="62"/>
      <c r="T53" s="62"/>
      <c r="AM53" s="50"/>
      <c r="AN53" s="50"/>
      <c r="AO53" s="50"/>
      <c r="AP53" s="50"/>
      <c r="AQ53" s="50"/>
      <c r="AR53" s="116"/>
      <c r="AS53" s="215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3</v>
      </c>
      <c r="BB53" s="74">
        <v>0</v>
      </c>
      <c r="BC53" s="74">
        <v>0</v>
      </c>
      <c r="BD53" s="50">
        <f t="shared" si="59"/>
        <v>0</v>
      </c>
      <c r="BE53" s="194">
        <v>0</v>
      </c>
      <c r="BF53" s="191">
        <f t="shared" si="62"/>
        <v>22</v>
      </c>
      <c r="BG53" s="74">
        <f t="shared" si="62"/>
        <v>0</v>
      </c>
      <c r="BH53" s="74">
        <f t="shared" si="62"/>
        <v>5</v>
      </c>
      <c r="BI53" s="74">
        <f t="shared" si="62"/>
        <v>5</v>
      </c>
      <c r="BJ53" s="194">
        <f t="shared" si="62"/>
        <v>0</v>
      </c>
      <c r="BK53" s="50">
        <v>19</v>
      </c>
      <c r="BL53" s="74">
        <v>0</v>
      </c>
      <c r="BM53" s="74">
        <v>5</v>
      </c>
      <c r="BN53" s="50">
        <f t="shared" si="60"/>
        <v>5</v>
      </c>
      <c r="BO53" s="194">
        <v>0</v>
      </c>
      <c r="BP53" s="116"/>
      <c r="BQ53" s="215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116"/>
    </row>
    <row r="54" spans="1:92" ht="15.95" customHeight="1" x14ac:dyDescent="0.25">
      <c r="A54" s="215"/>
      <c r="B54" s="36" t="s">
        <v>149</v>
      </c>
      <c r="C54" s="36"/>
      <c r="D54" s="36"/>
      <c r="E54" s="36"/>
      <c r="F54" s="36"/>
      <c r="G54" s="36"/>
      <c r="H54" s="36" t="s">
        <v>214</v>
      </c>
      <c r="I54" s="36"/>
      <c r="J54" s="36"/>
      <c r="K54" s="36"/>
      <c r="L54" s="36"/>
      <c r="M54" s="36" t="s">
        <v>753</v>
      </c>
      <c r="N54" s="36"/>
      <c r="O54" s="36"/>
      <c r="P54" s="36"/>
      <c r="Q54" s="215"/>
      <c r="R54" s="215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116"/>
      <c r="AS54" s="215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4</v>
      </c>
      <c r="BB54" s="74">
        <v>0</v>
      </c>
      <c r="BC54" s="74">
        <v>0</v>
      </c>
      <c r="BD54" s="50">
        <f t="shared" si="59"/>
        <v>0</v>
      </c>
      <c r="BE54" s="194">
        <v>2</v>
      </c>
      <c r="BF54" s="191">
        <f t="shared" si="62"/>
        <v>26</v>
      </c>
      <c r="BG54" s="74">
        <f t="shared" si="62"/>
        <v>2</v>
      </c>
      <c r="BH54" s="74">
        <f t="shared" si="62"/>
        <v>8</v>
      </c>
      <c r="BI54" s="74">
        <f t="shared" si="62"/>
        <v>10</v>
      </c>
      <c r="BJ54" s="194">
        <f t="shared" si="62"/>
        <v>2</v>
      </c>
      <c r="BK54" s="50">
        <v>22</v>
      </c>
      <c r="BL54" s="74">
        <v>2</v>
      </c>
      <c r="BM54" s="74">
        <v>8</v>
      </c>
      <c r="BN54" s="50">
        <f t="shared" si="60"/>
        <v>10</v>
      </c>
      <c r="BO54" s="194">
        <v>0</v>
      </c>
      <c r="BP54" s="116"/>
      <c r="BQ54" s="215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116"/>
    </row>
    <row r="55" spans="1:92" ht="15.95" customHeight="1" x14ac:dyDescent="0.25">
      <c r="A55" s="215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 t="s">
        <v>754</v>
      </c>
      <c r="N55" s="36"/>
      <c r="O55" s="36"/>
      <c r="P55" s="36"/>
      <c r="Q55" s="215"/>
      <c r="R55" s="215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116"/>
      <c r="AS55" s="215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4</v>
      </c>
      <c r="BB55" s="74">
        <v>0</v>
      </c>
      <c r="BC55" s="74">
        <v>1</v>
      </c>
      <c r="BD55" s="50">
        <f t="shared" si="59"/>
        <v>1</v>
      </c>
      <c r="BE55" s="194">
        <v>4</v>
      </c>
      <c r="BF55" s="191">
        <f t="shared" si="62"/>
        <v>26</v>
      </c>
      <c r="BG55" s="74">
        <f t="shared" si="62"/>
        <v>0</v>
      </c>
      <c r="BH55" s="74">
        <f t="shared" si="62"/>
        <v>5</v>
      </c>
      <c r="BI55" s="74">
        <f t="shared" si="62"/>
        <v>5</v>
      </c>
      <c r="BJ55" s="194">
        <f t="shared" si="62"/>
        <v>8</v>
      </c>
      <c r="BK55" s="50">
        <v>22</v>
      </c>
      <c r="BL55" s="74">
        <v>0</v>
      </c>
      <c r="BM55" s="74">
        <v>4</v>
      </c>
      <c r="BN55" s="50">
        <f t="shared" si="60"/>
        <v>4</v>
      </c>
      <c r="BO55" s="194">
        <v>4</v>
      </c>
      <c r="BP55" s="116"/>
      <c r="BQ55" s="215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116"/>
    </row>
    <row r="56" spans="1:92" ht="15.95" customHeight="1" x14ac:dyDescent="0.25">
      <c r="A56" s="215"/>
      <c r="Q56" s="215"/>
      <c r="R56" s="215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116"/>
      <c r="AS56" s="215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4</v>
      </c>
      <c r="BB56" s="74">
        <v>0</v>
      </c>
      <c r="BC56" s="74">
        <v>0</v>
      </c>
      <c r="BD56" s="50">
        <f t="shared" si="59"/>
        <v>0</v>
      </c>
      <c r="BE56" s="194">
        <v>0</v>
      </c>
      <c r="BF56" s="191">
        <f t="shared" si="62"/>
        <v>25</v>
      </c>
      <c r="BG56" s="74">
        <f t="shared" si="62"/>
        <v>3</v>
      </c>
      <c r="BH56" s="74">
        <f t="shared" si="62"/>
        <v>7</v>
      </c>
      <c r="BI56" s="74">
        <f t="shared" si="62"/>
        <v>10</v>
      </c>
      <c r="BJ56" s="194">
        <f t="shared" si="62"/>
        <v>0</v>
      </c>
      <c r="BK56" s="50">
        <v>21</v>
      </c>
      <c r="BL56" s="74">
        <v>3</v>
      </c>
      <c r="BM56" s="74">
        <v>7</v>
      </c>
      <c r="BN56" s="50">
        <f t="shared" si="60"/>
        <v>10</v>
      </c>
      <c r="BO56" s="194">
        <v>0</v>
      </c>
      <c r="BP56" s="116"/>
      <c r="BQ56" s="215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116"/>
    </row>
    <row r="57" spans="1:92" ht="15.95" customHeight="1" thickBot="1" x14ac:dyDescent="0.3">
      <c r="A57" s="215"/>
      <c r="Q57" s="215"/>
      <c r="R57" s="215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116"/>
      <c r="AS57" s="215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44</v>
      </c>
      <c r="BB57" s="48">
        <f t="shared" ref="BB57" si="70">SUM(BB45:BB56)</f>
        <v>8</v>
      </c>
      <c r="BC57" s="48">
        <f>SUM(BC45:BC56)</f>
        <v>14</v>
      </c>
      <c r="BD57" s="48">
        <f>+BC57+BB57</f>
        <v>22</v>
      </c>
      <c r="BE57" s="196">
        <f>SUM(BE45:BE56)</f>
        <v>8</v>
      </c>
      <c r="BF57" s="195">
        <f>SUM(BF45:BF56)</f>
        <v>286</v>
      </c>
      <c r="BG57" s="48">
        <f t="shared" ref="BG57" si="71">SUM(BG45:BG56)</f>
        <v>74</v>
      </c>
      <c r="BH57" s="48">
        <f>SUM(BH45:BH56)</f>
        <v>119</v>
      </c>
      <c r="BI57" s="48">
        <f>+BH57+BG57</f>
        <v>193</v>
      </c>
      <c r="BJ57" s="196">
        <f>SUM(BJ45:BJ56)</f>
        <v>36</v>
      </c>
      <c r="BK57" s="48">
        <f>SUM(BK45:BK56)</f>
        <v>242</v>
      </c>
      <c r="BL57" s="48">
        <f t="shared" ref="BL57" si="72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116"/>
      <c r="BQ57" s="215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116"/>
    </row>
    <row r="58" spans="1:92" ht="15.95" customHeight="1" x14ac:dyDescent="0.25">
      <c r="A58" s="215"/>
      <c r="Q58" s="215"/>
      <c r="R58" s="215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116"/>
      <c r="AS58" s="215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116"/>
      <c r="BQ58" s="215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116"/>
    </row>
    <row r="59" spans="1:92" ht="15.95" customHeight="1" x14ac:dyDescent="0.25">
      <c r="A59" s="215"/>
      <c r="Q59" s="215"/>
      <c r="R59" s="215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116"/>
      <c r="AS59" s="215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116"/>
      <c r="BQ59" s="215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116"/>
    </row>
    <row r="60" spans="1:92" ht="15.95" customHeight="1" x14ac:dyDescent="0.25">
      <c r="A60" s="215"/>
      <c r="Q60" s="215"/>
      <c r="R60" s="215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116"/>
      <c r="AS60" s="215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116"/>
      <c r="BQ60" s="215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116"/>
    </row>
    <row r="61" spans="1:92" ht="15.95" customHeight="1" x14ac:dyDescent="0.25">
      <c r="A61" s="215"/>
      <c r="Q61" s="116"/>
      <c r="R61" s="215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116"/>
      <c r="AS61" s="215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116"/>
      <c r="BQ61" s="215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116"/>
    </row>
    <row r="62" spans="1:92" ht="15.95" customHeight="1" x14ac:dyDescent="0.25">
      <c r="A62" s="215"/>
      <c r="Q62" s="215"/>
      <c r="R62" s="215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116"/>
      <c r="AS62" s="215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116"/>
      <c r="BQ62" s="215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116"/>
    </row>
    <row r="63" spans="1:92" ht="15.95" customHeight="1" x14ac:dyDescent="0.25">
      <c r="A63" s="116"/>
      <c r="Q63" s="116"/>
      <c r="R63" s="215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116"/>
      <c r="AS63" s="215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116"/>
      <c r="BQ63" s="215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116"/>
    </row>
    <row r="64" spans="1:92" ht="15.95" customHeight="1" x14ac:dyDescent="0.25">
      <c r="A64" s="215"/>
      <c r="Q64" s="215"/>
      <c r="R64" s="215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116"/>
      <c r="AS64" s="215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116"/>
      <c r="BQ64" s="215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116"/>
    </row>
    <row r="65" spans="1:92" ht="15.95" customHeight="1" x14ac:dyDescent="0.25">
      <c r="A65" s="116"/>
      <c r="Q65" s="116"/>
      <c r="R65" s="215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116"/>
      <c r="AS65" s="215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116"/>
      <c r="BQ65" s="215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116"/>
    </row>
    <row r="66" spans="1:92" ht="15.95" customHeight="1" x14ac:dyDescent="0.25">
      <c r="A66" s="215"/>
      <c r="Q66" s="116"/>
      <c r="R66" s="215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116"/>
      <c r="AS66" s="215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116"/>
      <c r="BQ66" s="215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116"/>
    </row>
    <row r="67" spans="1:92" ht="15.95" customHeight="1" x14ac:dyDescent="0.25">
      <c r="A67" s="21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116"/>
      <c r="R67" s="116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116"/>
      <c r="AS67" s="116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116"/>
      <c r="BQ67" s="116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116"/>
    </row>
    <row r="68" spans="1:92" ht="15.95" customHeight="1" x14ac:dyDescent="0.25">
      <c r="A68" s="215"/>
      <c r="G68" s="16"/>
      <c r="H68" s="16"/>
      <c r="I68" s="16"/>
      <c r="J68" s="16"/>
      <c r="K68" s="16"/>
      <c r="L68" s="16"/>
      <c r="M68" s="16"/>
      <c r="Q68" s="116"/>
      <c r="R68" s="116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116"/>
      <c r="AS68" s="116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116"/>
      <c r="BQ68" s="116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116"/>
    </row>
    <row r="69" spans="1:92" ht="15.95" customHeight="1" x14ac:dyDescent="0.25">
      <c r="A69" s="215"/>
      <c r="Q69" s="116"/>
      <c r="R69" s="116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116"/>
      <c r="AS69" s="116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116"/>
      <c r="BQ69" s="116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116"/>
    </row>
    <row r="70" spans="1:92" ht="15.95" customHeight="1" x14ac:dyDescent="0.25">
      <c r="A70" s="215"/>
      <c r="Q70" s="116"/>
      <c r="R70" s="116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116"/>
      <c r="AS70" s="116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116"/>
      <c r="BQ70" s="116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116"/>
    </row>
    <row r="71" spans="1:92" ht="15.95" customHeight="1" x14ac:dyDescent="0.25">
      <c r="A71" s="215"/>
      <c r="Q71" s="116"/>
      <c r="R71" s="213"/>
      <c r="AF71" s="16"/>
      <c r="AG71" s="16"/>
      <c r="AH71" s="16"/>
      <c r="AI71" s="16"/>
      <c r="AJ71" s="16"/>
      <c r="AK71" s="16"/>
      <c r="AL71" s="16"/>
      <c r="AR71" s="227"/>
      <c r="AS71" s="213"/>
      <c r="BG71" s="16"/>
      <c r="BH71" s="16"/>
      <c r="BI71" s="16"/>
      <c r="BJ71" s="16"/>
      <c r="BK71" s="16"/>
      <c r="BL71" s="16"/>
      <c r="BM71" s="16"/>
      <c r="BP71" s="227"/>
      <c r="BQ71" s="213"/>
      <c r="CE71" s="16"/>
      <c r="CF71" s="16"/>
      <c r="CG71" s="16"/>
      <c r="CH71" s="16"/>
      <c r="CI71" s="16"/>
      <c r="CJ71" s="16"/>
      <c r="CK71" s="16"/>
      <c r="CN71" s="227"/>
    </row>
    <row r="72" spans="1:92" ht="15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27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27"/>
      <c r="AS72" s="213"/>
      <c r="AT72" s="213"/>
      <c r="AU72" s="213"/>
      <c r="AV72" s="213"/>
      <c r="AW72" s="213"/>
      <c r="AX72" s="213"/>
      <c r="AY72" s="213"/>
      <c r="AZ72" s="213"/>
      <c r="BA72" s="213"/>
      <c r="BB72" s="227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27"/>
      <c r="BQ72" s="213"/>
      <c r="BR72" s="213"/>
      <c r="BS72" s="213"/>
      <c r="BT72" s="213"/>
      <c r="BU72" s="213"/>
      <c r="BV72" s="213"/>
      <c r="BW72" s="213"/>
      <c r="BX72" s="213"/>
      <c r="BY72" s="213"/>
      <c r="BZ72" s="227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27"/>
    </row>
    <row r="73" spans="1:92" ht="24" customHeight="1" x14ac:dyDescent="0.3">
      <c r="A73" s="213"/>
      <c r="B73" s="261" t="s">
        <v>702</v>
      </c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13"/>
      <c r="R73" s="213"/>
      <c r="S73" s="261" t="s">
        <v>702</v>
      </c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27"/>
      <c r="AS73" s="213"/>
      <c r="AT73" s="261" t="s">
        <v>702</v>
      </c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27"/>
      <c r="BQ73" s="213"/>
      <c r="BR73" s="261" t="s">
        <v>702</v>
      </c>
      <c r="BS73" s="261"/>
      <c r="BT73" s="261"/>
      <c r="BU73" s="261"/>
      <c r="BV73" s="261"/>
      <c r="BW73" s="261"/>
      <c r="BX73" s="261"/>
      <c r="BY73" s="261"/>
      <c r="BZ73" s="261"/>
      <c r="CA73" s="261"/>
      <c r="CB73" s="261"/>
      <c r="CC73" s="261"/>
      <c r="CD73" s="261"/>
      <c r="CE73" s="261"/>
      <c r="CF73" s="261"/>
      <c r="CG73" s="261"/>
      <c r="CH73" s="261"/>
      <c r="CI73" s="261"/>
      <c r="CJ73" s="261"/>
      <c r="CK73" s="261"/>
      <c r="CL73" s="261"/>
      <c r="CM73" s="261"/>
      <c r="CN73" s="227"/>
    </row>
    <row r="74" spans="1:92" ht="20.25" x14ac:dyDescent="0.3">
      <c r="A74" s="213"/>
      <c r="B74" s="52" t="s">
        <v>115</v>
      </c>
      <c r="C74" s="52">
        <f>+C2</f>
        <v>26</v>
      </c>
      <c r="D74" s="273" t="s">
        <v>667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213"/>
      <c r="R74" s="213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13"/>
      <c r="AS74" s="213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13"/>
      <c r="BQ74" s="213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13"/>
    </row>
    <row r="75" spans="1:92" ht="18.600000000000001" customHeight="1" x14ac:dyDescent="0.3">
      <c r="A75" s="116"/>
      <c r="N75" s="51"/>
      <c r="O75" s="51"/>
      <c r="P75" s="51"/>
      <c r="Q75" s="116"/>
      <c r="R75" s="116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116"/>
      <c r="AS75" s="116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116"/>
      <c r="BQ75" s="116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116"/>
    </row>
    <row r="76" spans="1:92" ht="15.75" x14ac:dyDescent="0.25">
      <c r="A76" s="116"/>
      <c r="B76" s="16"/>
      <c r="C76" s="16"/>
      <c r="N76" s="16"/>
      <c r="O76" s="16"/>
      <c r="P76" s="16"/>
      <c r="Q76" s="213"/>
      <c r="R76" s="213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213"/>
      <c r="AS76" s="213"/>
      <c r="BP76" s="213"/>
      <c r="BQ76" s="213"/>
      <c r="CN76" s="213"/>
    </row>
    <row r="77" spans="1:92" ht="15.75" customHeight="1" x14ac:dyDescent="0.25">
      <c r="A77" s="116"/>
      <c r="B77" s="16"/>
      <c r="C77" s="16"/>
      <c r="N77" s="16"/>
      <c r="O77" s="16"/>
      <c r="P77" s="16"/>
      <c r="Q77" s="213"/>
      <c r="R77" s="213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213"/>
      <c r="AS77" s="213"/>
      <c r="AT77" s="61"/>
      <c r="AU77" s="61"/>
      <c r="AV77" s="75"/>
      <c r="AW77" s="77"/>
      <c r="AX77" s="78"/>
      <c r="AY77" s="77"/>
      <c r="AZ77" s="77"/>
      <c r="BA77" s="267" t="s">
        <v>665</v>
      </c>
      <c r="BB77" s="268"/>
      <c r="BC77" s="268"/>
      <c r="BD77" s="268"/>
      <c r="BE77" s="269"/>
      <c r="BF77" s="270" t="s">
        <v>671</v>
      </c>
      <c r="BG77" s="271"/>
      <c r="BH77" s="271"/>
      <c r="BI77" s="271"/>
      <c r="BJ77" s="272"/>
      <c r="BK77" s="267" t="s">
        <v>672</v>
      </c>
      <c r="BL77" s="268"/>
      <c r="BM77" s="268"/>
      <c r="BN77" s="268"/>
      <c r="BO77" s="269"/>
      <c r="BP77" s="213"/>
      <c r="BQ77" s="213"/>
      <c r="BR77" s="61"/>
      <c r="BS77" s="61"/>
      <c r="BT77" s="75"/>
      <c r="BU77" s="77"/>
      <c r="BV77" s="78"/>
      <c r="BW77" s="77"/>
      <c r="BX77" s="77"/>
      <c r="BY77" s="267" t="s">
        <v>665</v>
      </c>
      <c r="BZ77" s="268"/>
      <c r="CA77" s="268"/>
      <c r="CB77" s="268"/>
      <c r="CC77" s="269"/>
      <c r="CD77" s="270" t="s">
        <v>671</v>
      </c>
      <c r="CE77" s="271"/>
      <c r="CF77" s="271"/>
      <c r="CG77" s="271"/>
      <c r="CH77" s="272"/>
      <c r="CI77" s="267" t="s">
        <v>672</v>
      </c>
      <c r="CJ77" s="268"/>
      <c r="CK77" s="268"/>
      <c r="CL77" s="268"/>
      <c r="CM77" s="269"/>
      <c r="CN77" s="213"/>
    </row>
    <row r="78" spans="1:92" ht="15.75" customHeight="1" thickBot="1" x14ac:dyDescent="0.3">
      <c r="A78" s="116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116"/>
      <c r="R78" s="116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116"/>
      <c r="AS78" s="116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229" t="s">
        <v>4</v>
      </c>
      <c r="BB78" s="230" t="s">
        <v>29</v>
      </c>
      <c r="BC78" s="230" t="s">
        <v>30</v>
      </c>
      <c r="BD78" s="230" t="s">
        <v>31</v>
      </c>
      <c r="BE78" s="231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230" t="s">
        <v>4</v>
      </c>
      <c r="BL78" s="230" t="s">
        <v>29</v>
      </c>
      <c r="BM78" s="230" t="s">
        <v>30</v>
      </c>
      <c r="BN78" s="230" t="s">
        <v>31</v>
      </c>
      <c r="BO78" s="231" t="s">
        <v>3</v>
      </c>
      <c r="BP78" s="116"/>
      <c r="BQ78" s="116"/>
      <c r="BR78" s="88"/>
      <c r="BS78" s="59"/>
      <c r="BT78" s="59"/>
      <c r="BU78" s="59"/>
      <c r="BV78" s="59"/>
      <c r="BW78" s="59"/>
      <c r="BX78" s="22"/>
      <c r="BY78" s="229" t="s">
        <v>4</v>
      </c>
      <c r="BZ78" s="230" t="s">
        <v>29</v>
      </c>
      <c r="CA78" s="230" t="s">
        <v>30</v>
      </c>
      <c r="CB78" s="230" t="s">
        <v>31</v>
      </c>
      <c r="CC78" s="231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230" t="s">
        <v>4</v>
      </c>
      <c r="CJ78" s="230" t="s">
        <v>29</v>
      </c>
      <c r="CK78" s="230" t="s">
        <v>30</v>
      </c>
      <c r="CL78" s="230" t="s">
        <v>31</v>
      </c>
      <c r="CM78" s="231" t="s">
        <v>3</v>
      </c>
      <c r="CN78" s="116"/>
    </row>
    <row r="79" spans="1:92" ht="15.75" customHeight="1" thickBot="1" x14ac:dyDescent="0.3">
      <c r="A79" s="116"/>
      <c r="B79" s="16"/>
      <c r="C79" s="16"/>
      <c r="D79" s="42" t="s">
        <v>82</v>
      </c>
      <c r="E79" s="42"/>
      <c r="F79" s="42"/>
      <c r="G79" s="29" t="s">
        <v>23</v>
      </c>
      <c r="H79" s="43"/>
      <c r="I79" s="74">
        <v>25</v>
      </c>
      <c r="J79" s="74">
        <v>45</v>
      </c>
      <c r="K79" s="74">
        <v>17</v>
      </c>
      <c r="L79" s="83">
        <v>62</v>
      </c>
      <c r="M79" s="74">
        <v>4</v>
      </c>
      <c r="O79" s="16"/>
      <c r="P79" s="16"/>
      <c r="Q79" s="116"/>
      <c r="R79" s="116"/>
      <c r="S79" s="75"/>
      <c r="T79" s="65"/>
      <c r="U79" s="239" t="s">
        <v>161</v>
      </c>
      <c r="V79" s="22" t="s">
        <v>194</v>
      </c>
      <c r="W79" s="22"/>
      <c r="X79" s="22"/>
      <c r="Y79" s="22"/>
      <c r="Z79" s="22"/>
      <c r="AA79" s="22"/>
      <c r="AB79" s="22"/>
      <c r="AC79" s="239" t="s">
        <v>4</v>
      </c>
      <c r="AD79" s="239" t="s">
        <v>8</v>
      </c>
      <c r="AE79" s="239" t="s">
        <v>9</v>
      </c>
      <c r="AF79" s="239" t="s">
        <v>10</v>
      </c>
      <c r="AG79" s="263" t="s">
        <v>107</v>
      </c>
      <c r="AH79" s="263"/>
      <c r="AI79" s="239" t="s">
        <v>5</v>
      </c>
      <c r="AJ79" s="239" t="s">
        <v>7</v>
      </c>
      <c r="AK79" s="239" t="s">
        <v>6</v>
      </c>
      <c r="AL79" s="239" t="s">
        <v>108</v>
      </c>
      <c r="AM79" s="50"/>
      <c r="AN79" s="50"/>
      <c r="AO79" s="50"/>
      <c r="AP79" s="50"/>
      <c r="AQ79" s="50"/>
      <c r="AR79" s="116"/>
      <c r="AS79" s="116"/>
      <c r="AT79" s="25" t="s">
        <v>139</v>
      </c>
      <c r="AU79" s="25"/>
      <c r="AV79" s="25"/>
      <c r="AW79" s="25"/>
      <c r="AX79" s="25"/>
      <c r="AY79" s="27" t="s">
        <v>143</v>
      </c>
      <c r="BA79" s="189">
        <v>3</v>
      </c>
      <c r="BB79" s="28">
        <v>3</v>
      </c>
      <c r="BC79" s="28">
        <v>2</v>
      </c>
      <c r="BD79" s="28">
        <f>+BC79+BB79</f>
        <v>5</v>
      </c>
      <c r="BE79" s="193">
        <v>0</v>
      </c>
      <c r="BF79" s="189">
        <f>+BK79+BA79</f>
        <v>34</v>
      </c>
      <c r="BG79" s="28">
        <f>+BL79+BB79</f>
        <v>9</v>
      </c>
      <c r="BH79" s="28">
        <f>+BM79+BC79</f>
        <v>9</v>
      </c>
      <c r="BI79" s="28">
        <f>+BN79+BD79</f>
        <v>18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73">+BL79+BM79</f>
        <v>13</v>
      </c>
      <c r="BO79" s="194">
        <v>2</v>
      </c>
      <c r="BP79" s="116"/>
      <c r="BQ79" s="116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1</v>
      </c>
      <c r="BZ79" s="74">
        <v>0</v>
      </c>
      <c r="CA79" s="74">
        <v>0</v>
      </c>
      <c r="CB79" s="50">
        <f t="shared" ref="CB79" si="74">+CA79+BZ79</f>
        <v>0</v>
      </c>
      <c r="CC79" s="194">
        <v>0</v>
      </c>
      <c r="CD79" s="191">
        <f t="shared" ref="CD79:CH90" si="75">+CI79+BY79</f>
        <v>4</v>
      </c>
      <c r="CE79" s="74">
        <f t="shared" si="75"/>
        <v>0</v>
      </c>
      <c r="CF79" s="74">
        <f t="shared" si="75"/>
        <v>0</v>
      </c>
      <c r="CG79" s="74">
        <f t="shared" si="75"/>
        <v>0</v>
      </c>
      <c r="CH79" s="194">
        <f t="shared" si="75"/>
        <v>0</v>
      </c>
      <c r="CI79" s="191">
        <v>3</v>
      </c>
      <c r="CJ79" s="74">
        <v>0</v>
      </c>
      <c r="CK79" s="74">
        <v>0</v>
      </c>
      <c r="CL79" s="50">
        <f t="shared" ref="CL79:CL84" si="76">+CJ79+CK79</f>
        <v>0</v>
      </c>
      <c r="CM79" s="194">
        <v>0</v>
      </c>
      <c r="CN79" s="116"/>
    </row>
    <row r="80" spans="1:92" ht="15.75" customHeight="1" x14ac:dyDescent="0.25">
      <c r="A80" s="116"/>
      <c r="B80" s="16"/>
      <c r="C80" s="16"/>
      <c r="D80" s="97" t="s">
        <v>65</v>
      </c>
      <c r="E80" s="97"/>
      <c r="F80" s="97"/>
      <c r="G80" s="97" t="s">
        <v>17</v>
      </c>
      <c r="H80" s="74"/>
      <c r="I80" s="74">
        <v>24</v>
      </c>
      <c r="J80" s="74">
        <v>27</v>
      </c>
      <c r="K80" s="74">
        <v>28</v>
      </c>
      <c r="L80" s="83">
        <v>55</v>
      </c>
      <c r="M80" s="74">
        <v>4</v>
      </c>
      <c r="O80" s="16"/>
      <c r="P80" s="16"/>
      <c r="Q80" s="116"/>
      <c r="R80" s="116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SUMIF($V$96:$V$98,$V80,AC$96:AC$98)+SUMIF($V$114:$V$124,$V80,AC$114:AC$124)</f>
        <v>1</v>
      </c>
      <c r="AD80" s="50">
        <f t="shared" ref="AD80:AF90" si="77">SUMIF($V$96:$V$98,$V80,AD$96:AD$98)+SUMIF($V$114:$V$124,$V80,AD$114:AD$124)</f>
        <v>0</v>
      </c>
      <c r="AE80" s="50">
        <f t="shared" si="77"/>
        <v>0</v>
      </c>
      <c r="AF80" s="50">
        <f t="shared" si="77"/>
        <v>1</v>
      </c>
      <c r="AG80" s="264">
        <f t="shared" ref="AG80:AG90" si="78">(2*AD80+AF80)/(2*AC80)</f>
        <v>0.5</v>
      </c>
      <c r="AH80" s="264"/>
      <c r="AI80" s="50">
        <f t="shared" ref="AI80:AK90" si="79">SUMIF($V$96:$V$98,$V80,AI$96:AI$98)+SUMIF($V$114:$V$124,$V80,AI$114:AI$124)</f>
        <v>1</v>
      </c>
      <c r="AJ80" s="50">
        <f t="shared" si="79"/>
        <v>0</v>
      </c>
      <c r="AK80" s="50">
        <f t="shared" si="79"/>
        <v>0</v>
      </c>
      <c r="AL80" s="81">
        <f t="shared" ref="AL80:AL90" si="80">+AI80/AC80</f>
        <v>1</v>
      </c>
      <c r="AM80" s="50"/>
      <c r="AN80" s="50"/>
      <c r="AO80" s="50"/>
      <c r="AP80" s="50"/>
      <c r="AQ80" s="50"/>
      <c r="AR80" s="116"/>
      <c r="AS80" s="116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4</v>
      </c>
      <c r="BB80" s="74">
        <v>0</v>
      </c>
      <c r="BC80" s="74">
        <v>0</v>
      </c>
      <c r="BD80" s="50">
        <f t="shared" ref="BD80:BD90" si="81">+BC80+BB80</f>
        <v>0</v>
      </c>
      <c r="BE80" s="194">
        <v>0</v>
      </c>
      <c r="BF80" s="191">
        <f t="shared" ref="BF80:BJ90" si="82">+BK80+BA80</f>
        <v>23</v>
      </c>
      <c r="BG80" s="74">
        <f t="shared" si="82"/>
        <v>0</v>
      </c>
      <c r="BH80" s="74">
        <f t="shared" si="82"/>
        <v>1</v>
      </c>
      <c r="BI80" s="74">
        <f t="shared" si="82"/>
        <v>1</v>
      </c>
      <c r="BJ80" s="194">
        <f t="shared" si="82"/>
        <v>0</v>
      </c>
      <c r="BK80" s="191">
        <v>19</v>
      </c>
      <c r="BL80" s="74">
        <v>0</v>
      </c>
      <c r="BM80" s="74">
        <v>1</v>
      </c>
      <c r="BN80" s="50">
        <f t="shared" si="73"/>
        <v>1</v>
      </c>
      <c r="BO80" s="194">
        <v>0</v>
      </c>
      <c r="BP80" s="116"/>
      <c r="BQ80" s="116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75"/>
        <v>1</v>
      </c>
      <c r="CE80" s="74">
        <f t="shared" si="75"/>
        <v>0</v>
      </c>
      <c r="CF80" s="74">
        <f t="shared" si="75"/>
        <v>0</v>
      </c>
      <c r="CG80" s="74">
        <f t="shared" si="75"/>
        <v>0</v>
      </c>
      <c r="CH80" s="194">
        <f t="shared" si="75"/>
        <v>0</v>
      </c>
      <c r="CI80" s="191">
        <v>1</v>
      </c>
      <c r="CJ80" s="74">
        <v>0</v>
      </c>
      <c r="CK80" s="74">
        <v>0</v>
      </c>
      <c r="CL80" s="50">
        <f t="shared" si="76"/>
        <v>0</v>
      </c>
      <c r="CM80" s="194">
        <v>0</v>
      </c>
      <c r="CN80" s="116"/>
    </row>
    <row r="81" spans="1:92" ht="15.75" customHeight="1" x14ac:dyDescent="0.25">
      <c r="A81" s="116"/>
      <c r="B81" s="16"/>
      <c r="C81" s="16"/>
      <c r="D81" s="65" t="s">
        <v>126</v>
      </c>
      <c r="E81" s="65"/>
      <c r="F81" s="65"/>
      <c r="G81" s="97" t="s">
        <v>19</v>
      </c>
      <c r="H81" s="50"/>
      <c r="I81" s="74">
        <v>24</v>
      </c>
      <c r="J81" s="74">
        <v>35</v>
      </c>
      <c r="K81" s="74">
        <v>19</v>
      </c>
      <c r="L81" s="83">
        <v>54</v>
      </c>
      <c r="M81" s="74">
        <v>6</v>
      </c>
      <c r="O81" s="16"/>
      <c r="P81" s="16"/>
      <c r="Q81" s="116"/>
      <c r="R81" s="116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 t="shared" ref="AC81:AC90" si="83">SUMIF($V$96:$V$98,$V81,AC$96:AC$98)+SUMIF($V$114:$V$124,$V81,AC$114:AC$124)</f>
        <v>2</v>
      </c>
      <c r="AD81" s="50">
        <f t="shared" si="77"/>
        <v>2</v>
      </c>
      <c r="AE81" s="50">
        <f t="shared" si="77"/>
        <v>0</v>
      </c>
      <c r="AF81" s="50">
        <f t="shared" si="77"/>
        <v>0</v>
      </c>
      <c r="AG81" s="264">
        <f t="shared" si="78"/>
        <v>1</v>
      </c>
      <c r="AH81" s="264"/>
      <c r="AI81" s="50">
        <f t="shared" si="79"/>
        <v>0</v>
      </c>
      <c r="AJ81" s="50">
        <f t="shared" si="79"/>
        <v>0</v>
      </c>
      <c r="AK81" s="50">
        <f t="shared" si="79"/>
        <v>2</v>
      </c>
      <c r="AL81" s="81">
        <f t="shared" si="80"/>
        <v>0</v>
      </c>
      <c r="AM81" s="50"/>
      <c r="AN81" s="50"/>
      <c r="AO81" s="50"/>
      <c r="AP81" s="50"/>
      <c r="AQ81" s="50"/>
      <c r="AR81" s="116"/>
      <c r="AS81" s="116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>
        <v>3</v>
      </c>
      <c r="BB81" s="74">
        <v>3</v>
      </c>
      <c r="BC81" s="74">
        <v>3</v>
      </c>
      <c r="BD81" s="50">
        <f t="shared" si="81"/>
        <v>6</v>
      </c>
      <c r="BE81" s="194">
        <v>6</v>
      </c>
      <c r="BF81" s="191">
        <f t="shared" si="82"/>
        <v>22</v>
      </c>
      <c r="BG81" s="74">
        <f t="shared" si="82"/>
        <v>23</v>
      </c>
      <c r="BH81" s="74">
        <f t="shared" si="82"/>
        <v>18</v>
      </c>
      <c r="BI81" s="74">
        <f t="shared" si="82"/>
        <v>41</v>
      </c>
      <c r="BJ81" s="194">
        <f t="shared" si="82"/>
        <v>12</v>
      </c>
      <c r="BK81" s="191">
        <v>19</v>
      </c>
      <c r="BL81" s="74">
        <v>20</v>
      </c>
      <c r="BM81" s="74">
        <v>15</v>
      </c>
      <c r="BN81" s="50">
        <f t="shared" si="73"/>
        <v>35</v>
      </c>
      <c r="BO81" s="194">
        <v>6</v>
      </c>
      <c r="BP81" s="116"/>
      <c r="BQ81" s="116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/>
      <c r="BZ81" s="74"/>
      <c r="CA81" s="74"/>
      <c r="CB81" s="74"/>
      <c r="CC81" s="194"/>
      <c r="CD81" s="191">
        <f t="shared" si="75"/>
        <v>1</v>
      </c>
      <c r="CE81" s="74">
        <f t="shared" si="75"/>
        <v>0</v>
      </c>
      <c r="CF81" s="74">
        <f t="shared" si="75"/>
        <v>0</v>
      </c>
      <c r="CG81" s="74">
        <f t="shared" si="75"/>
        <v>0</v>
      </c>
      <c r="CH81" s="194">
        <f t="shared" si="75"/>
        <v>0</v>
      </c>
      <c r="CI81" s="191">
        <v>1</v>
      </c>
      <c r="CJ81" s="74">
        <v>0</v>
      </c>
      <c r="CK81" s="74">
        <v>0</v>
      </c>
      <c r="CL81" s="50">
        <f t="shared" si="76"/>
        <v>0</v>
      </c>
      <c r="CM81" s="194">
        <v>0</v>
      </c>
      <c r="CN81" s="232"/>
    </row>
    <row r="82" spans="1:92" ht="15.75" customHeight="1" x14ac:dyDescent="0.25">
      <c r="A82" s="116"/>
      <c r="B82" s="16"/>
      <c r="C82" s="16"/>
      <c r="D82" s="42" t="s">
        <v>133</v>
      </c>
      <c r="E82" s="42"/>
      <c r="F82" s="42"/>
      <c r="G82" s="42" t="s">
        <v>25</v>
      </c>
      <c r="H82" s="43"/>
      <c r="I82" s="74">
        <v>22</v>
      </c>
      <c r="J82" s="74">
        <v>35</v>
      </c>
      <c r="K82" s="74">
        <v>7</v>
      </c>
      <c r="L82" s="83">
        <v>42</v>
      </c>
      <c r="M82" s="74">
        <v>2</v>
      </c>
      <c r="O82" s="16"/>
      <c r="P82" s="16"/>
      <c r="Q82" s="116"/>
      <c r="R82" s="116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 t="shared" si="83"/>
        <v>10.3</v>
      </c>
      <c r="AD82" s="50">
        <f t="shared" si="77"/>
        <v>6</v>
      </c>
      <c r="AE82" s="50">
        <f t="shared" si="77"/>
        <v>2</v>
      </c>
      <c r="AF82" s="50">
        <f t="shared" si="77"/>
        <v>3</v>
      </c>
      <c r="AG82" s="264">
        <f t="shared" si="78"/>
        <v>0.72815533980582514</v>
      </c>
      <c r="AH82" s="264"/>
      <c r="AI82" s="50">
        <f t="shared" si="79"/>
        <v>22</v>
      </c>
      <c r="AJ82" s="50">
        <f t="shared" si="79"/>
        <v>0</v>
      </c>
      <c r="AK82" s="50">
        <f t="shared" si="79"/>
        <v>1</v>
      </c>
      <c r="AL82" s="81">
        <f t="shared" si="80"/>
        <v>2.1359223300970873</v>
      </c>
      <c r="AM82" s="50"/>
      <c r="AN82" s="50"/>
      <c r="AO82" s="50"/>
      <c r="AP82" s="50"/>
      <c r="AQ82" s="50"/>
      <c r="AR82" s="116"/>
      <c r="AS82" s="116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3</v>
      </c>
      <c r="BB82" s="74">
        <v>1</v>
      </c>
      <c r="BC82" s="74">
        <v>3</v>
      </c>
      <c r="BD82" s="50">
        <f t="shared" si="81"/>
        <v>4</v>
      </c>
      <c r="BE82" s="194">
        <v>0</v>
      </c>
      <c r="BF82" s="191">
        <f t="shared" si="82"/>
        <v>22</v>
      </c>
      <c r="BG82" s="74">
        <f t="shared" si="82"/>
        <v>11</v>
      </c>
      <c r="BH82" s="74">
        <f t="shared" si="82"/>
        <v>13</v>
      </c>
      <c r="BI82" s="74">
        <f t="shared" si="82"/>
        <v>24</v>
      </c>
      <c r="BJ82" s="194">
        <f t="shared" si="82"/>
        <v>0</v>
      </c>
      <c r="BK82" s="191">
        <v>19</v>
      </c>
      <c r="BL82" s="74">
        <v>10</v>
      </c>
      <c r="BM82" s="74">
        <v>10</v>
      </c>
      <c r="BN82" s="50">
        <f t="shared" si="73"/>
        <v>20</v>
      </c>
      <c r="BO82" s="194">
        <v>0</v>
      </c>
      <c r="BP82" s="116"/>
      <c r="BQ82" s="116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BZ82" s="74"/>
      <c r="CA82" s="74"/>
      <c r="CB82" s="74"/>
      <c r="CC82" s="194"/>
      <c r="CD82" s="191">
        <f t="shared" si="75"/>
        <v>1</v>
      </c>
      <c r="CE82" s="74">
        <f t="shared" si="75"/>
        <v>0</v>
      </c>
      <c r="CF82" s="74">
        <f t="shared" si="75"/>
        <v>0</v>
      </c>
      <c r="CG82" s="74">
        <f t="shared" si="75"/>
        <v>0</v>
      </c>
      <c r="CH82" s="194">
        <f t="shared" si="75"/>
        <v>2</v>
      </c>
      <c r="CI82" s="191">
        <v>1</v>
      </c>
      <c r="CJ82" s="74">
        <v>0</v>
      </c>
      <c r="CK82" s="74">
        <v>0</v>
      </c>
      <c r="CL82" s="50">
        <f t="shared" si="76"/>
        <v>0</v>
      </c>
      <c r="CM82" s="194">
        <v>2</v>
      </c>
      <c r="CN82" s="116"/>
    </row>
    <row r="83" spans="1:92" ht="15.75" customHeight="1" x14ac:dyDescent="0.25">
      <c r="A83" s="116"/>
      <c r="C83" s="16"/>
      <c r="D83" s="36" t="s">
        <v>119</v>
      </c>
      <c r="E83" s="36"/>
      <c r="F83" s="36"/>
      <c r="G83" s="42" t="s">
        <v>139</v>
      </c>
      <c r="H83" s="38"/>
      <c r="I83" s="74">
        <v>22</v>
      </c>
      <c r="J83" s="74">
        <v>23</v>
      </c>
      <c r="K83" s="74">
        <v>18</v>
      </c>
      <c r="L83" s="83">
        <v>41</v>
      </c>
      <c r="M83" s="74">
        <v>12</v>
      </c>
      <c r="Q83" s="116"/>
      <c r="R83" s="116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 t="shared" si="83"/>
        <v>5</v>
      </c>
      <c r="AD83" s="50">
        <f t="shared" si="77"/>
        <v>4</v>
      </c>
      <c r="AE83" s="50">
        <f t="shared" si="77"/>
        <v>0</v>
      </c>
      <c r="AF83" s="50">
        <f t="shared" si="77"/>
        <v>1</v>
      </c>
      <c r="AG83" s="264">
        <f t="shared" si="78"/>
        <v>0.9</v>
      </c>
      <c r="AH83" s="264"/>
      <c r="AI83" s="50">
        <f t="shared" si="79"/>
        <v>7</v>
      </c>
      <c r="AJ83" s="50">
        <f t="shared" si="79"/>
        <v>0</v>
      </c>
      <c r="AK83" s="50">
        <f t="shared" si="79"/>
        <v>1</v>
      </c>
      <c r="AL83" s="81">
        <f t="shared" si="80"/>
        <v>1.4</v>
      </c>
      <c r="AM83" s="50"/>
      <c r="AN83" s="50"/>
      <c r="AO83" s="50"/>
      <c r="AP83" s="50"/>
      <c r="AQ83" s="50"/>
      <c r="AR83" s="116"/>
      <c r="AS83" s="116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4</v>
      </c>
      <c r="BB83" s="74">
        <v>0</v>
      </c>
      <c r="BC83" s="74">
        <v>3</v>
      </c>
      <c r="BD83" s="50">
        <f t="shared" si="81"/>
        <v>3</v>
      </c>
      <c r="BE83" s="194">
        <v>0</v>
      </c>
      <c r="BF83" s="191">
        <f t="shared" si="82"/>
        <v>26</v>
      </c>
      <c r="BG83" s="74">
        <f t="shared" si="82"/>
        <v>0</v>
      </c>
      <c r="BH83" s="74">
        <f t="shared" si="82"/>
        <v>20</v>
      </c>
      <c r="BI83" s="74">
        <f t="shared" si="82"/>
        <v>20</v>
      </c>
      <c r="BJ83" s="194">
        <f t="shared" si="82"/>
        <v>0</v>
      </c>
      <c r="BK83" s="191">
        <v>22</v>
      </c>
      <c r="BL83" s="74">
        <v>0</v>
      </c>
      <c r="BM83" s="74">
        <v>17</v>
      </c>
      <c r="BN83" s="50">
        <f t="shared" si="73"/>
        <v>17</v>
      </c>
      <c r="BO83" s="194">
        <v>0</v>
      </c>
      <c r="BP83" s="116"/>
      <c r="BQ83" s="116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75"/>
        <v>3</v>
      </c>
      <c r="CE83" s="74">
        <f t="shared" si="75"/>
        <v>0</v>
      </c>
      <c r="CF83" s="74">
        <f t="shared" si="75"/>
        <v>2</v>
      </c>
      <c r="CG83" s="74">
        <f t="shared" si="75"/>
        <v>2</v>
      </c>
      <c r="CH83" s="194">
        <f t="shared" si="75"/>
        <v>2</v>
      </c>
      <c r="CI83" s="191">
        <v>3</v>
      </c>
      <c r="CJ83" s="74">
        <v>0</v>
      </c>
      <c r="CK83" s="74">
        <v>2</v>
      </c>
      <c r="CL83" s="50">
        <f t="shared" si="76"/>
        <v>2</v>
      </c>
      <c r="CM83" s="194">
        <v>2</v>
      </c>
      <c r="CN83" s="116"/>
    </row>
    <row r="84" spans="1:92" ht="15.75" customHeight="1" x14ac:dyDescent="0.25">
      <c r="A84" s="116"/>
      <c r="C84" s="16"/>
      <c r="D84" s="42" t="s">
        <v>132</v>
      </c>
      <c r="E84" s="42"/>
      <c r="F84" s="42"/>
      <c r="G84" s="36" t="s">
        <v>15</v>
      </c>
      <c r="H84" s="43"/>
      <c r="I84" s="74">
        <v>24</v>
      </c>
      <c r="J84" s="74">
        <v>24</v>
      </c>
      <c r="K84" s="74">
        <v>16</v>
      </c>
      <c r="L84" s="83">
        <v>40</v>
      </c>
      <c r="M84" s="74">
        <v>2</v>
      </c>
      <c r="Q84" s="116"/>
      <c r="R84" s="116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 t="shared" si="83"/>
        <v>1</v>
      </c>
      <c r="AD84" s="50">
        <f t="shared" si="77"/>
        <v>1</v>
      </c>
      <c r="AE84" s="50">
        <f t="shared" si="77"/>
        <v>0</v>
      </c>
      <c r="AF84" s="50">
        <f t="shared" si="77"/>
        <v>0</v>
      </c>
      <c r="AG84" s="264">
        <f t="shared" si="78"/>
        <v>1</v>
      </c>
      <c r="AH84" s="264"/>
      <c r="AI84" s="50">
        <f t="shared" si="79"/>
        <v>0</v>
      </c>
      <c r="AJ84" s="50">
        <f t="shared" si="79"/>
        <v>0</v>
      </c>
      <c r="AK84" s="50">
        <f t="shared" si="79"/>
        <v>1</v>
      </c>
      <c r="AL84" s="81">
        <f t="shared" si="80"/>
        <v>0</v>
      </c>
      <c r="AM84" s="50"/>
      <c r="AN84" s="50"/>
      <c r="AO84" s="50"/>
      <c r="AP84" s="50"/>
      <c r="AQ84" s="50"/>
      <c r="AR84" s="116"/>
      <c r="AS84" s="116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4</v>
      </c>
      <c r="BB84" s="74">
        <v>2</v>
      </c>
      <c r="BC84" s="74">
        <v>1</v>
      </c>
      <c r="BD84" s="50">
        <f t="shared" si="81"/>
        <v>3</v>
      </c>
      <c r="BE84" s="194">
        <v>0</v>
      </c>
      <c r="BF84" s="191">
        <f t="shared" si="82"/>
        <v>24</v>
      </c>
      <c r="BG84" s="74">
        <f t="shared" si="82"/>
        <v>7</v>
      </c>
      <c r="BH84" s="74">
        <f t="shared" si="82"/>
        <v>6</v>
      </c>
      <c r="BI84" s="74">
        <f t="shared" si="82"/>
        <v>13</v>
      </c>
      <c r="BJ84" s="194">
        <f t="shared" si="82"/>
        <v>8</v>
      </c>
      <c r="BK84" s="191">
        <v>20</v>
      </c>
      <c r="BL84" s="74">
        <v>5</v>
      </c>
      <c r="BM84" s="74">
        <v>5</v>
      </c>
      <c r="BN84" s="50">
        <f t="shared" si="73"/>
        <v>10</v>
      </c>
      <c r="BO84" s="194">
        <v>8</v>
      </c>
      <c r="BP84" s="116"/>
      <c r="BQ84" s="116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/>
      <c r="BZ84" s="74"/>
      <c r="CA84" s="74"/>
      <c r="CB84" s="74"/>
      <c r="CC84" s="194"/>
      <c r="CD84" s="191">
        <f t="shared" si="75"/>
        <v>1</v>
      </c>
      <c r="CE84" s="74">
        <f t="shared" si="75"/>
        <v>0</v>
      </c>
      <c r="CF84" s="74">
        <f t="shared" si="75"/>
        <v>0</v>
      </c>
      <c r="CG84" s="74">
        <f t="shared" si="75"/>
        <v>0</v>
      </c>
      <c r="CH84" s="194">
        <f t="shared" si="75"/>
        <v>0</v>
      </c>
      <c r="CI84" s="191">
        <v>1</v>
      </c>
      <c r="CJ84" s="74">
        <v>0</v>
      </c>
      <c r="CK84" s="74">
        <v>0</v>
      </c>
      <c r="CL84" s="50">
        <f t="shared" si="76"/>
        <v>0</v>
      </c>
      <c r="CM84" s="194">
        <v>0</v>
      </c>
      <c r="CN84" s="116"/>
    </row>
    <row r="85" spans="1:92" ht="15.75" customHeight="1" x14ac:dyDescent="0.25">
      <c r="A85" s="116"/>
      <c r="C85" s="16"/>
      <c r="D85" s="97" t="s">
        <v>39</v>
      </c>
      <c r="E85" s="97"/>
      <c r="F85" s="97"/>
      <c r="G85" s="97" t="s">
        <v>17</v>
      </c>
      <c r="H85" s="74"/>
      <c r="I85" s="74">
        <v>22</v>
      </c>
      <c r="J85" s="74">
        <v>10</v>
      </c>
      <c r="K85" s="74">
        <v>28</v>
      </c>
      <c r="L85" s="83">
        <v>38</v>
      </c>
      <c r="M85" s="74">
        <v>6</v>
      </c>
      <c r="Q85" s="116"/>
      <c r="R85" s="116"/>
      <c r="S85" s="75"/>
      <c r="T85" s="65"/>
      <c r="U85" s="75">
        <v>8</v>
      </c>
      <c r="V85" s="65" t="s">
        <v>147</v>
      </c>
      <c r="AC85" s="50">
        <f t="shared" si="83"/>
        <v>1</v>
      </c>
      <c r="AD85" s="50">
        <f t="shared" si="77"/>
        <v>1</v>
      </c>
      <c r="AE85" s="50">
        <f t="shared" si="77"/>
        <v>0</v>
      </c>
      <c r="AF85" s="50">
        <f t="shared" si="77"/>
        <v>0</v>
      </c>
      <c r="AG85" s="264">
        <f t="shared" si="78"/>
        <v>1</v>
      </c>
      <c r="AH85" s="264"/>
      <c r="AI85" s="50">
        <f t="shared" si="79"/>
        <v>2</v>
      </c>
      <c r="AJ85" s="50">
        <f t="shared" si="79"/>
        <v>0</v>
      </c>
      <c r="AK85" s="50">
        <f t="shared" si="79"/>
        <v>0</v>
      </c>
      <c r="AL85" s="81">
        <f t="shared" si="80"/>
        <v>2</v>
      </c>
      <c r="AM85" s="50"/>
      <c r="AN85" s="50"/>
      <c r="AO85" s="50"/>
      <c r="AP85" s="50"/>
      <c r="AQ85" s="50"/>
      <c r="AR85" s="116"/>
      <c r="AS85" s="116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4</v>
      </c>
      <c r="BB85" s="74">
        <v>2</v>
      </c>
      <c r="BC85" s="74">
        <v>6</v>
      </c>
      <c r="BD85" s="50">
        <f t="shared" si="81"/>
        <v>8</v>
      </c>
      <c r="BE85" s="194">
        <v>0</v>
      </c>
      <c r="BF85" s="191">
        <f t="shared" si="82"/>
        <v>24</v>
      </c>
      <c r="BG85" s="74">
        <f t="shared" si="82"/>
        <v>7</v>
      </c>
      <c r="BH85" s="74">
        <f t="shared" si="82"/>
        <v>19</v>
      </c>
      <c r="BI85" s="74">
        <f t="shared" si="82"/>
        <v>26</v>
      </c>
      <c r="BJ85" s="194">
        <f t="shared" si="82"/>
        <v>0</v>
      </c>
      <c r="BK85" s="191">
        <v>20</v>
      </c>
      <c r="BL85" s="74">
        <v>5</v>
      </c>
      <c r="BM85" s="74">
        <v>13</v>
      </c>
      <c r="BN85" s="50">
        <f t="shared" si="73"/>
        <v>18</v>
      </c>
      <c r="BO85" s="194">
        <v>0</v>
      </c>
      <c r="BP85" s="116"/>
      <c r="BQ85" s="116"/>
      <c r="BR85" s="75">
        <v>6</v>
      </c>
      <c r="BS85" s="36" t="s">
        <v>166</v>
      </c>
      <c r="BT85" s="36"/>
      <c r="BU85" s="36"/>
      <c r="BV85" s="36"/>
      <c r="BW85" s="38"/>
      <c r="BX85" s="57"/>
      <c r="BY85" s="191"/>
      <c r="BZ85" s="74"/>
      <c r="CA85" s="74"/>
      <c r="CB85" s="74"/>
      <c r="CC85" s="194"/>
      <c r="CD85" s="191">
        <f t="shared" si="75"/>
        <v>1</v>
      </c>
      <c r="CE85" s="74">
        <f t="shared" si="75"/>
        <v>1</v>
      </c>
      <c r="CF85" s="74">
        <f t="shared" si="75"/>
        <v>0</v>
      </c>
      <c r="CG85" s="74">
        <f t="shared" si="75"/>
        <v>1</v>
      </c>
      <c r="CH85" s="194">
        <f t="shared" si="75"/>
        <v>0</v>
      </c>
      <c r="CI85" s="191">
        <v>1</v>
      </c>
      <c r="CJ85" s="74">
        <v>1</v>
      </c>
      <c r="CK85" s="74">
        <v>0</v>
      </c>
      <c r="CL85" s="50">
        <f>+CJ85+CK85</f>
        <v>1</v>
      </c>
      <c r="CM85" s="194">
        <v>0</v>
      </c>
      <c r="CN85" s="116"/>
    </row>
    <row r="86" spans="1:92" ht="15.75" customHeight="1" x14ac:dyDescent="0.25">
      <c r="A86" s="116"/>
      <c r="C86" s="16"/>
      <c r="D86" s="97" t="s">
        <v>184</v>
      </c>
      <c r="E86" s="61"/>
      <c r="F86" s="61"/>
      <c r="G86" s="97" t="s">
        <v>17</v>
      </c>
      <c r="H86" s="74"/>
      <c r="I86" s="74">
        <v>23</v>
      </c>
      <c r="J86" s="74">
        <v>18</v>
      </c>
      <c r="K86" s="74">
        <v>15</v>
      </c>
      <c r="L86" s="83">
        <v>33</v>
      </c>
      <c r="M86" s="74">
        <v>4</v>
      </c>
      <c r="Q86" s="214"/>
      <c r="R86" s="214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 t="shared" si="83"/>
        <v>0.2</v>
      </c>
      <c r="AD86" s="50">
        <f t="shared" si="77"/>
        <v>0</v>
      </c>
      <c r="AE86" s="50">
        <f t="shared" si="77"/>
        <v>0</v>
      </c>
      <c r="AF86" s="50">
        <f t="shared" si="77"/>
        <v>0</v>
      </c>
      <c r="AG86" s="264">
        <f t="shared" si="78"/>
        <v>0</v>
      </c>
      <c r="AH86" s="264"/>
      <c r="AI86" s="50">
        <f t="shared" si="79"/>
        <v>0</v>
      </c>
      <c r="AJ86" s="50">
        <f t="shared" si="79"/>
        <v>0</v>
      </c>
      <c r="AK86" s="50">
        <f t="shared" si="79"/>
        <v>0</v>
      </c>
      <c r="AL86" s="81">
        <f t="shared" si="80"/>
        <v>0</v>
      </c>
      <c r="AM86" s="50"/>
      <c r="AN86" s="50"/>
      <c r="AO86" s="50"/>
      <c r="AP86" s="50"/>
      <c r="AQ86" s="50"/>
      <c r="AR86" s="214"/>
      <c r="AS86" s="214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4</v>
      </c>
      <c r="BB86" s="74">
        <v>0</v>
      </c>
      <c r="BC86" s="74">
        <v>2</v>
      </c>
      <c r="BD86" s="50">
        <f t="shared" si="81"/>
        <v>2</v>
      </c>
      <c r="BE86" s="194">
        <v>0</v>
      </c>
      <c r="BF86" s="191">
        <f t="shared" si="82"/>
        <v>24</v>
      </c>
      <c r="BG86" s="74">
        <f t="shared" si="82"/>
        <v>2</v>
      </c>
      <c r="BH86" s="74">
        <f t="shared" si="82"/>
        <v>3</v>
      </c>
      <c r="BI86" s="74">
        <f t="shared" si="82"/>
        <v>5</v>
      </c>
      <c r="BJ86" s="194">
        <f t="shared" si="82"/>
        <v>2</v>
      </c>
      <c r="BK86" s="191">
        <v>20</v>
      </c>
      <c r="BL86" s="74">
        <v>2</v>
      </c>
      <c r="BM86" s="74">
        <v>1</v>
      </c>
      <c r="BN86" s="50">
        <f t="shared" si="73"/>
        <v>3</v>
      </c>
      <c r="BO86" s="194">
        <v>2</v>
      </c>
      <c r="BP86" s="214"/>
      <c r="BQ86" s="214"/>
      <c r="BR86" s="75">
        <v>6.5</v>
      </c>
      <c r="BS86" s="36" t="s">
        <v>152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si="75"/>
        <v>1</v>
      </c>
      <c r="CE86" s="74">
        <f t="shared" si="75"/>
        <v>0</v>
      </c>
      <c r="CF86" s="74">
        <f t="shared" si="75"/>
        <v>2</v>
      </c>
      <c r="CG86" s="74">
        <f t="shared" si="75"/>
        <v>2</v>
      </c>
      <c r="CH86" s="194">
        <f t="shared" si="75"/>
        <v>0</v>
      </c>
      <c r="CI86" s="191">
        <v>1</v>
      </c>
      <c r="CJ86" s="74">
        <v>0</v>
      </c>
      <c r="CK86" s="74">
        <v>2</v>
      </c>
      <c r="CL86" s="50">
        <f>+CJ86+CK86</f>
        <v>2</v>
      </c>
      <c r="CM86" s="194">
        <v>0</v>
      </c>
      <c r="CN86" s="214"/>
    </row>
    <row r="87" spans="1:92" ht="15.75" customHeight="1" x14ac:dyDescent="0.25">
      <c r="A87" s="116"/>
      <c r="C87" s="16"/>
      <c r="D87" s="42" t="s">
        <v>130</v>
      </c>
      <c r="E87" s="42"/>
      <c r="F87" s="42"/>
      <c r="G87" s="29" t="s">
        <v>23</v>
      </c>
      <c r="H87" s="43"/>
      <c r="I87" s="74">
        <v>24</v>
      </c>
      <c r="J87" s="74">
        <v>14</v>
      </c>
      <c r="K87" s="74">
        <v>18</v>
      </c>
      <c r="L87" s="83">
        <v>32</v>
      </c>
      <c r="M87" s="74">
        <v>2</v>
      </c>
      <c r="Q87" s="214"/>
      <c r="R87" s="214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 t="shared" si="83"/>
        <v>0.5</v>
      </c>
      <c r="AD87" s="50">
        <f t="shared" si="77"/>
        <v>0</v>
      </c>
      <c r="AE87" s="50">
        <f t="shared" si="77"/>
        <v>0</v>
      </c>
      <c r="AF87" s="50">
        <f t="shared" si="77"/>
        <v>0</v>
      </c>
      <c r="AG87" s="264">
        <f t="shared" si="78"/>
        <v>0</v>
      </c>
      <c r="AH87" s="264"/>
      <c r="AI87" s="50">
        <f t="shared" si="79"/>
        <v>2</v>
      </c>
      <c r="AJ87" s="50">
        <f t="shared" si="79"/>
        <v>1</v>
      </c>
      <c r="AK87" s="50">
        <f t="shared" si="79"/>
        <v>0</v>
      </c>
      <c r="AL87" s="81">
        <f t="shared" si="80"/>
        <v>4</v>
      </c>
      <c r="AM87" s="50"/>
      <c r="AN87" s="50"/>
      <c r="AO87" s="50"/>
      <c r="AP87" s="50"/>
      <c r="AQ87" s="50"/>
      <c r="AR87" s="214"/>
      <c r="AS87" s="214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4</v>
      </c>
      <c r="BB87" s="74">
        <v>1</v>
      </c>
      <c r="BC87" s="74">
        <v>2</v>
      </c>
      <c r="BD87" s="50">
        <f t="shared" si="81"/>
        <v>3</v>
      </c>
      <c r="BE87" s="194">
        <v>0</v>
      </c>
      <c r="BF87" s="191">
        <f t="shared" si="82"/>
        <v>24</v>
      </c>
      <c r="BG87" s="74">
        <f t="shared" si="82"/>
        <v>6</v>
      </c>
      <c r="BH87" s="74">
        <f t="shared" si="82"/>
        <v>8</v>
      </c>
      <c r="BI87" s="74">
        <f t="shared" si="82"/>
        <v>14</v>
      </c>
      <c r="BJ87" s="194">
        <f t="shared" si="82"/>
        <v>6</v>
      </c>
      <c r="BK87" s="191">
        <v>20</v>
      </c>
      <c r="BL87" s="74">
        <v>5</v>
      </c>
      <c r="BM87" s="74">
        <v>6</v>
      </c>
      <c r="BN87" s="50">
        <f t="shared" si="73"/>
        <v>11</v>
      </c>
      <c r="BO87" s="194">
        <v>6</v>
      </c>
      <c r="BP87" s="214"/>
      <c r="BQ87" s="214"/>
      <c r="BR87" s="75">
        <v>6.5</v>
      </c>
      <c r="BS87" s="36" t="s">
        <v>59</v>
      </c>
      <c r="BT87" s="36"/>
      <c r="BU87" s="36"/>
      <c r="BV87" s="36"/>
      <c r="BW87" s="38"/>
      <c r="BX87" s="57"/>
      <c r="BY87" s="191">
        <v>2</v>
      </c>
      <c r="BZ87" s="74">
        <v>0</v>
      </c>
      <c r="CA87" s="74">
        <v>1</v>
      </c>
      <c r="CB87" s="50">
        <f t="shared" ref="CB87:CB88" si="84">+CA87+BZ87</f>
        <v>1</v>
      </c>
      <c r="CC87" s="194">
        <v>0</v>
      </c>
      <c r="CD87" s="191">
        <f t="shared" si="75"/>
        <v>4</v>
      </c>
      <c r="CE87" s="74">
        <f t="shared" si="75"/>
        <v>0</v>
      </c>
      <c r="CF87" s="74">
        <f t="shared" si="75"/>
        <v>3</v>
      </c>
      <c r="CG87" s="74">
        <f t="shared" si="75"/>
        <v>3</v>
      </c>
      <c r="CH87" s="194">
        <f t="shared" si="75"/>
        <v>0</v>
      </c>
      <c r="CI87" s="191">
        <v>2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214"/>
    </row>
    <row r="88" spans="1:92" ht="15.75" customHeight="1" x14ac:dyDescent="0.25">
      <c r="A88" s="116"/>
      <c r="C88" s="16"/>
      <c r="D88" s="97" t="s">
        <v>110</v>
      </c>
      <c r="E88" s="97"/>
      <c r="F88" s="97"/>
      <c r="G88" s="207" t="s">
        <v>146</v>
      </c>
      <c r="H88" s="74"/>
      <c r="I88" s="74">
        <v>25</v>
      </c>
      <c r="J88" s="74">
        <v>11</v>
      </c>
      <c r="K88" s="74">
        <v>20</v>
      </c>
      <c r="L88" s="83">
        <v>31</v>
      </c>
      <c r="M88" s="74">
        <v>2</v>
      </c>
      <c r="Q88" s="214"/>
      <c r="R88" s="214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 t="shared" si="83"/>
        <v>3</v>
      </c>
      <c r="AD88" s="50">
        <f t="shared" si="77"/>
        <v>0</v>
      </c>
      <c r="AE88" s="50">
        <f t="shared" si="77"/>
        <v>3</v>
      </c>
      <c r="AF88" s="50">
        <f t="shared" si="77"/>
        <v>0</v>
      </c>
      <c r="AG88" s="264">
        <f t="shared" si="78"/>
        <v>0</v>
      </c>
      <c r="AH88" s="264"/>
      <c r="AI88" s="50">
        <f t="shared" si="79"/>
        <v>11</v>
      </c>
      <c r="AJ88" s="50">
        <f t="shared" si="79"/>
        <v>0</v>
      </c>
      <c r="AK88" s="50">
        <f t="shared" si="79"/>
        <v>0</v>
      </c>
      <c r="AL88" s="81">
        <f t="shared" si="80"/>
        <v>3.6666666666666665</v>
      </c>
      <c r="AM88" s="50"/>
      <c r="AN88" s="50"/>
      <c r="AO88" s="50"/>
      <c r="AP88" s="50"/>
      <c r="AQ88" s="50"/>
      <c r="AR88" s="214"/>
      <c r="AS88" s="214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>
        <v>3</v>
      </c>
      <c r="BB88" s="74">
        <v>0</v>
      </c>
      <c r="BC88" s="74">
        <v>2</v>
      </c>
      <c r="BD88" s="50">
        <f t="shared" si="81"/>
        <v>2</v>
      </c>
      <c r="BE88" s="194">
        <v>2</v>
      </c>
      <c r="BF88" s="191">
        <f t="shared" si="82"/>
        <v>24</v>
      </c>
      <c r="BG88" s="74">
        <f t="shared" si="82"/>
        <v>1</v>
      </c>
      <c r="BH88" s="74">
        <f t="shared" si="82"/>
        <v>9</v>
      </c>
      <c r="BI88" s="74">
        <f t="shared" si="82"/>
        <v>10</v>
      </c>
      <c r="BJ88" s="194">
        <f t="shared" si="82"/>
        <v>2</v>
      </c>
      <c r="BK88" s="191">
        <v>21</v>
      </c>
      <c r="BL88" s="74">
        <v>1</v>
      </c>
      <c r="BM88" s="74">
        <v>7</v>
      </c>
      <c r="BN88" s="50">
        <f t="shared" si="73"/>
        <v>8</v>
      </c>
      <c r="BO88" s="194">
        <v>0</v>
      </c>
      <c r="BP88" s="214"/>
      <c r="BQ88" s="214"/>
      <c r="BR88" s="75">
        <v>7</v>
      </c>
      <c r="BS88" s="36" t="s">
        <v>97</v>
      </c>
      <c r="BT88" s="36"/>
      <c r="BU88" s="36"/>
      <c r="BV88" s="36"/>
      <c r="BW88" s="38"/>
      <c r="BX88" s="57"/>
      <c r="BY88" s="191">
        <v>1</v>
      </c>
      <c r="BZ88" s="74">
        <v>0</v>
      </c>
      <c r="CA88" s="74">
        <v>0</v>
      </c>
      <c r="CB88" s="50">
        <f t="shared" si="84"/>
        <v>0</v>
      </c>
      <c r="CC88" s="194">
        <v>0</v>
      </c>
      <c r="CD88" s="191">
        <f t="shared" si="75"/>
        <v>2</v>
      </c>
      <c r="CE88" s="74">
        <f t="shared" si="75"/>
        <v>0</v>
      </c>
      <c r="CF88" s="74">
        <f t="shared" si="75"/>
        <v>0</v>
      </c>
      <c r="CG88" s="74">
        <f t="shared" si="75"/>
        <v>0</v>
      </c>
      <c r="CH88" s="194">
        <f t="shared" si="75"/>
        <v>0</v>
      </c>
      <c r="CI88" s="191">
        <v>1</v>
      </c>
      <c r="CJ88" s="74">
        <v>0</v>
      </c>
      <c r="CK88" s="74">
        <v>0</v>
      </c>
      <c r="CL88" s="50">
        <f t="shared" ref="CL88" si="85">+CJ88+CK88</f>
        <v>0</v>
      </c>
      <c r="CM88" s="194">
        <v>0</v>
      </c>
      <c r="CN88" s="214"/>
    </row>
    <row r="89" spans="1:92" ht="15.75" customHeight="1" x14ac:dyDescent="0.25">
      <c r="A89" s="116"/>
      <c r="C89" s="16"/>
      <c r="D89" s="97" t="s">
        <v>94</v>
      </c>
      <c r="E89" s="97"/>
      <c r="F89" s="97"/>
      <c r="G89" s="207" t="s">
        <v>146</v>
      </c>
      <c r="H89" s="74"/>
      <c r="I89" s="74">
        <v>23</v>
      </c>
      <c r="J89" s="74">
        <v>23</v>
      </c>
      <c r="K89" s="74">
        <v>7</v>
      </c>
      <c r="L89" s="83">
        <v>30</v>
      </c>
      <c r="M89" s="74">
        <v>4</v>
      </c>
      <c r="Q89" s="215"/>
      <c r="R89" s="215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 t="shared" si="83"/>
        <v>2</v>
      </c>
      <c r="AD89" s="50">
        <f t="shared" si="77"/>
        <v>1</v>
      </c>
      <c r="AE89" s="50">
        <f t="shared" si="77"/>
        <v>1</v>
      </c>
      <c r="AF89" s="50">
        <f t="shared" si="77"/>
        <v>0</v>
      </c>
      <c r="AG89" s="264">
        <f t="shared" si="78"/>
        <v>0.5</v>
      </c>
      <c r="AH89" s="264"/>
      <c r="AI89" s="50">
        <f t="shared" si="79"/>
        <v>4</v>
      </c>
      <c r="AJ89" s="50">
        <f t="shared" si="79"/>
        <v>0</v>
      </c>
      <c r="AK89" s="50">
        <f t="shared" si="79"/>
        <v>0</v>
      </c>
      <c r="AL89" s="81">
        <f t="shared" si="80"/>
        <v>2</v>
      </c>
      <c r="AM89" s="50"/>
      <c r="AN89" s="50"/>
      <c r="AO89" s="50"/>
      <c r="AP89" s="50"/>
      <c r="AQ89" s="50"/>
      <c r="AR89" s="215"/>
      <c r="AS89" s="215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4</v>
      </c>
      <c r="BB89" s="74">
        <v>0</v>
      </c>
      <c r="BC89" s="74">
        <v>0</v>
      </c>
      <c r="BD89" s="50">
        <f t="shared" si="81"/>
        <v>0</v>
      </c>
      <c r="BE89" s="194">
        <v>2</v>
      </c>
      <c r="BF89" s="191">
        <f t="shared" si="82"/>
        <v>18</v>
      </c>
      <c r="BG89" s="74">
        <f t="shared" si="82"/>
        <v>1</v>
      </c>
      <c r="BH89" s="74">
        <f t="shared" si="82"/>
        <v>3</v>
      </c>
      <c r="BI89" s="74">
        <f t="shared" si="82"/>
        <v>4</v>
      </c>
      <c r="BJ89" s="194">
        <f t="shared" si="82"/>
        <v>6</v>
      </c>
      <c r="BK89" s="191">
        <v>14</v>
      </c>
      <c r="BL89" s="74">
        <v>1</v>
      </c>
      <c r="BM89" s="74">
        <v>3</v>
      </c>
      <c r="BN89" s="50">
        <f t="shared" si="73"/>
        <v>4</v>
      </c>
      <c r="BO89" s="194">
        <v>4</v>
      </c>
      <c r="BP89" s="215"/>
      <c r="BQ89" s="215"/>
      <c r="BR89" s="75">
        <v>6.5</v>
      </c>
      <c r="BS89" s="36" t="s">
        <v>75</v>
      </c>
      <c r="BT89" s="36"/>
      <c r="BU89" s="36"/>
      <c r="BV89" s="36"/>
      <c r="BW89" s="38"/>
      <c r="BX89" s="57"/>
      <c r="BY89" s="191"/>
      <c r="BZ89" s="74"/>
      <c r="CA89" s="74"/>
      <c r="CB89" s="74"/>
      <c r="CC89" s="194"/>
      <c r="CD89" s="191">
        <f t="shared" si="75"/>
        <v>1</v>
      </c>
      <c r="CE89" s="74">
        <f t="shared" si="75"/>
        <v>0</v>
      </c>
      <c r="CF89" s="74">
        <f t="shared" si="75"/>
        <v>1</v>
      </c>
      <c r="CG89" s="74">
        <f t="shared" si="75"/>
        <v>1</v>
      </c>
      <c r="CH89" s="194">
        <f t="shared" si="75"/>
        <v>0</v>
      </c>
      <c r="CI89" s="191">
        <v>1</v>
      </c>
      <c r="CJ89" s="74">
        <v>0</v>
      </c>
      <c r="CK89" s="74">
        <v>1</v>
      </c>
      <c r="CL89" s="50">
        <f>+CJ89+CK89</f>
        <v>1</v>
      </c>
      <c r="CM89" s="194">
        <v>0</v>
      </c>
      <c r="CN89" s="215"/>
    </row>
    <row r="90" spans="1:92" ht="15.75" customHeight="1" thickBot="1" x14ac:dyDescent="0.3">
      <c r="A90" s="116"/>
      <c r="C90" s="16"/>
      <c r="D90" s="42" t="s">
        <v>36</v>
      </c>
      <c r="G90" s="42" t="s">
        <v>25</v>
      </c>
      <c r="H90" s="43"/>
      <c r="I90" s="74">
        <v>23</v>
      </c>
      <c r="J90" s="74">
        <v>10</v>
      </c>
      <c r="K90" s="74">
        <v>18</v>
      </c>
      <c r="L90" s="83">
        <v>28</v>
      </c>
      <c r="M90" s="74">
        <v>6</v>
      </c>
      <c r="O90" s="16"/>
      <c r="Q90" s="215"/>
      <c r="R90" s="215"/>
      <c r="S90" s="75"/>
      <c r="T90" s="65"/>
      <c r="U90" s="75">
        <v>7</v>
      </c>
      <c r="V90" s="65" t="s">
        <v>448</v>
      </c>
      <c r="AC90" s="50">
        <f t="shared" si="83"/>
        <v>1</v>
      </c>
      <c r="AD90" s="50">
        <f t="shared" si="77"/>
        <v>0</v>
      </c>
      <c r="AE90" s="50">
        <f t="shared" si="77"/>
        <v>1</v>
      </c>
      <c r="AF90" s="50">
        <f t="shared" si="77"/>
        <v>0</v>
      </c>
      <c r="AG90" s="264">
        <f t="shared" si="78"/>
        <v>0</v>
      </c>
      <c r="AH90" s="264"/>
      <c r="AI90" s="50">
        <f t="shared" si="79"/>
        <v>3</v>
      </c>
      <c r="AJ90" s="50">
        <f t="shared" si="79"/>
        <v>0</v>
      </c>
      <c r="AK90" s="50">
        <f t="shared" si="79"/>
        <v>0</v>
      </c>
      <c r="AL90" s="81">
        <f t="shared" si="80"/>
        <v>3</v>
      </c>
      <c r="AM90" s="50"/>
      <c r="AN90" s="50"/>
      <c r="AO90" s="50"/>
      <c r="AP90" s="50"/>
      <c r="AQ90" s="50"/>
      <c r="AR90" s="215"/>
      <c r="AS90" s="215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4</v>
      </c>
      <c r="BB90" s="74">
        <v>0</v>
      </c>
      <c r="BC90" s="74">
        <v>0</v>
      </c>
      <c r="BD90" s="50">
        <f t="shared" si="81"/>
        <v>0</v>
      </c>
      <c r="BE90" s="194">
        <v>0</v>
      </c>
      <c r="BF90" s="191">
        <f t="shared" si="82"/>
        <v>21</v>
      </c>
      <c r="BG90" s="74">
        <f t="shared" si="82"/>
        <v>1</v>
      </c>
      <c r="BH90" s="74">
        <f t="shared" si="82"/>
        <v>6</v>
      </c>
      <c r="BI90" s="74">
        <f t="shared" si="82"/>
        <v>7</v>
      </c>
      <c r="BJ90" s="194">
        <f t="shared" si="82"/>
        <v>6</v>
      </c>
      <c r="BK90" s="191">
        <v>17</v>
      </c>
      <c r="BL90" s="74">
        <v>1</v>
      </c>
      <c r="BM90" s="74">
        <v>6</v>
      </c>
      <c r="BN90" s="50">
        <f t="shared" si="73"/>
        <v>7</v>
      </c>
      <c r="BO90" s="194">
        <v>6</v>
      </c>
      <c r="BP90" s="215"/>
      <c r="BQ90" s="215"/>
      <c r="BR90" s="75">
        <v>7.5</v>
      </c>
      <c r="BS90" s="36" t="s">
        <v>96</v>
      </c>
      <c r="BT90" s="36"/>
      <c r="BU90" s="36"/>
      <c r="BV90" s="36"/>
      <c r="BW90" s="38"/>
      <c r="BX90" s="57"/>
      <c r="BY90" s="191">
        <v>1</v>
      </c>
      <c r="BZ90" s="74">
        <v>0</v>
      </c>
      <c r="CA90" s="74">
        <v>0</v>
      </c>
      <c r="CB90" s="50">
        <f t="shared" ref="CB90" si="86">+CA90+BZ90</f>
        <v>0</v>
      </c>
      <c r="CC90" s="194">
        <v>0</v>
      </c>
      <c r="CD90" s="191">
        <f t="shared" si="75"/>
        <v>2</v>
      </c>
      <c r="CE90" s="74">
        <f t="shared" si="75"/>
        <v>0</v>
      </c>
      <c r="CF90" s="74">
        <f t="shared" si="75"/>
        <v>0</v>
      </c>
      <c r="CG90" s="74">
        <f t="shared" si="75"/>
        <v>0</v>
      </c>
      <c r="CH90" s="194">
        <f t="shared" si="75"/>
        <v>0</v>
      </c>
      <c r="CI90" s="191">
        <v>1</v>
      </c>
      <c r="CJ90" s="74">
        <v>0</v>
      </c>
      <c r="CK90" s="74">
        <v>0</v>
      </c>
      <c r="CL90" s="50">
        <f t="shared" ref="CL90" si="87">+CJ90+CK90</f>
        <v>0</v>
      </c>
      <c r="CM90" s="194">
        <v>0</v>
      </c>
      <c r="CN90" s="215"/>
    </row>
    <row r="91" spans="1:92" ht="15.75" customHeight="1" thickBot="1" x14ac:dyDescent="0.3">
      <c r="A91" s="116"/>
      <c r="C91" s="16"/>
      <c r="D91" s="65" t="s">
        <v>111</v>
      </c>
      <c r="E91" s="65"/>
      <c r="F91" s="65"/>
      <c r="G91" s="97" t="s">
        <v>19</v>
      </c>
      <c r="H91" s="50"/>
      <c r="I91" s="74">
        <v>23</v>
      </c>
      <c r="J91" s="74">
        <v>9</v>
      </c>
      <c r="K91" s="74">
        <v>19</v>
      </c>
      <c r="L91" s="83">
        <v>28</v>
      </c>
      <c r="M91" s="74">
        <v>2</v>
      </c>
      <c r="O91" s="16"/>
      <c r="Q91" s="215"/>
      <c r="R91" s="215"/>
      <c r="S91" s="75"/>
      <c r="T91" s="65"/>
      <c r="U91" s="67"/>
      <c r="V91" s="69"/>
      <c r="W91" s="68" t="s">
        <v>27</v>
      </c>
      <c r="X91" s="69"/>
      <c r="Y91" s="69"/>
      <c r="Z91" s="60"/>
      <c r="AA91" s="67"/>
      <c r="AB91" s="67"/>
      <c r="AC91" s="60">
        <f>SUM(AC80:AC90)</f>
        <v>27</v>
      </c>
      <c r="AD91" s="60">
        <f t="shared" ref="AD91:AF91" si="88">SUM(AD80:AD90)</f>
        <v>15</v>
      </c>
      <c r="AE91" s="60">
        <f t="shared" si="88"/>
        <v>7</v>
      </c>
      <c r="AF91" s="60">
        <f t="shared" si="88"/>
        <v>5</v>
      </c>
      <c r="AG91" s="265">
        <f>(2*AD91+AF91)/(2*AC91)</f>
        <v>0.64814814814814814</v>
      </c>
      <c r="AH91" s="265"/>
      <c r="AI91" s="60">
        <f t="shared" ref="AI91" si="89">SUM(AI80:AI90)</f>
        <v>52</v>
      </c>
      <c r="AJ91" s="60">
        <f t="shared" ref="AJ91:AK91" si="90">SUM(AJ80:AJ90)</f>
        <v>1</v>
      </c>
      <c r="AK91" s="60">
        <f t="shared" si="90"/>
        <v>5</v>
      </c>
      <c r="AL91" s="70">
        <f>+AI91/AC91</f>
        <v>1.9259259259259258</v>
      </c>
      <c r="AM91" s="50"/>
      <c r="AN91" s="50"/>
      <c r="AO91" s="50"/>
      <c r="AP91" s="50"/>
      <c r="AQ91" s="50"/>
      <c r="AR91" s="215"/>
      <c r="AS91" s="215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44</v>
      </c>
      <c r="BB91" s="48">
        <f t="shared" ref="BB91" si="91">SUM(BB79:BB90)</f>
        <v>12</v>
      </c>
      <c r="BC91" s="48">
        <f>SUM(BC79:BC90)</f>
        <v>24</v>
      </c>
      <c r="BD91" s="48">
        <f>+BC91+BB91</f>
        <v>36</v>
      </c>
      <c r="BE91" s="196">
        <f>SUM(BE79:BE90)</f>
        <v>10</v>
      </c>
      <c r="BF91" s="195">
        <f>SUM(BF79:BF90)</f>
        <v>286</v>
      </c>
      <c r="BG91" s="48">
        <f t="shared" ref="BG91" si="92">SUM(BG79:BG90)</f>
        <v>68</v>
      </c>
      <c r="BH91" s="48">
        <f>SUM(BH79:BH90)</f>
        <v>115</v>
      </c>
      <c r="BI91" s="48">
        <f>+BH91+BG91</f>
        <v>183</v>
      </c>
      <c r="BJ91" s="196">
        <f>SUM(BJ79:BJ90)</f>
        <v>44</v>
      </c>
      <c r="BK91" s="195">
        <f>SUM(BK79:BK90)</f>
        <v>242</v>
      </c>
      <c r="BL91" s="48">
        <f t="shared" ref="BL91" si="93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215"/>
      <c r="BQ91" s="215"/>
      <c r="BR91" s="75">
        <v>7</v>
      </c>
      <c r="BS91" s="36" t="s">
        <v>61</v>
      </c>
      <c r="BT91" s="36"/>
      <c r="BU91" s="36"/>
      <c r="BV91" s="36"/>
      <c r="BW91" s="38"/>
      <c r="BX91" s="57"/>
      <c r="BY91" s="191">
        <v>1</v>
      </c>
      <c r="BZ91" s="74">
        <v>0</v>
      </c>
      <c r="CA91" s="74">
        <v>0</v>
      </c>
      <c r="CB91" s="74">
        <f>+CA91+BZ91</f>
        <v>0</v>
      </c>
      <c r="CC91" s="194">
        <v>0</v>
      </c>
      <c r="CD91" s="191">
        <f t="shared" ref="CD91:CD104" si="94">+CI91+BY91</f>
        <v>1</v>
      </c>
      <c r="CE91" s="74">
        <f t="shared" ref="CE91:CE104" si="95">+CJ91+BZ91</f>
        <v>0</v>
      </c>
      <c r="CF91" s="74">
        <f t="shared" ref="CF91:CF104" si="96">+CK91+CA91</f>
        <v>0</v>
      </c>
      <c r="CG91" s="74">
        <f t="shared" ref="CG91:CG104" si="97">+CL91+CB91</f>
        <v>0</v>
      </c>
      <c r="CH91" s="194">
        <f t="shared" ref="CH91:CH104" si="98">+CM91+CC91</f>
        <v>0</v>
      </c>
      <c r="CI91" s="191"/>
      <c r="CJ91" s="74"/>
      <c r="CK91" s="74"/>
      <c r="CL91" s="50"/>
      <c r="CM91" s="194"/>
      <c r="CN91" s="215"/>
    </row>
    <row r="92" spans="1:92" ht="15.75" customHeight="1" x14ac:dyDescent="0.25">
      <c r="A92" s="116"/>
      <c r="C92" s="16"/>
      <c r="D92" s="36" t="s">
        <v>154</v>
      </c>
      <c r="E92" s="36"/>
      <c r="F92" s="36"/>
      <c r="G92" s="42" t="s">
        <v>139</v>
      </c>
      <c r="H92" s="38"/>
      <c r="I92" s="74">
        <v>24</v>
      </c>
      <c r="J92" s="74">
        <v>7</v>
      </c>
      <c r="K92" s="74">
        <v>19</v>
      </c>
      <c r="L92" s="83">
        <v>26</v>
      </c>
      <c r="M92" s="74">
        <v>0</v>
      </c>
      <c r="O92" s="16"/>
      <c r="Q92" s="215"/>
      <c r="R92" s="215"/>
      <c r="S92" s="75"/>
      <c r="T92" s="65"/>
      <c r="U92" s="71"/>
      <c r="V92" s="71"/>
      <c r="W92" s="71"/>
      <c r="X92" s="71"/>
      <c r="Y92" s="71"/>
      <c r="Z92" s="50"/>
      <c r="AA92" s="50"/>
      <c r="AB92" s="50"/>
      <c r="AC92" s="50"/>
      <c r="AD92" s="50"/>
      <c r="AE92" s="71"/>
      <c r="AF92" s="75"/>
      <c r="AG92" s="65"/>
      <c r="AH92" s="71"/>
      <c r="AI92" s="71"/>
      <c r="AJ92" s="71"/>
      <c r="AK92" s="71"/>
      <c r="AL92" s="71"/>
      <c r="AM92" s="50"/>
      <c r="AN92" s="50"/>
      <c r="AO92" s="50"/>
      <c r="AP92" s="50"/>
      <c r="AQ92" s="50"/>
      <c r="AR92" s="215"/>
      <c r="AS92" s="215"/>
      <c r="AT92" s="25" t="s">
        <v>23</v>
      </c>
      <c r="AU92" s="25"/>
      <c r="AV92" s="25"/>
      <c r="AW92" s="25"/>
      <c r="AX92" s="26"/>
      <c r="AY92" s="27" t="s">
        <v>64</v>
      </c>
      <c r="BA92" s="189">
        <v>3</v>
      </c>
      <c r="BB92" s="74">
        <v>0</v>
      </c>
      <c r="BC92" s="74">
        <v>0</v>
      </c>
      <c r="BD92" s="50">
        <f t="shared" ref="BD92:BD103" si="99">+BC92+BB92</f>
        <v>0</v>
      </c>
      <c r="BE92" s="194">
        <v>0</v>
      </c>
      <c r="BF92" s="189">
        <f>+BK92+BA92</f>
        <v>25</v>
      </c>
      <c r="BG92" s="28">
        <f>+BL92+BB92</f>
        <v>6</v>
      </c>
      <c r="BH92" s="28">
        <f>+BM92+BC92</f>
        <v>5</v>
      </c>
      <c r="BI92" s="28">
        <f>+BN92+BD92</f>
        <v>11</v>
      </c>
      <c r="BJ92" s="193">
        <f>+BO92+BE92</f>
        <v>2</v>
      </c>
      <c r="BK92" s="189">
        <v>22</v>
      </c>
      <c r="BL92" s="28">
        <v>6</v>
      </c>
      <c r="BM92" s="28">
        <v>5</v>
      </c>
      <c r="BN92" s="60">
        <f t="shared" ref="BN92:BN103" si="100">+BL92+BM92</f>
        <v>11</v>
      </c>
      <c r="BO92" s="193">
        <v>2</v>
      </c>
      <c r="BP92" s="215"/>
      <c r="BQ92" s="215"/>
      <c r="BR92" s="75">
        <v>6.5</v>
      </c>
      <c r="BS92" s="36" t="s">
        <v>181</v>
      </c>
      <c r="BT92" s="36"/>
      <c r="BU92" s="36"/>
      <c r="BV92" s="36"/>
      <c r="BW92" s="38"/>
      <c r="BX92" s="57"/>
      <c r="BY92" s="191"/>
      <c r="BZ92" s="74"/>
      <c r="CA92" s="74"/>
      <c r="CB92" s="74"/>
      <c r="CC92" s="194"/>
      <c r="CD92" s="191">
        <f t="shared" si="94"/>
        <v>1</v>
      </c>
      <c r="CE92" s="74">
        <f t="shared" si="95"/>
        <v>0</v>
      </c>
      <c r="CF92" s="74">
        <f t="shared" si="96"/>
        <v>0</v>
      </c>
      <c r="CG92" s="74">
        <f t="shared" si="97"/>
        <v>0</v>
      </c>
      <c r="CH92" s="194">
        <f t="shared" si="98"/>
        <v>2</v>
      </c>
      <c r="CI92" s="191">
        <v>1</v>
      </c>
      <c r="CJ92" s="74">
        <v>0</v>
      </c>
      <c r="CK92" s="74">
        <v>0</v>
      </c>
      <c r="CL92" s="50">
        <f t="shared" ref="CL92:CL97" si="101">+CJ92+CK92</f>
        <v>0</v>
      </c>
      <c r="CM92" s="194">
        <v>2</v>
      </c>
      <c r="CN92" s="215"/>
    </row>
    <row r="93" spans="1:92" ht="15.75" customHeight="1" x14ac:dyDescent="0.25">
      <c r="A93" s="116"/>
      <c r="C93" s="16"/>
      <c r="D93" s="65" t="s">
        <v>69</v>
      </c>
      <c r="E93" s="65"/>
      <c r="F93" s="65"/>
      <c r="G93" s="97" t="s">
        <v>19</v>
      </c>
      <c r="H93" s="50"/>
      <c r="I93" s="74">
        <v>26</v>
      </c>
      <c r="J93" s="74">
        <v>3</v>
      </c>
      <c r="K93" s="74">
        <v>23</v>
      </c>
      <c r="L93" s="83">
        <v>26</v>
      </c>
      <c r="M93" s="74">
        <v>0</v>
      </c>
      <c r="O93" s="16"/>
      <c r="Q93" s="215"/>
      <c r="R93" s="215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215"/>
      <c r="AS93" s="215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3</v>
      </c>
      <c r="BB93" s="74">
        <v>0</v>
      </c>
      <c r="BC93" s="74">
        <v>0</v>
      </c>
      <c r="BD93" s="50">
        <f t="shared" si="99"/>
        <v>0</v>
      </c>
      <c r="BE93" s="194">
        <v>0</v>
      </c>
      <c r="BF93" s="191">
        <f t="shared" ref="BF93:BJ103" si="102">+BK93+BA93</f>
        <v>22</v>
      </c>
      <c r="BG93" s="74">
        <f t="shared" si="102"/>
        <v>0</v>
      </c>
      <c r="BH93" s="74">
        <f t="shared" si="102"/>
        <v>1</v>
      </c>
      <c r="BI93" s="74">
        <f t="shared" si="102"/>
        <v>1</v>
      </c>
      <c r="BJ93" s="194">
        <f t="shared" si="102"/>
        <v>2</v>
      </c>
      <c r="BK93" s="191">
        <v>19</v>
      </c>
      <c r="BL93" s="74">
        <v>0</v>
      </c>
      <c r="BM93" s="74">
        <v>1</v>
      </c>
      <c r="BN93" s="50">
        <f t="shared" si="100"/>
        <v>1</v>
      </c>
      <c r="BO93" s="194">
        <v>2</v>
      </c>
      <c r="BP93" s="215"/>
      <c r="BQ93" s="215"/>
      <c r="BR93" s="75">
        <v>6</v>
      </c>
      <c r="BS93" s="36" t="s">
        <v>89</v>
      </c>
      <c r="BT93" s="36"/>
      <c r="BU93" s="36"/>
      <c r="BV93" s="36"/>
      <c r="BW93" s="38"/>
      <c r="BX93" s="57"/>
      <c r="BY93" s="191"/>
      <c r="BZ93" s="74"/>
      <c r="CA93" s="74"/>
      <c r="CB93" s="74"/>
      <c r="CC93" s="194"/>
      <c r="CD93" s="191">
        <f t="shared" si="94"/>
        <v>1</v>
      </c>
      <c r="CE93" s="74">
        <f t="shared" si="95"/>
        <v>0</v>
      </c>
      <c r="CF93" s="74">
        <f t="shared" si="96"/>
        <v>0</v>
      </c>
      <c r="CG93" s="74">
        <f t="shared" si="97"/>
        <v>0</v>
      </c>
      <c r="CH93" s="194">
        <f t="shared" si="98"/>
        <v>2</v>
      </c>
      <c r="CI93" s="191">
        <v>1</v>
      </c>
      <c r="CJ93" s="74">
        <v>0</v>
      </c>
      <c r="CK93" s="74">
        <v>0</v>
      </c>
      <c r="CL93" s="50">
        <f t="shared" si="101"/>
        <v>0</v>
      </c>
      <c r="CM93" s="194">
        <v>2</v>
      </c>
      <c r="CN93" s="215"/>
    </row>
    <row r="94" spans="1:92" ht="15.75" customHeight="1" x14ac:dyDescent="0.25">
      <c r="A94" s="116"/>
      <c r="C94" s="16"/>
      <c r="D94" s="36" t="s">
        <v>34</v>
      </c>
      <c r="E94" s="36"/>
      <c r="F94" s="36"/>
      <c r="G94" s="42" t="s">
        <v>139</v>
      </c>
      <c r="H94" s="38"/>
      <c r="I94" s="74">
        <v>22</v>
      </c>
      <c r="J94" s="74">
        <v>11</v>
      </c>
      <c r="K94" s="74">
        <v>13</v>
      </c>
      <c r="L94" s="83">
        <v>24</v>
      </c>
      <c r="M94" s="74">
        <v>0</v>
      </c>
      <c r="O94" s="16"/>
      <c r="Q94" s="215"/>
      <c r="R94" s="215"/>
      <c r="S94" s="75"/>
      <c r="T94" s="65"/>
      <c r="U94" s="266" t="s">
        <v>668</v>
      </c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50"/>
      <c r="AN94" s="50"/>
      <c r="AO94" s="50"/>
      <c r="AP94" s="50"/>
      <c r="AQ94" s="50"/>
      <c r="AR94" s="215"/>
      <c r="AS94" s="215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4</v>
      </c>
      <c r="BB94" s="74">
        <v>5</v>
      </c>
      <c r="BC94" s="74">
        <v>2</v>
      </c>
      <c r="BD94" s="50">
        <f t="shared" si="99"/>
        <v>7</v>
      </c>
      <c r="BE94" s="194">
        <v>0</v>
      </c>
      <c r="BF94" s="191">
        <f t="shared" si="102"/>
        <v>25</v>
      </c>
      <c r="BG94" s="74">
        <f t="shared" si="102"/>
        <v>45</v>
      </c>
      <c r="BH94" s="74">
        <f t="shared" si="102"/>
        <v>17</v>
      </c>
      <c r="BI94" s="74">
        <f t="shared" si="102"/>
        <v>62</v>
      </c>
      <c r="BJ94" s="194">
        <f t="shared" si="102"/>
        <v>4</v>
      </c>
      <c r="BK94" s="191">
        <v>21</v>
      </c>
      <c r="BL94" s="74">
        <v>40</v>
      </c>
      <c r="BM94" s="74">
        <v>15</v>
      </c>
      <c r="BN94" s="50">
        <f t="shared" si="100"/>
        <v>55</v>
      </c>
      <c r="BO94" s="194">
        <v>4</v>
      </c>
      <c r="BP94" s="215"/>
      <c r="BQ94" s="215"/>
      <c r="BR94" s="75">
        <v>7.5</v>
      </c>
      <c r="BS94" s="36" t="s">
        <v>44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94"/>
        <v>1</v>
      </c>
      <c r="CE94" s="74">
        <f t="shared" si="95"/>
        <v>0</v>
      </c>
      <c r="CF94" s="74">
        <f t="shared" si="96"/>
        <v>0</v>
      </c>
      <c r="CG94" s="74">
        <f t="shared" si="97"/>
        <v>0</v>
      </c>
      <c r="CH94" s="194">
        <f t="shared" si="98"/>
        <v>0</v>
      </c>
      <c r="CI94" s="191">
        <v>1</v>
      </c>
      <c r="CJ94" s="74">
        <v>0</v>
      </c>
      <c r="CK94" s="74">
        <v>0</v>
      </c>
      <c r="CL94" s="50">
        <f t="shared" si="101"/>
        <v>0</v>
      </c>
      <c r="CM94" s="194">
        <v>0</v>
      </c>
      <c r="CN94" s="215"/>
    </row>
    <row r="95" spans="1:92" ht="15.75" customHeight="1" x14ac:dyDescent="0.25">
      <c r="A95" s="116"/>
      <c r="C95" s="16"/>
      <c r="D95" s="42" t="s">
        <v>38</v>
      </c>
      <c r="E95" s="42"/>
      <c r="F95" s="42"/>
      <c r="G95" s="29" t="s">
        <v>23</v>
      </c>
      <c r="H95" s="43"/>
      <c r="I95" s="74">
        <v>24</v>
      </c>
      <c r="J95" s="74">
        <v>7</v>
      </c>
      <c r="K95" s="74">
        <v>15</v>
      </c>
      <c r="L95" s="83">
        <v>22</v>
      </c>
      <c r="M95" s="74">
        <v>4</v>
      </c>
      <c r="O95" s="16"/>
      <c r="Q95" s="215"/>
      <c r="R95" s="215"/>
      <c r="S95" s="75"/>
      <c r="T95" s="65"/>
      <c r="U95" s="71"/>
      <c r="V95" s="71"/>
      <c r="W95" s="71"/>
      <c r="X95" s="71"/>
      <c r="Y95" s="71"/>
      <c r="Z95" s="50"/>
      <c r="AA95" s="50"/>
      <c r="AB95" s="50"/>
      <c r="AC95" s="50"/>
      <c r="AD95" s="50"/>
      <c r="AE95" s="71"/>
      <c r="AF95" s="75"/>
      <c r="AG95" s="65"/>
      <c r="AH95" s="71"/>
      <c r="AI95" s="71"/>
      <c r="AJ95" s="71"/>
      <c r="AK95" s="71"/>
      <c r="AL95" s="71"/>
      <c r="AM95" s="50"/>
      <c r="AN95" s="50"/>
      <c r="AO95" s="50"/>
      <c r="AP95" s="50"/>
      <c r="AQ95" s="50"/>
      <c r="AR95" s="215"/>
      <c r="AS95" s="215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4</v>
      </c>
      <c r="BB95" s="74">
        <v>1</v>
      </c>
      <c r="BC95" s="74">
        <v>3</v>
      </c>
      <c r="BD95" s="50">
        <f t="shared" si="99"/>
        <v>4</v>
      </c>
      <c r="BE95" s="194">
        <v>0</v>
      </c>
      <c r="BF95" s="191">
        <f t="shared" si="102"/>
        <v>24</v>
      </c>
      <c r="BG95" s="74">
        <f t="shared" si="102"/>
        <v>7</v>
      </c>
      <c r="BH95" s="74">
        <f t="shared" si="102"/>
        <v>15</v>
      </c>
      <c r="BI95" s="74">
        <f t="shared" si="102"/>
        <v>22</v>
      </c>
      <c r="BJ95" s="194">
        <f t="shared" si="102"/>
        <v>4</v>
      </c>
      <c r="BK95" s="191">
        <v>20</v>
      </c>
      <c r="BL95" s="74">
        <v>6</v>
      </c>
      <c r="BM95" s="74">
        <v>12</v>
      </c>
      <c r="BN95" s="50">
        <f t="shared" si="100"/>
        <v>18</v>
      </c>
      <c r="BO95" s="194">
        <v>4</v>
      </c>
      <c r="BP95" s="215"/>
      <c r="BQ95" s="215"/>
      <c r="BR95" s="75">
        <v>9.5</v>
      </c>
      <c r="BS95" s="36" t="s">
        <v>133</v>
      </c>
      <c r="BT95" s="36"/>
      <c r="BU95" s="36"/>
      <c r="BV95" s="36"/>
      <c r="BW95" s="38"/>
      <c r="BX95" s="57"/>
      <c r="BY95" s="191"/>
      <c r="BZ95" s="74"/>
      <c r="CA95" s="74"/>
      <c r="CB95" s="74"/>
      <c r="CC95" s="194"/>
      <c r="CD95" s="191">
        <f t="shared" si="94"/>
        <v>2</v>
      </c>
      <c r="CE95" s="74">
        <f t="shared" si="95"/>
        <v>3</v>
      </c>
      <c r="CF95" s="74">
        <f t="shared" si="96"/>
        <v>0</v>
      </c>
      <c r="CG95" s="74">
        <f t="shared" si="97"/>
        <v>3</v>
      </c>
      <c r="CH95" s="194">
        <f t="shared" si="98"/>
        <v>0</v>
      </c>
      <c r="CI95" s="191">
        <v>2</v>
      </c>
      <c r="CJ95" s="74">
        <v>3</v>
      </c>
      <c r="CK95" s="74">
        <v>0</v>
      </c>
      <c r="CL95" s="50">
        <f t="shared" si="101"/>
        <v>3</v>
      </c>
      <c r="CM95" s="194">
        <v>0</v>
      </c>
      <c r="CN95" s="215"/>
    </row>
    <row r="96" spans="1:92" ht="15.75" customHeight="1" thickBot="1" x14ac:dyDescent="0.3">
      <c r="A96" s="116"/>
      <c r="C96" s="16"/>
      <c r="D96" s="42" t="s">
        <v>67</v>
      </c>
      <c r="E96" s="42"/>
      <c r="F96" s="42"/>
      <c r="G96" s="36" t="s">
        <v>15</v>
      </c>
      <c r="H96" s="43"/>
      <c r="I96" s="74">
        <v>15</v>
      </c>
      <c r="J96" s="74">
        <v>11</v>
      </c>
      <c r="K96" s="74">
        <v>10</v>
      </c>
      <c r="L96" s="83">
        <v>21</v>
      </c>
      <c r="M96" s="74">
        <v>0</v>
      </c>
      <c r="O96" s="16"/>
      <c r="Q96" s="215"/>
      <c r="R96" s="215"/>
      <c r="S96" s="75"/>
      <c r="T96" s="65"/>
      <c r="U96" s="239" t="s">
        <v>161</v>
      </c>
      <c r="V96" s="22" t="s">
        <v>194</v>
      </c>
      <c r="W96" s="22"/>
      <c r="X96" s="22"/>
      <c r="Y96" s="22"/>
      <c r="Z96" s="22"/>
      <c r="AA96" s="22"/>
      <c r="AB96" s="22"/>
      <c r="AC96" s="239" t="s">
        <v>4</v>
      </c>
      <c r="AD96" s="239" t="s">
        <v>8</v>
      </c>
      <c r="AE96" s="239" t="s">
        <v>9</v>
      </c>
      <c r="AF96" s="239" t="s">
        <v>10</v>
      </c>
      <c r="AG96" s="263" t="s">
        <v>107</v>
      </c>
      <c r="AH96" s="263"/>
      <c r="AI96" s="239" t="s">
        <v>5</v>
      </c>
      <c r="AJ96" s="239" t="s">
        <v>7</v>
      </c>
      <c r="AK96" s="239" t="s">
        <v>6</v>
      </c>
      <c r="AL96" s="239" t="s">
        <v>108</v>
      </c>
      <c r="AM96" s="50"/>
      <c r="AN96" s="50"/>
      <c r="AO96" s="50"/>
      <c r="AP96" s="50"/>
      <c r="AQ96" s="50"/>
      <c r="AR96" s="215"/>
      <c r="AS96" s="215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4</v>
      </c>
      <c r="BB96" s="74">
        <v>2</v>
      </c>
      <c r="BC96" s="74">
        <v>1</v>
      </c>
      <c r="BD96" s="50">
        <f t="shared" si="99"/>
        <v>3</v>
      </c>
      <c r="BE96" s="194">
        <v>0</v>
      </c>
      <c r="BF96" s="191">
        <f t="shared" si="102"/>
        <v>24</v>
      </c>
      <c r="BG96" s="74">
        <f t="shared" si="102"/>
        <v>14</v>
      </c>
      <c r="BH96" s="74">
        <f t="shared" si="102"/>
        <v>18</v>
      </c>
      <c r="BI96" s="74">
        <f t="shared" si="102"/>
        <v>32</v>
      </c>
      <c r="BJ96" s="194">
        <f t="shared" si="102"/>
        <v>2</v>
      </c>
      <c r="BK96" s="191">
        <v>20</v>
      </c>
      <c r="BL96" s="74">
        <v>12</v>
      </c>
      <c r="BM96" s="74">
        <v>17</v>
      </c>
      <c r="BN96" s="50">
        <f t="shared" si="100"/>
        <v>29</v>
      </c>
      <c r="BO96" s="194">
        <v>2</v>
      </c>
      <c r="BP96" s="215"/>
      <c r="BQ96" s="215"/>
      <c r="BR96" s="75">
        <v>7.5</v>
      </c>
      <c r="BS96" s="36" t="s">
        <v>125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si="94"/>
        <v>2</v>
      </c>
      <c r="CE96" s="74">
        <f t="shared" si="95"/>
        <v>0</v>
      </c>
      <c r="CF96" s="74">
        <f t="shared" si="96"/>
        <v>1</v>
      </c>
      <c r="CG96" s="74">
        <f t="shared" si="97"/>
        <v>1</v>
      </c>
      <c r="CH96" s="194">
        <f t="shared" si="98"/>
        <v>0</v>
      </c>
      <c r="CI96" s="191">
        <v>2</v>
      </c>
      <c r="CJ96" s="74">
        <v>0</v>
      </c>
      <c r="CK96" s="74">
        <v>1</v>
      </c>
      <c r="CL96" s="50">
        <f t="shared" si="101"/>
        <v>1</v>
      </c>
      <c r="CM96" s="194">
        <v>0</v>
      </c>
      <c r="CN96" s="215"/>
    </row>
    <row r="97" spans="1:92" ht="15.75" customHeight="1" thickBot="1" x14ac:dyDescent="0.3">
      <c r="A97" s="116"/>
      <c r="C97" s="16"/>
      <c r="D97" s="42" t="s">
        <v>86</v>
      </c>
      <c r="E97" s="42"/>
      <c r="F97" s="42"/>
      <c r="G97" s="36" t="s">
        <v>15</v>
      </c>
      <c r="H97" s="43"/>
      <c r="I97" s="74">
        <v>25</v>
      </c>
      <c r="J97" s="74">
        <v>7</v>
      </c>
      <c r="K97" s="74">
        <v>14</v>
      </c>
      <c r="L97" s="83">
        <v>21</v>
      </c>
      <c r="M97" s="74">
        <v>0</v>
      </c>
      <c r="O97" s="16"/>
      <c r="Q97" s="215"/>
      <c r="R97" s="215"/>
      <c r="S97" s="75"/>
      <c r="T97" s="65"/>
      <c r="U97" s="79">
        <v>7.5</v>
      </c>
      <c r="V97" s="65" t="s">
        <v>16</v>
      </c>
      <c r="W97" s="65"/>
      <c r="X97" s="65"/>
      <c r="Y97" s="65"/>
      <c r="Z97" s="50"/>
      <c r="AC97" s="50">
        <v>1</v>
      </c>
      <c r="AD97" s="50">
        <v>1</v>
      </c>
      <c r="AE97" s="50">
        <v>0</v>
      </c>
      <c r="AF97" s="50">
        <v>0</v>
      </c>
      <c r="AG97" s="264">
        <f t="shared" ref="AG97" si="103">(2*AD97+AF97)/(2*AC97)</f>
        <v>1</v>
      </c>
      <c r="AH97" s="264"/>
      <c r="AI97" s="50">
        <v>1</v>
      </c>
      <c r="AJ97" s="50">
        <v>0</v>
      </c>
      <c r="AK97" s="50">
        <v>0</v>
      </c>
      <c r="AL97" s="81">
        <f t="shared" ref="AL97" si="104">+AI97/AC97</f>
        <v>1</v>
      </c>
      <c r="AM97" s="50"/>
      <c r="AN97" s="50"/>
      <c r="AO97" s="50"/>
      <c r="AP97" s="50"/>
      <c r="AQ97" s="50"/>
      <c r="AR97" s="215"/>
      <c r="AS97" s="215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4</v>
      </c>
      <c r="BB97" s="74">
        <v>1</v>
      </c>
      <c r="BC97" s="74">
        <v>2</v>
      </c>
      <c r="BD97" s="50">
        <f t="shared" si="99"/>
        <v>3</v>
      </c>
      <c r="BE97" s="194">
        <v>4</v>
      </c>
      <c r="BF97" s="191">
        <f t="shared" si="102"/>
        <v>20</v>
      </c>
      <c r="BG97" s="74">
        <f t="shared" si="102"/>
        <v>2</v>
      </c>
      <c r="BH97" s="74">
        <f t="shared" si="102"/>
        <v>15</v>
      </c>
      <c r="BI97" s="74">
        <f t="shared" si="102"/>
        <v>17</v>
      </c>
      <c r="BJ97" s="194">
        <f t="shared" si="102"/>
        <v>10</v>
      </c>
      <c r="BK97" s="191">
        <v>16</v>
      </c>
      <c r="BL97" s="74">
        <v>1</v>
      </c>
      <c r="BM97" s="74">
        <v>13</v>
      </c>
      <c r="BN97" s="50">
        <f t="shared" si="100"/>
        <v>14</v>
      </c>
      <c r="BO97" s="194">
        <v>6</v>
      </c>
      <c r="BP97" s="215"/>
      <c r="BQ97" s="215"/>
      <c r="BR97" s="75">
        <v>6.5</v>
      </c>
      <c r="BS97" s="36" t="s">
        <v>76</v>
      </c>
      <c r="BT97" s="36"/>
      <c r="BU97" s="36"/>
      <c r="BV97" s="36"/>
      <c r="BW97" s="38"/>
      <c r="BX97" s="57"/>
      <c r="BY97" s="191">
        <v>1</v>
      </c>
      <c r="BZ97" s="74">
        <v>0</v>
      </c>
      <c r="CA97" s="74">
        <v>0</v>
      </c>
      <c r="CB97" s="74">
        <f>+CA97+BZ97</f>
        <v>0</v>
      </c>
      <c r="CC97" s="194">
        <v>0</v>
      </c>
      <c r="CD97" s="191">
        <f t="shared" si="94"/>
        <v>10</v>
      </c>
      <c r="CE97" s="74">
        <f t="shared" si="95"/>
        <v>0</v>
      </c>
      <c r="CF97" s="74">
        <f t="shared" si="96"/>
        <v>3</v>
      </c>
      <c r="CG97" s="74">
        <f t="shared" si="97"/>
        <v>3</v>
      </c>
      <c r="CH97" s="194">
        <f t="shared" si="98"/>
        <v>0</v>
      </c>
      <c r="CI97" s="191">
        <v>9</v>
      </c>
      <c r="CJ97" s="74">
        <v>0</v>
      </c>
      <c r="CK97" s="74">
        <v>3</v>
      </c>
      <c r="CL97" s="50">
        <f t="shared" si="101"/>
        <v>3</v>
      </c>
      <c r="CM97" s="194">
        <v>0</v>
      </c>
      <c r="CN97" s="215"/>
    </row>
    <row r="98" spans="1:92" ht="15.75" customHeight="1" x14ac:dyDescent="0.25">
      <c r="A98" s="116"/>
      <c r="C98" s="16"/>
      <c r="D98" s="65" t="s">
        <v>129</v>
      </c>
      <c r="E98" s="65"/>
      <c r="F98" s="65"/>
      <c r="G98" s="97" t="s">
        <v>19</v>
      </c>
      <c r="H98" s="50"/>
      <c r="I98" s="74">
        <v>26</v>
      </c>
      <c r="J98" s="74">
        <v>8</v>
      </c>
      <c r="K98" s="74">
        <v>12</v>
      </c>
      <c r="L98" s="83">
        <v>20</v>
      </c>
      <c r="M98" s="74">
        <v>0</v>
      </c>
      <c r="O98" s="16"/>
      <c r="Q98" s="215"/>
      <c r="R98" s="215"/>
      <c r="S98" s="71"/>
      <c r="T98" s="65"/>
      <c r="U98" s="67"/>
      <c r="V98" s="69"/>
      <c r="W98" s="68" t="s">
        <v>27</v>
      </c>
      <c r="X98" s="69"/>
      <c r="Y98" s="69"/>
      <c r="Z98" s="60"/>
      <c r="AA98" s="67"/>
      <c r="AB98" s="67"/>
      <c r="AC98" s="60">
        <f>SUM(AC97)</f>
        <v>1</v>
      </c>
      <c r="AD98" s="60">
        <f t="shared" ref="AD98:AF98" si="105">SUM(AD97)</f>
        <v>1</v>
      </c>
      <c r="AE98" s="60">
        <f t="shared" si="105"/>
        <v>0</v>
      </c>
      <c r="AF98" s="60">
        <f t="shared" si="105"/>
        <v>0</v>
      </c>
      <c r="AG98" s="265">
        <f>(2*AD98+AF98)/(2*AC98)</f>
        <v>1</v>
      </c>
      <c r="AH98" s="265"/>
      <c r="AI98" s="60">
        <f>SUM(AI97)</f>
        <v>1</v>
      </c>
      <c r="AJ98" s="60">
        <f>SUM(AJ97)</f>
        <v>0</v>
      </c>
      <c r="AK98" s="60">
        <f>SUM(AK97)</f>
        <v>0</v>
      </c>
      <c r="AL98" s="70">
        <f>+AI98/AC98</f>
        <v>1</v>
      </c>
      <c r="AM98" s="50"/>
      <c r="AN98" s="50"/>
      <c r="AO98" s="50"/>
      <c r="AP98" s="50"/>
      <c r="AQ98" s="50"/>
      <c r="AR98" s="215"/>
      <c r="AS98" s="215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4</v>
      </c>
      <c r="BB98" s="74">
        <v>0</v>
      </c>
      <c r="BC98" s="74">
        <v>2</v>
      </c>
      <c r="BD98" s="50">
        <f t="shared" si="99"/>
        <v>2</v>
      </c>
      <c r="BE98" s="194">
        <v>0</v>
      </c>
      <c r="BF98" s="191">
        <f t="shared" si="102"/>
        <v>24</v>
      </c>
      <c r="BG98" s="74">
        <f t="shared" si="102"/>
        <v>1</v>
      </c>
      <c r="BH98" s="74">
        <f t="shared" si="102"/>
        <v>16</v>
      </c>
      <c r="BI98" s="74">
        <f t="shared" si="102"/>
        <v>17</v>
      </c>
      <c r="BJ98" s="194">
        <f t="shared" si="102"/>
        <v>0</v>
      </c>
      <c r="BK98" s="191">
        <v>20</v>
      </c>
      <c r="BL98" s="74">
        <v>1</v>
      </c>
      <c r="BM98" s="74">
        <v>14</v>
      </c>
      <c r="BN98" s="50">
        <f t="shared" si="100"/>
        <v>15</v>
      </c>
      <c r="BO98" s="194">
        <v>0</v>
      </c>
      <c r="BP98" s="215"/>
      <c r="BQ98" s="215"/>
      <c r="BR98" s="75">
        <v>7</v>
      </c>
      <c r="BS98" s="36" t="s">
        <v>47</v>
      </c>
      <c r="BT98" s="36"/>
      <c r="BU98" s="36"/>
      <c r="BV98" s="36"/>
      <c r="BW98" s="38"/>
      <c r="BX98" s="57"/>
      <c r="BY98" s="191">
        <v>1</v>
      </c>
      <c r="BZ98" s="74">
        <v>0</v>
      </c>
      <c r="CA98" s="74">
        <v>0</v>
      </c>
      <c r="CB98" s="74">
        <f>+CA98+BZ98</f>
        <v>0</v>
      </c>
      <c r="CC98" s="194">
        <v>0</v>
      </c>
      <c r="CD98" s="191">
        <f t="shared" si="94"/>
        <v>1</v>
      </c>
      <c r="CE98" s="74">
        <f t="shared" si="95"/>
        <v>0</v>
      </c>
      <c r="CF98" s="74">
        <f t="shared" si="96"/>
        <v>0</v>
      </c>
      <c r="CG98" s="74">
        <f t="shared" si="97"/>
        <v>0</v>
      </c>
      <c r="CH98" s="194">
        <f t="shared" si="98"/>
        <v>0</v>
      </c>
      <c r="CI98" s="191"/>
      <c r="CJ98" s="74"/>
      <c r="CK98" s="74"/>
      <c r="CL98" s="50"/>
      <c r="CM98" s="194"/>
      <c r="CN98" s="215"/>
    </row>
    <row r="99" spans="1:92" ht="15.75" customHeight="1" x14ac:dyDescent="0.25">
      <c r="A99" s="116"/>
      <c r="C99" s="16"/>
      <c r="D99" s="36" t="s">
        <v>70</v>
      </c>
      <c r="E99" s="36"/>
      <c r="F99" s="36"/>
      <c r="G99" s="42" t="s">
        <v>139</v>
      </c>
      <c r="H99" s="38"/>
      <c r="I99" s="74">
        <v>26</v>
      </c>
      <c r="J99" s="74">
        <v>0</v>
      </c>
      <c r="K99" s="74">
        <v>20</v>
      </c>
      <c r="L99" s="83">
        <v>20</v>
      </c>
      <c r="M99" s="74">
        <v>0</v>
      </c>
      <c r="O99" s="16"/>
      <c r="Q99" s="215"/>
      <c r="R99" s="215"/>
      <c r="S99" s="71"/>
      <c r="T99" s="65"/>
      <c r="U99" s="79"/>
      <c r="V99" s="65"/>
      <c r="W99" s="65"/>
      <c r="X99" s="65"/>
      <c r="Y99" s="65"/>
      <c r="Z99" s="50"/>
      <c r="AC99" s="50"/>
      <c r="AD99" s="50"/>
      <c r="AE99" s="50"/>
      <c r="AF99" s="50"/>
      <c r="AG99" s="264"/>
      <c r="AH99" s="264"/>
      <c r="AI99" s="50"/>
      <c r="AJ99" s="50"/>
      <c r="AK99" s="50"/>
      <c r="AL99" s="81"/>
      <c r="AM99" s="50"/>
      <c r="AN99" s="50"/>
      <c r="AO99" s="50"/>
      <c r="AP99" s="50"/>
      <c r="AQ99" s="50"/>
      <c r="AR99" s="215"/>
      <c r="AS99" s="215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2</v>
      </c>
      <c r="BB99" s="74">
        <v>0</v>
      </c>
      <c r="BC99" s="74">
        <v>1</v>
      </c>
      <c r="BD99" s="50">
        <f t="shared" si="99"/>
        <v>1</v>
      </c>
      <c r="BE99" s="194">
        <v>0</v>
      </c>
      <c r="BF99" s="191">
        <f t="shared" si="102"/>
        <v>23</v>
      </c>
      <c r="BG99" s="74">
        <f t="shared" si="102"/>
        <v>2</v>
      </c>
      <c r="BH99" s="74">
        <f t="shared" si="102"/>
        <v>3</v>
      </c>
      <c r="BI99" s="74">
        <f t="shared" si="102"/>
        <v>5</v>
      </c>
      <c r="BJ99" s="194">
        <f t="shared" si="102"/>
        <v>0</v>
      </c>
      <c r="BK99" s="191">
        <v>21</v>
      </c>
      <c r="BL99" s="74">
        <v>2</v>
      </c>
      <c r="BM99" s="74">
        <v>2</v>
      </c>
      <c r="BN99" s="50">
        <f t="shared" si="100"/>
        <v>4</v>
      </c>
      <c r="BO99" s="194">
        <v>0</v>
      </c>
      <c r="BP99" s="215"/>
      <c r="BQ99" s="215"/>
      <c r="BR99" s="75">
        <v>7.5</v>
      </c>
      <c r="BS99" s="36" t="s">
        <v>56</v>
      </c>
      <c r="BT99" s="36"/>
      <c r="BU99" s="36"/>
      <c r="BV99" s="36"/>
      <c r="BW99" s="38"/>
      <c r="BX99" s="57"/>
      <c r="BY99" s="191"/>
      <c r="BZ99" s="74"/>
      <c r="CA99" s="74"/>
      <c r="CB99" s="74"/>
      <c r="CC99" s="194"/>
      <c r="CD99" s="191">
        <f t="shared" si="94"/>
        <v>1</v>
      </c>
      <c r="CE99" s="74">
        <f t="shared" si="95"/>
        <v>0</v>
      </c>
      <c r="CF99" s="74">
        <f t="shared" si="96"/>
        <v>0</v>
      </c>
      <c r="CG99" s="74">
        <f t="shared" si="97"/>
        <v>0</v>
      </c>
      <c r="CH99" s="194">
        <f t="shared" si="98"/>
        <v>0</v>
      </c>
      <c r="CI99" s="191">
        <v>1</v>
      </c>
      <c r="CJ99" s="74">
        <v>0</v>
      </c>
      <c r="CK99" s="74">
        <v>0</v>
      </c>
      <c r="CL99" s="50">
        <f>+CJ99+CK99</f>
        <v>0</v>
      </c>
      <c r="CM99" s="194">
        <v>0</v>
      </c>
      <c r="CN99" s="215"/>
    </row>
    <row r="100" spans="1:92" ht="15.75" customHeight="1" x14ac:dyDescent="0.25">
      <c r="A100" s="116"/>
      <c r="C100" s="16"/>
      <c r="D100" s="97" t="s">
        <v>98</v>
      </c>
      <c r="E100" s="97"/>
      <c r="F100" s="97"/>
      <c r="G100" s="65" t="s">
        <v>21</v>
      </c>
      <c r="H100" s="74"/>
      <c r="I100" s="74">
        <v>18</v>
      </c>
      <c r="J100" s="74">
        <v>11</v>
      </c>
      <c r="K100" s="74">
        <v>8</v>
      </c>
      <c r="L100" s="83">
        <v>19</v>
      </c>
      <c r="M100" s="74">
        <v>2</v>
      </c>
      <c r="Q100" s="215"/>
      <c r="R100" s="215"/>
      <c r="S100" s="71"/>
      <c r="T100" s="71"/>
      <c r="U100" s="79"/>
      <c r="V100" s="65"/>
      <c r="W100" s="65"/>
      <c r="X100" s="65"/>
      <c r="Y100" s="65"/>
      <c r="Z100" s="50"/>
      <c r="AC100" s="50"/>
      <c r="AD100" s="50"/>
      <c r="AE100" s="50"/>
      <c r="AF100" s="50"/>
      <c r="AG100" s="264"/>
      <c r="AH100" s="264"/>
      <c r="AI100" s="50"/>
      <c r="AJ100" s="50"/>
      <c r="AK100" s="50"/>
      <c r="AL100" s="81"/>
      <c r="AM100" s="50"/>
      <c r="AN100" s="50"/>
      <c r="AO100" s="50"/>
      <c r="AP100" s="50"/>
      <c r="AQ100" s="50"/>
      <c r="AR100" s="215"/>
      <c r="AS100" s="215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4</v>
      </c>
      <c r="BB100" s="74">
        <v>1</v>
      </c>
      <c r="BC100" s="74">
        <v>0</v>
      </c>
      <c r="BD100" s="50">
        <f t="shared" si="99"/>
        <v>1</v>
      </c>
      <c r="BE100" s="194">
        <v>0</v>
      </c>
      <c r="BF100" s="191">
        <f t="shared" si="102"/>
        <v>24</v>
      </c>
      <c r="BG100" s="74">
        <f t="shared" si="102"/>
        <v>3</v>
      </c>
      <c r="BH100" s="74">
        <f t="shared" si="102"/>
        <v>16</v>
      </c>
      <c r="BI100" s="74">
        <f t="shared" si="102"/>
        <v>19</v>
      </c>
      <c r="BJ100" s="194">
        <f t="shared" si="102"/>
        <v>0</v>
      </c>
      <c r="BK100" s="191">
        <v>20</v>
      </c>
      <c r="BL100" s="74">
        <v>2</v>
      </c>
      <c r="BM100" s="74">
        <v>16</v>
      </c>
      <c r="BN100" s="50">
        <f t="shared" si="100"/>
        <v>18</v>
      </c>
      <c r="BO100" s="194">
        <v>0</v>
      </c>
      <c r="BP100" s="215"/>
      <c r="BQ100" s="215"/>
      <c r="BR100" s="75">
        <v>7</v>
      </c>
      <c r="BS100" s="36" t="s">
        <v>40</v>
      </c>
      <c r="BT100" s="36"/>
      <c r="BU100" s="36"/>
      <c r="BV100" s="36"/>
      <c r="BW100" s="38"/>
      <c r="BX100" s="57"/>
      <c r="BY100" s="191"/>
      <c r="BZ100" s="74"/>
      <c r="CA100" s="74"/>
      <c r="CB100" s="74"/>
      <c r="CC100" s="194"/>
      <c r="CD100" s="191">
        <f t="shared" si="94"/>
        <v>3</v>
      </c>
      <c r="CE100" s="74">
        <f t="shared" si="95"/>
        <v>0</v>
      </c>
      <c r="CF100" s="74">
        <f t="shared" si="96"/>
        <v>0</v>
      </c>
      <c r="CG100" s="74">
        <f t="shared" si="97"/>
        <v>0</v>
      </c>
      <c r="CH100" s="194">
        <f t="shared" si="98"/>
        <v>0</v>
      </c>
      <c r="CI100" s="191">
        <v>3</v>
      </c>
      <c r="CJ100" s="74">
        <v>0</v>
      </c>
      <c r="CK100" s="74">
        <v>0</v>
      </c>
      <c r="CL100" s="50">
        <f>+CJ100+CK100</f>
        <v>0</v>
      </c>
      <c r="CM100" s="194">
        <v>0</v>
      </c>
      <c r="CN100" s="215"/>
    </row>
    <row r="101" spans="1:92" ht="15.75" customHeight="1" x14ac:dyDescent="0.25">
      <c r="A101" s="116"/>
      <c r="D101" s="42" t="s">
        <v>73</v>
      </c>
      <c r="E101" s="42"/>
      <c r="F101" s="42"/>
      <c r="G101" s="29" t="s">
        <v>23</v>
      </c>
      <c r="H101" s="43"/>
      <c r="I101" s="74">
        <v>24</v>
      </c>
      <c r="J101" s="74">
        <v>3</v>
      </c>
      <c r="K101" s="74">
        <v>16</v>
      </c>
      <c r="L101" s="83">
        <v>19</v>
      </c>
      <c r="M101" s="74">
        <v>0</v>
      </c>
      <c r="Q101" s="215"/>
      <c r="R101" s="215"/>
      <c r="S101" s="71"/>
      <c r="T101" s="71"/>
      <c r="U101" s="79"/>
      <c r="V101" s="65"/>
      <c r="W101" s="65"/>
      <c r="X101" s="65"/>
      <c r="Y101" s="65"/>
      <c r="Z101" s="50"/>
      <c r="AC101" s="50"/>
      <c r="AD101" s="50"/>
      <c r="AE101" s="50"/>
      <c r="AF101" s="50"/>
      <c r="AG101" s="264"/>
      <c r="AH101" s="264"/>
      <c r="AI101" s="50"/>
      <c r="AJ101" s="50"/>
      <c r="AK101" s="50"/>
      <c r="AL101" s="81"/>
      <c r="AM101" s="50"/>
      <c r="AN101" s="50"/>
      <c r="AO101" s="50"/>
      <c r="AP101" s="50"/>
      <c r="AQ101" s="50"/>
      <c r="AR101" s="215"/>
      <c r="AS101" s="215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4</v>
      </c>
      <c r="BB101" s="74">
        <v>1</v>
      </c>
      <c r="BC101" s="74">
        <v>1</v>
      </c>
      <c r="BD101" s="50">
        <f t="shared" si="99"/>
        <v>2</v>
      </c>
      <c r="BE101" s="194">
        <v>0</v>
      </c>
      <c r="BF101" s="191">
        <f t="shared" si="102"/>
        <v>25</v>
      </c>
      <c r="BG101" s="74">
        <f t="shared" si="102"/>
        <v>5</v>
      </c>
      <c r="BH101" s="74">
        <f t="shared" si="102"/>
        <v>5</v>
      </c>
      <c r="BI101" s="74">
        <f t="shared" si="102"/>
        <v>10</v>
      </c>
      <c r="BJ101" s="194">
        <f t="shared" si="102"/>
        <v>4</v>
      </c>
      <c r="BK101" s="191">
        <v>21</v>
      </c>
      <c r="BL101" s="74">
        <v>4</v>
      </c>
      <c r="BM101" s="74">
        <v>4</v>
      </c>
      <c r="BN101" s="50">
        <f t="shared" si="100"/>
        <v>8</v>
      </c>
      <c r="BO101" s="194">
        <v>4</v>
      </c>
      <c r="BP101" s="215"/>
      <c r="BQ101" s="215"/>
      <c r="BR101" s="75">
        <v>6.5</v>
      </c>
      <c r="BS101" s="36" t="s">
        <v>138</v>
      </c>
      <c r="BT101" s="36"/>
      <c r="BU101" s="36"/>
      <c r="BV101" s="36"/>
      <c r="BW101" s="38"/>
      <c r="BX101" s="57"/>
      <c r="BY101" s="191"/>
      <c r="BZ101" s="74"/>
      <c r="CA101" s="74"/>
      <c r="CB101" s="74"/>
      <c r="CC101" s="194"/>
      <c r="CD101" s="191">
        <f t="shared" si="94"/>
        <v>7</v>
      </c>
      <c r="CE101" s="74">
        <f t="shared" si="95"/>
        <v>0</v>
      </c>
      <c r="CF101" s="74">
        <f t="shared" si="96"/>
        <v>1</v>
      </c>
      <c r="CG101" s="74">
        <f t="shared" si="97"/>
        <v>1</v>
      </c>
      <c r="CH101" s="194">
        <f t="shared" si="98"/>
        <v>0</v>
      </c>
      <c r="CI101" s="191">
        <v>7</v>
      </c>
      <c r="CJ101" s="74">
        <v>0</v>
      </c>
      <c r="CK101" s="74">
        <v>1</v>
      </c>
      <c r="CL101" s="50">
        <f>+CJ101+CK101</f>
        <v>1</v>
      </c>
      <c r="CM101" s="194">
        <v>0</v>
      </c>
      <c r="CN101" s="215"/>
    </row>
    <row r="102" spans="1:92" ht="15.75" customHeight="1" x14ac:dyDescent="0.25">
      <c r="A102" s="116"/>
      <c r="D102" s="97" t="s">
        <v>66</v>
      </c>
      <c r="E102" s="97"/>
      <c r="F102" s="97"/>
      <c r="G102" s="65" t="s">
        <v>21</v>
      </c>
      <c r="H102" s="74"/>
      <c r="I102" s="74">
        <v>20</v>
      </c>
      <c r="J102" s="74">
        <v>14</v>
      </c>
      <c r="K102" s="74">
        <v>4</v>
      </c>
      <c r="L102" s="83">
        <v>18</v>
      </c>
      <c r="M102" s="74">
        <v>4</v>
      </c>
      <c r="O102" s="16"/>
      <c r="Q102" s="215"/>
      <c r="R102" s="215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215"/>
      <c r="AS102" s="215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4</v>
      </c>
      <c r="BB102" s="74">
        <v>0</v>
      </c>
      <c r="BC102" s="74">
        <v>0</v>
      </c>
      <c r="BD102" s="50">
        <f t="shared" si="99"/>
        <v>0</v>
      </c>
      <c r="BE102" s="194">
        <v>0</v>
      </c>
      <c r="BF102" s="191">
        <f t="shared" si="102"/>
        <v>25</v>
      </c>
      <c r="BG102" s="74">
        <f t="shared" si="102"/>
        <v>1</v>
      </c>
      <c r="BH102" s="74">
        <f t="shared" si="102"/>
        <v>7</v>
      </c>
      <c r="BI102" s="74">
        <f t="shared" si="102"/>
        <v>8</v>
      </c>
      <c r="BJ102" s="194">
        <f t="shared" si="102"/>
        <v>4</v>
      </c>
      <c r="BK102" s="191">
        <v>21</v>
      </c>
      <c r="BL102" s="74">
        <v>1</v>
      </c>
      <c r="BM102" s="74">
        <v>7</v>
      </c>
      <c r="BN102" s="50">
        <f t="shared" si="100"/>
        <v>8</v>
      </c>
      <c r="BO102" s="194">
        <v>4</v>
      </c>
      <c r="BP102" s="215"/>
      <c r="BQ102" s="215"/>
      <c r="BR102" s="75">
        <v>9.5</v>
      </c>
      <c r="BS102" s="36" t="s">
        <v>132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94"/>
        <v>1</v>
      </c>
      <c r="CE102" s="74">
        <f t="shared" si="95"/>
        <v>1</v>
      </c>
      <c r="CF102" s="74">
        <f t="shared" si="96"/>
        <v>0</v>
      </c>
      <c r="CG102" s="74">
        <f t="shared" si="97"/>
        <v>1</v>
      </c>
      <c r="CH102" s="194">
        <f t="shared" si="98"/>
        <v>0</v>
      </c>
      <c r="CI102" s="191">
        <v>1</v>
      </c>
      <c r="CJ102" s="74">
        <v>1</v>
      </c>
      <c r="CK102" s="74">
        <v>0</v>
      </c>
      <c r="CL102" s="50">
        <f>+CJ102+CK102</f>
        <v>1</v>
      </c>
      <c r="CM102" s="194">
        <v>0</v>
      </c>
      <c r="CN102" s="215"/>
    </row>
    <row r="103" spans="1:92" ht="15.75" customHeight="1" x14ac:dyDescent="0.25">
      <c r="A103" s="116"/>
      <c r="D103" s="97" t="s">
        <v>52</v>
      </c>
      <c r="E103" s="97"/>
      <c r="F103" s="97"/>
      <c r="G103" s="62" t="s">
        <v>21</v>
      </c>
      <c r="H103" s="74"/>
      <c r="I103" s="74">
        <v>25</v>
      </c>
      <c r="J103" s="74">
        <v>10</v>
      </c>
      <c r="K103" s="74">
        <v>8</v>
      </c>
      <c r="L103" s="83">
        <v>18</v>
      </c>
      <c r="M103" s="74">
        <v>4</v>
      </c>
      <c r="O103" s="16"/>
      <c r="Q103" s="215"/>
      <c r="R103" s="215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215"/>
      <c r="AS103" s="215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4</v>
      </c>
      <c r="BB103" s="74">
        <v>0</v>
      </c>
      <c r="BC103" s="74">
        <v>0</v>
      </c>
      <c r="BD103" s="50">
        <f t="shared" si="99"/>
        <v>0</v>
      </c>
      <c r="BE103" s="194">
        <v>0</v>
      </c>
      <c r="BF103" s="191">
        <f t="shared" si="102"/>
        <v>23</v>
      </c>
      <c r="BG103" s="74">
        <f t="shared" si="102"/>
        <v>0</v>
      </c>
      <c r="BH103" s="74">
        <f t="shared" si="102"/>
        <v>6</v>
      </c>
      <c r="BI103" s="74">
        <f t="shared" si="102"/>
        <v>6</v>
      </c>
      <c r="BJ103" s="194">
        <f t="shared" si="102"/>
        <v>2</v>
      </c>
      <c r="BK103" s="191">
        <v>19</v>
      </c>
      <c r="BL103" s="74">
        <v>0</v>
      </c>
      <c r="BM103" s="74">
        <v>6</v>
      </c>
      <c r="BN103" s="50">
        <f t="shared" si="100"/>
        <v>6</v>
      </c>
      <c r="BO103" s="194">
        <v>2</v>
      </c>
      <c r="BP103" s="215"/>
      <c r="BQ103" s="215"/>
      <c r="BR103" s="75">
        <v>8</v>
      </c>
      <c r="BS103" s="36" t="s">
        <v>70</v>
      </c>
      <c r="BT103" s="36"/>
      <c r="BU103" s="36"/>
      <c r="BV103" s="36"/>
      <c r="BW103" s="38"/>
      <c r="BX103" s="57"/>
      <c r="BY103" s="191">
        <v>2</v>
      </c>
      <c r="BZ103" s="74">
        <v>0</v>
      </c>
      <c r="CA103" s="74">
        <v>2</v>
      </c>
      <c r="CB103" s="74">
        <f>+CA103+BZ103</f>
        <v>2</v>
      </c>
      <c r="CC103" s="194">
        <v>2</v>
      </c>
      <c r="CD103" s="191">
        <f t="shared" si="94"/>
        <v>2</v>
      </c>
      <c r="CE103" s="74">
        <f t="shared" si="95"/>
        <v>0</v>
      </c>
      <c r="CF103" s="74">
        <f t="shared" si="96"/>
        <v>2</v>
      </c>
      <c r="CG103" s="74">
        <f t="shared" si="97"/>
        <v>2</v>
      </c>
      <c r="CH103" s="194">
        <f t="shared" si="98"/>
        <v>2</v>
      </c>
      <c r="CI103" s="191"/>
      <c r="CJ103" s="74"/>
      <c r="CK103" s="74"/>
      <c r="CL103" s="50"/>
      <c r="CM103" s="194"/>
      <c r="CN103" s="215"/>
    </row>
    <row r="104" spans="1:92" ht="15.75" customHeight="1" thickBot="1" x14ac:dyDescent="0.3">
      <c r="A104" s="116"/>
      <c r="D104" s="42" t="s">
        <v>165</v>
      </c>
      <c r="E104" s="42"/>
      <c r="F104" s="42"/>
      <c r="G104" s="42" t="s">
        <v>25</v>
      </c>
      <c r="H104" s="43"/>
      <c r="I104" s="74">
        <v>26</v>
      </c>
      <c r="J104" s="74">
        <v>8</v>
      </c>
      <c r="K104" s="74">
        <v>9</v>
      </c>
      <c r="L104" s="83">
        <v>17</v>
      </c>
      <c r="M104" s="74">
        <v>0</v>
      </c>
      <c r="O104" s="16"/>
      <c r="Q104" s="215"/>
      <c r="R104" s="215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215"/>
      <c r="AS104" s="215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44</v>
      </c>
      <c r="BB104" s="48">
        <f t="shared" ref="BB104" si="106">SUM(BB92:BB103)</f>
        <v>11</v>
      </c>
      <c r="BC104" s="48">
        <f>SUM(BC92:BC103)</f>
        <v>12</v>
      </c>
      <c r="BD104" s="48">
        <f>+BC104+BB104</f>
        <v>23</v>
      </c>
      <c r="BE104" s="196">
        <f>SUM(BE92:BE103)</f>
        <v>4</v>
      </c>
      <c r="BF104" s="195">
        <f>SUM(BF92:BF103)</f>
        <v>284</v>
      </c>
      <c r="BG104" s="48">
        <f t="shared" ref="BG104" si="107">SUM(BG92:BG103)</f>
        <v>86</v>
      </c>
      <c r="BH104" s="48">
        <f>SUM(BH92:BH103)</f>
        <v>124</v>
      </c>
      <c r="BI104" s="48">
        <f>+BH104+BG104</f>
        <v>210</v>
      </c>
      <c r="BJ104" s="196">
        <f>SUM(BJ92:BJ103)</f>
        <v>34</v>
      </c>
      <c r="BK104" s="195">
        <f>SUM(BK92:BK103)</f>
        <v>240</v>
      </c>
      <c r="BL104" s="48">
        <f t="shared" ref="BL104" si="108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215"/>
      <c r="BQ104" s="215"/>
      <c r="BR104" s="75">
        <v>9.5</v>
      </c>
      <c r="BS104" s="36" t="s">
        <v>82</v>
      </c>
      <c r="BT104" s="36"/>
      <c r="BU104" s="36"/>
      <c r="BV104" s="36"/>
      <c r="BW104" s="38"/>
      <c r="BX104" s="57"/>
      <c r="BY104" s="191"/>
      <c r="BZ104" s="74"/>
      <c r="CA104" s="74"/>
      <c r="CB104" s="74"/>
      <c r="CC104" s="194"/>
      <c r="CD104" s="191">
        <f t="shared" si="94"/>
        <v>1</v>
      </c>
      <c r="CE104" s="74">
        <f t="shared" si="95"/>
        <v>1</v>
      </c>
      <c r="CF104" s="74">
        <f t="shared" si="96"/>
        <v>0</v>
      </c>
      <c r="CG104" s="74">
        <f t="shared" si="97"/>
        <v>1</v>
      </c>
      <c r="CH104" s="194">
        <f t="shared" si="98"/>
        <v>0</v>
      </c>
      <c r="CI104" s="191">
        <v>1</v>
      </c>
      <c r="CJ104" s="74">
        <v>1</v>
      </c>
      <c r="CK104" s="74">
        <v>0</v>
      </c>
      <c r="CL104" s="50">
        <f>+CJ104+CK104</f>
        <v>1</v>
      </c>
      <c r="CM104" s="194">
        <v>0</v>
      </c>
      <c r="CN104" s="215"/>
    </row>
    <row r="105" spans="1:92" ht="15.75" customHeight="1" x14ac:dyDescent="0.25">
      <c r="A105" s="116"/>
      <c r="D105" s="42" t="s">
        <v>72</v>
      </c>
      <c r="E105" s="42"/>
      <c r="F105" s="42"/>
      <c r="G105" s="29" t="s">
        <v>23</v>
      </c>
      <c r="H105" s="43"/>
      <c r="I105" s="74">
        <v>20</v>
      </c>
      <c r="J105" s="74">
        <v>2</v>
      </c>
      <c r="K105" s="74">
        <v>15</v>
      </c>
      <c r="L105" s="83">
        <v>17</v>
      </c>
      <c r="M105" s="74">
        <v>10</v>
      </c>
      <c r="O105" s="16"/>
      <c r="Q105" s="215"/>
      <c r="R105" s="215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215"/>
      <c r="AS105" s="215"/>
      <c r="AT105" s="32" t="s">
        <v>15</v>
      </c>
      <c r="AU105" s="32"/>
      <c r="AV105" s="32"/>
      <c r="AW105" s="32"/>
      <c r="AX105" s="32"/>
      <c r="AY105" s="29" t="s">
        <v>33</v>
      </c>
      <c r="BA105" s="189">
        <v>8</v>
      </c>
      <c r="BB105" s="28">
        <v>1</v>
      </c>
      <c r="BC105" s="28">
        <v>3</v>
      </c>
      <c r="BD105" s="50">
        <f t="shared" ref="BD105:BD116" si="109">+BC105+BB105</f>
        <v>4</v>
      </c>
      <c r="BE105" s="193">
        <v>2</v>
      </c>
      <c r="BF105" s="189">
        <f>+BK105+BA105</f>
        <v>70</v>
      </c>
      <c r="BG105" s="28">
        <f>+BL105+BB105</f>
        <v>23</v>
      </c>
      <c r="BH105" s="28">
        <f>+BM105+BC105</f>
        <v>22</v>
      </c>
      <c r="BI105" s="28">
        <f>+BN105+BD105</f>
        <v>45</v>
      </c>
      <c r="BJ105" s="193">
        <f>+BO105+BE105</f>
        <v>16</v>
      </c>
      <c r="BK105" s="189">
        <v>62</v>
      </c>
      <c r="BL105" s="28">
        <v>22</v>
      </c>
      <c r="BM105" s="28">
        <v>19</v>
      </c>
      <c r="BN105" s="60">
        <f t="shared" ref="BN105:BN116" si="110">+BL105+BM105</f>
        <v>41</v>
      </c>
      <c r="BO105" s="193">
        <v>14</v>
      </c>
      <c r="BP105" s="215"/>
      <c r="BQ105" s="215"/>
      <c r="BR105" s="209" t="s">
        <v>674</v>
      </c>
      <c r="BS105" s="68"/>
      <c r="BT105" s="20"/>
      <c r="BU105" s="20"/>
      <c r="BV105" s="20"/>
      <c r="BW105" s="60"/>
      <c r="BX105" s="68"/>
      <c r="BY105" s="189">
        <f t="shared" ref="BY105:CM105" si="111">SUM(BY79:BY104)</f>
        <v>10</v>
      </c>
      <c r="BZ105" s="60">
        <f t="shared" si="111"/>
        <v>0</v>
      </c>
      <c r="CA105" s="60">
        <f t="shared" si="111"/>
        <v>3</v>
      </c>
      <c r="CB105" s="60">
        <f t="shared" si="111"/>
        <v>3</v>
      </c>
      <c r="CC105" s="190">
        <f t="shared" si="111"/>
        <v>2</v>
      </c>
      <c r="CD105" s="189">
        <f t="shared" si="111"/>
        <v>56</v>
      </c>
      <c r="CE105" s="60">
        <f t="shared" si="111"/>
        <v>6</v>
      </c>
      <c r="CF105" s="60">
        <f t="shared" si="111"/>
        <v>15</v>
      </c>
      <c r="CG105" s="60">
        <f t="shared" si="111"/>
        <v>21</v>
      </c>
      <c r="CH105" s="190">
        <f t="shared" si="111"/>
        <v>10</v>
      </c>
      <c r="CI105" s="189">
        <f t="shared" si="111"/>
        <v>46</v>
      </c>
      <c r="CJ105" s="60">
        <f t="shared" si="111"/>
        <v>6</v>
      </c>
      <c r="CK105" s="60">
        <f t="shared" si="111"/>
        <v>12</v>
      </c>
      <c r="CL105" s="60">
        <f t="shared" si="111"/>
        <v>18</v>
      </c>
      <c r="CM105" s="190">
        <f t="shared" si="111"/>
        <v>8</v>
      </c>
      <c r="CN105" s="215"/>
    </row>
    <row r="106" spans="1:92" ht="15.75" customHeight="1" x14ac:dyDescent="0.25">
      <c r="A106" s="116"/>
      <c r="D106" s="42" t="s">
        <v>125</v>
      </c>
      <c r="E106" s="42"/>
      <c r="F106" s="42"/>
      <c r="G106" s="29" t="s">
        <v>23</v>
      </c>
      <c r="H106" s="43"/>
      <c r="I106" s="74">
        <v>24</v>
      </c>
      <c r="J106" s="74">
        <v>1</v>
      </c>
      <c r="K106" s="74">
        <v>16</v>
      </c>
      <c r="L106" s="83">
        <v>17</v>
      </c>
      <c r="M106" s="74">
        <v>0</v>
      </c>
      <c r="O106" s="16"/>
      <c r="Q106" s="215"/>
      <c r="R106" s="215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215"/>
      <c r="AS106" s="215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4</v>
      </c>
      <c r="BB106" s="74">
        <v>0</v>
      </c>
      <c r="BC106" s="74">
        <v>0</v>
      </c>
      <c r="BD106" s="50">
        <f t="shared" si="109"/>
        <v>0</v>
      </c>
      <c r="BE106" s="194">
        <v>0</v>
      </c>
      <c r="BF106" s="191">
        <f t="shared" ref="BF106:BJ116" si="112">+BK106+BA106</f>
        <v>25</v>
      </c>
      <c r="BG106" s="74">
        <f t="shared" si="112"/>
        <v>0</v>
      </c>
      <c r="BH106" s="74">
        <f t="shared" si="112"/>
        <v>0</v>
      </c>
      <c r="BI106" s="74">
        <f t="shared" si="112"/>
        <v>0</v>
      </c>
      <c r="BJ106" s="194">
        <f t="shared" si="112"/>
        <v>0</v>
      </c>
      <c r="BK106" s="191">
        <v>21</v>
      </c>
      <c r="BL106" s="74">
        <v>0</v>
      </c>
      <c r="BM106" s="74">
        <v>0</v>
      </c>
      <c r="BN106" s="50">
        <f t="shared" si="110"/>
        <v>0</v>
      </c>
      <c r="BO106" s="194">
        <v>0</v>
      </c>
      <c r="BP106" s="215"/>
      <c r="BQ106" s="215"/>
      <c r="BR106" s="62" t="s">
        <v>676</v>
      </c>
      <c r="BS106" s="62"/>
      <c r="BT106" s="62"/>
      <c r="BU106" s="62"/>
      <c r="BV106" s="62"/>
      <c r="BW106" s="62"/>
      <c r="BX106" s="62"/>
      <c r="BY106" s="191">
        <f>+BY105+BY52+AC98</f>
        <v>46</v>
      </c>
      <c r="BZ106" s="50">
        <f>+BZ105+BZ52</f>
        <v>15</v>
      </c>
      <c r="CA106" s="50">
        <f>+CA105+CA52</f>
        <v>16</v>
      </c>
      <c r="CB106" s="50">
        <f>+CB105+CB52</f>
        <v>31</v>
      </c>
      <c r="CC106" s="192">
        <f>+CC105+CC52</f>
        <v>4</v>
      </c>
      <c r="CD106" s="191">
        <f>+CD105+CD52+AC91</f>
        <v>340</v>
      </c>
      <c r="CE106" s="50">
        <f>+CE105+CE52</f>
        <v>89</v>
      </c>
      <c r="CF106" s="50">
        <f>+CF105+CF52</f>
        <v>109</v>
      </c>
      <c r="CG106" s="50">
        <f>+CG105+CG52</f>
        <v>198</v>
      </c>
      <c r="CH106" s="192">
        <f>+CH105+CH52</f>
        <v>44</v>
      </c>
      <c r="CI106" s="191">
        <f>+CI105+CI52+AC125</f>
        <v>294</v>
      </c>
      <c r="CJ106" s="50">
        <f>+CJ105+CJ52</f>
        <v>74</v>
      </c>
      <c r="CK106" s="50">
        <f>+CK105+CK52</f>
        <v>93</v>
      </c>
      <c r="CL106" s="50">
        <f>+CL105+CL52</f>
        <v>167</v>
      </c>
      <c r="CM106" s="192">
        <f>+CM105+CM52</f>
        <v>40</v>
      </c>
      <c r="CN106" s="215"/>
    </row>
    <row r="107" spans="1:92" ht="15.75" customHeight="1" x14ac:dyDescent="0.25">
      <c r="A107" s="116"/>
      <c r="D107" s="97" t="s">
        <v>81</v>
      </c>
      <c r="E107" s="97"/>
      <c r="F107" s="97"/>
      <c r="G107" s="207" t="s">
        <v>146</v>
      </c>
      <c r="H107" s="74"/>
      <c r="I107" s="74">
        <v>24</v>
      </c>
      <c r="J107" s="74">
        <v>8</v>
      </c>
      <c r="K107" s="74">
        <v>7</v>
      </c>
      <c r="L107" s="83">
        <v>15</v>
      </c>
      <c r="M107" s="74">
        <v>2</v>
      </c>
      <c r="O107" s="16"/>
      <c r="Q107" s="215"/>
      <c r="R107" s="215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215"/>
      <c r="AS107" s="215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4</v>
      </c>
      <c r="BB107" s="74">
        <v>5</v>
      </c>
      <c r="BC107" s="74">
        <v>2</v>
      </c>
      <c r="BD107" s="50">
        <f t="shared" si="109"/>
        <v>7</v>
      </c>
      <c r="BE107" s="194">
        <v>0</v>
      </c>
      <c r="BF107" s="191">
        <f t="shared" si="112"/>
        <v>24</v>
      </c>
      <c r="BG107" s="74">
        <f t="shared" si="112"/>
        <v>24</v>
      </c>
      <c r="BH107" s="74">
        <f t="shared" si="112"/>
        <v>16</v>
      </c>
      <c r="BI107" s="74">
        <f t="shared" si="112"/>
        <v>40</v>
      </c>
      <c r="BJ107" s="194">
        <f t="shared" si="112"/>
        <v>2</v>
      </c>
      <c r="BK107" s="191">
        <v>20</v>
      </c>
      <c r="BL107" s="74">
        <v>19</v>
      </c>
      <c r="BM107" s="74">
        <v>14</v>
      </c>
      <c r="BN107" s="50">
        <f t="shared" si="110"/>
        <v>33</v>
      </c>
      <c r="BO107" s="194">
        <v>2</v>
      </c>
      <c r="BP107" s="215"/>
      <c r="BQ107" s="215"/>
      <c r="BY107" s="191"/>
      <c r="BZ107" s="50"/>
      <c r="CA107" s="50"/>
      <c r="CB107" s="50"/>
      <c r="CC107" s="192"/>
      <c r="CD107" s="191"/>
      <c r="CE107" s="50"/>
      <c r="CF107" s="50"/>
      <c r="CG107" s="50"/>
      <c r="CH107" s="192"/>
      <c r="CI107" s="191"/>
      <c r="CJ107" s="50"/>
      <c r="CK107" s="50"/>
      <c r="CL107" s="50"/>
      <c r="CM107" s="192"/>
      <c r="CN107" s="215"/>
    </row>
    <row r="108" spans="1:92" ht="15.75" customHeight="1" x14ac:dyDescent="0.25">
      <c r="A108" s="116"/>
      <c r="D108" s="42"/>
      <c r="E108" s="42"/>
      <c r="F108" s="42"/>
      <c r="G108" s="42"/>
      <c r="H108" s="43"/>
      <c r="I108" s="74"/>
      <c r="J108" s="74"/>
      <c r="K108" s="74"/>
      <c r="M108" s="74"/>
      <c r="O108" s="16"/>
      <c r="Q108" s="215"/>
      <c r="R108" s="215"/>
      <c r="S108" s="75"/>
      <c r="T108" s="65"/>
      <c r="AM108" s="50"/>
      <c r="AN108" s="50"/>
      <c r="AO108" s="50"/>
      <c r="AP108" s="50"/>
      <c r="AQ108" s="50"/>
      <c r="AR108" s="215"/>
      <c r="AS108" s="215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>
        <v>2</v>
      </c>
      <c r="BB108" s="74">
        <v>1</v>
      </c>
      <c r="BC108" s="74">
        <v>2</v>
      </c>
      <c r="BD108" s="50">
        <f t="shared" si="109"/>
        <v>3</v>
      </c>
      <c r="BE108" s="194">
        <v>0</v>
      </c>
      <c r="BF108" s="191">
        <f t="shared" si="112"/>
        <v>15</v>
      </c>
      <c r="BG108" s="74">
        <f t="shared" si="112"/>
        <v>11</v>
      </c>
      <c r="BH108" s="74">
        <f t="shared" si="112"/>
        <v>10</v>
      </c>
      <c r="BI108" s="74">
        <f t="shared" si="112"/>
        <v>21</v>
      </c>
      <c r="BJ108" s="194">
        <f t="shared" si="112"/>
        <v>0</v>
      </c>
      <c r="BK108" s="191">
        <v>13</v>
      </c>
      <c r="BL108" s="74">
        <v>10</v>
      </c>
      <c r="BM108" s="74">
        <v>8</v>
      </c>
      <c r="BN108" s="50">
        <f t="shared" si="110"/>
        <v>18</v>
      </c>
      <c r="BO108" s="194">
        <v>0</v>
      </c>
      <c r="BP108" s="215"/>
      <c r="BQ108" s="215"/>
      <c r="BR108" s="62" t="s">
        <v>114</v>
      </c>
      <c r="BS108" s="62"/>
      <c r="BT108" s="62"/>
      <c r="BU108" s="62"/>
      <c r="BV108" s="62"/>
      <c r="BW108" s="62"/>
      <c r="BX108" s="62"/>
      <c r="BY108" s="191">
        <f t="shared" ref="BY108:CM108" si="113">+BA118+BA105+BA92+BA79+BA45+BA32+BA19+BA6</f>
        <v>46</v>
      </c>
      <c r="BZ108" s="50">
        <f t="shared" si="113"/>
        <v>15</v>
      </c>
      <c r="CA108" s="50">
        <f t="shared" si="113"/>
        <v>16</v>
      </c>
      <c r="CB108" s="50">
        <f t="shared" si="113"/>
        <v>31</v>
      </c>
      <c r="CC108" s="192">
        <f t="shared" si="113"/>
        <v>4</v>
      </c>
      <c r="CD108" s="191">
        <f t="shared" si="113"/>
        <v>340</v>
      </c>
      <c r="CE108" s="50">
        <f t="shared" si="113"/>
        <v>89</v>
      </c>
      <c r="CF108" s="50">
        <f t="shared" si="113"/>
        <v>109</v>
      </c>
      <c r="CG108" s="50">
        <f t="shared" si="113"/>
        <v>198</v>
      </c>
      <c r="CH108" s="192">
        <f t="shared" si="113"/>
        <v>44</v>
      </c>
      <c r="CI108" s="191">
        <f t="shared" si="113"/>
        <v>294</v>
      </c>
      <c r="CJ108" s="50">
        <f t="shared" si="113"/>
        <v>74</v>
      </c>
      <c r="CK108" s="50">
        <f t="shared" si="113"/>
        <v>93</v>
      </c>
      <c r="CL108" s="50">
        <f t="shared" si="113"/>
        <v>167</v>
      </c>
      <c r="CM108" s="192">
        <f t="shared" si="113"/>
        <v>40</v>
      </c>
      <c r="CN108" s="215"/>
    </row>
    <row r="109" spans="1:92" ht="15.75" customHeight="1" x14ac:dyDescent="0.25">
      <c r="A109" s="116"/>
      <c r="O109" s="16"/>
      <c r="Q109" s="215"/>
      <c r="R109" s="215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215"/>
      <c r="AS109" s="215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3</v>
      </c>
      <c r="BB109" s="74">
        <v>0</v>
      </c>
      <c r="BC109" s="74">
        <v>3</v>
      </c>
      <c r="BD109" s="50">
        <f t="shared" si="109"/>
        <v>3</v>
      </c>
      <c r="BE109" s="194">
        <v>0</v>
      </c>
      <c r="BF109" s="191">
        <f t="shared" si="112"/>
        <v>11</v>
      </c>
      <c r="BG109" s="74">
        <f t="shared" si="112"/>
        <v>0</v>
      </c>
      <c r="BH109" s="74">
        <f t="shared" si="112"/>
        <v>8</v>
      </c>
      <c r="BI109" s="74">
        <f t="shared" si="112"/>
        <v>8</v>
      </c>
      <c r="BJ109" s="194">
        <f t="shared" si="112"/>
        <v>0</v>
      </c>
      <c r="BK109" s="191">
        <v>8</v>
      </c>
      <c r="BL109" s="74">
        <v>0</v>
      </c>
      <c r="BM109" s="74">
        <v>5</v>
      </c>
      <c r="BN109" s="50">
        <f t="shared" si="110"/>
        <v>5</v>
      </c>
      <c r="BO109" s="194">
        <v>0</v>
      </c>
      <c r="BP109" s="215"/>
      <c r="BQ109" s="215"/>
      <c r="BR109" s="75"/>
      <c r="BS109" s="65"/>
      <c r="BT109" s="65"/>
      <c r="BU109" s="65"/>
      <c r="BV109" s="65"/>
      <c r="BW109" s="50"/>
      <c r="BX109" s="62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215"/>
    </row>
    <row r="110" spans="1:92" ht="15.75" customHeight="1" thickBot="1" x14ac:dyDescent="0.3">
      <c r="A110" s="116"/>
      <c r="C110" s="16"/>
      <c r="D110" s="13" t="s">
        <v>116</v>
      </c>
      <c r="E110" s="13"/>
      <c r="F110" s="13"/>
      <c r="G110" s="15" t="s">
        <v>2</v>
      </c>
      <c r="H110" s="15"/>
      <c r="I110" s="15" t="s">
        <v>4</v>
      </c>
      <c r="J110" s="15" t="s">
        <v>29</v>
      </c>
      <c r="K110" s="15" t="s">
        <v>30</v>
      </c>
      <c r="L110" s="15" t="s">
        <v>31</v>
      </c>
      <c r="M110" s="84" t="s">
        <v>3</v>
      </c>
      <c r="O110" s="16"/>
      <c r="Q110" s="215"/>
      <c r="R110" s="215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215"/>
      <c r="AS110" s="215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4</v>
      </c>
      <c r="BB110" s="74">
        <v>1</v>
      </c>
      <c r="BC110" s="74">
        <v>0</v>
      </c>
      <c r="BD110" s="50">
        <f t="shared" si="109"/>
        <v>1</v>
      </c>
      <c r="BE110" s="194">
        <v>0</v>
      </c>
      <c r="BF110" s="191">
        <f t="shared" si="112"/>
        <v>25</v>
      </c>
      <c r="BG110" s="74">
        <f t="shared" si="112"/>
        <v>7</v>
      </c>
      <c r="BH110" s="74">
        <f t="shared" si="112"/>
        <v>14</v>
      </c>
      <c r="BI110" s="74">
        <f t="shared" si="112"/>
        <v>21</v>
      </c>
      <c r="BJ110" s="194">
        <f t="shared" si="112"/>
        <v>0</v>
      </c>
      <c r="BK110" s="191">
        <v>21</v>
      </c>
      <c r="BL110" s="74">
        <v>6</v>
      </c>
      <c r="BM110" s="74">
        <v>14</v>
      </c>
      <c r="BN110" s="50">
        <f t="shared" si="110"/>
        <v>20</v>
      </c>
      <c r="BO110" s="194">
        <v>0</v>
      </c>
      <c r="BP110" s="215"/>
      <c r="BQ110" s="215"/>
      <c r="BR110" s="75"/>
      <c r="BS110" s="65"/>
      <c r="BT110" s="65"/>
      <c r="BU110" s="65"/>
      <c r="BV110" s="65"/>
      <c r="BW110" s="50"/>
      <c r="BX110" s="62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215"/>
    </row>
    <row r="111" spans="1:92" ht="15.75" customHeight="1" x14ac:dyDescent="0.25">
      <c r="A111" s="116"/>
      <c r="C111" s="16"/>
      <c r="D111" s="36" t="s">
        <v>119</v>
      </c>
      <c r="E111" s="36"/>
      <c r="F111" s="36"/>
      <c r="G111" s="42" t="s">
        <v>139</v>
      </c>
      <c r="H111" s="38"/>
      <c r="I111" s="74">
        <v>22</v>
      </c>
      <c r="J111" s="74">
        <v>23</v>
      </c>
      <c r="K111" s="74">
        <v>18</v>
      </c>
      <c r="L111" s="50">
        <v>41</v>
      </c>
      <c r="M111" s="83">
        <v>12</v>
      </c>
      <c r="Q111" s="215"/>
      <c r="R111" s="215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215"/>
      <c r="AS111" s="215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4</v>
      </c>
      <c r="BB111" s="74">
        <v>0</v>
      </c>
      <c r="BC111" s="74">
        <v>1</v>
      </c>
      <c r="BD111" s="50">
        <f t="shared" si="109"/>
        <v>1</v>
      </c>
      <c r="BE111" s="194">
        <v>0</v>
      </c>
      <c r="BF111" s="191">
        <f t="shared" si="112"/>
        <v>25</v>
      </c>
      <c r="BG111" s="74">
        <f t="shared" si="112"/>
        <v>0</v>
      </c>
      <c r="BH111" s="74">
        <f t="shared" si="112"/>
        <v>11</v>
      </c>
      <c r="BI111" s="74">
        <f t="shared" si="112"/>
        <v>11</v>
      </c>
      <c r="BJ111" s="194">
        <f t="shared" si="112"/>
        <v>4</v>
      </c>
      <c r="BK111" s="191">
        <v>21</v>
      </c>
      <c r="BL111" s="74">
        <v>0</v>
      </c>
      <c r="BM111" s="74">
        <v>10</v>
      </c>
      <c r="BN111" s="50">
        <f t="shared" si="110"/>
        <v>10</v>
      </c>
      <c r="BO111" s="194">
        <v>4</v>
      </c>
      <c r="BP111" s="215"/>
      <c r="BQ111" s="215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215"/>
    </row>
    <row r="112" spans="1:92" ht="15.75" customHeight="1" x14ac:dyDescent="0.25">
      <c r="A112" s="116"/>
      <c r="D112" s="42" t="s">
        <v>72</v>
      </c>
      <c r="E112" s="42"/>
      <c r="F112" s="42"/>
      <c r="G112" s="29" t="s">
        <v>23</v>
      </c>
      <c r="H112" s="43"/>
      <c r="I112" s="74">
        <v>20</v>
      </c>
      <c r="J112" s="74">
        <v>2</v>
      </c>
      <c r="K112" s="74">
        <v>15</v>
      </c>
      <c r="L112" s="50">
        <v>17</v>
      </c>
      <c r="M112" s="83">
        <v>10</v>
      </c>
      <c r="Q112" s="215"/>
      <c r="R112" s="215"/>
      <c r="S112" s="75"/>
      <c r="T112" s="65"/>
      <c r="AM112" s="50"/>
      <c r="AN112" s="50"/>
      <c r="AO112" s="50"/>
      <c r="AP112" s="50"/>
      <c r="AQ112" s="50"/>
      <c r="AR112" s="215"/>
      <c r="AS112" s="215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4</v>
      </c>
      <c r="BB112" s="74">
        <v>0</v>
      </c>
      <c r="BC112" s="74">
        <v>3</v>
      </c>
      <c r="BD112" s="50">
        <f t="shared" si="109"/>
        <v>3</v>
      </c>
      <c r="BE112" s="194">
        <v>2</v>
      </c>
      <c r="BF112" s="191">
        <f t="shared" si="112"/>
        <v>23</v>
      </c>
      <c r="BG112" s="74">
        <f t="shared" si="112"/>
        <v>3</v>
      </c>
      <c r="BH112" s="74">
        <f t="shared" si="112"/>
        <v>10</v>
      </c>
      <c r="BI112" s="74">
        <f t="shared" si="112"/>
        <v>13</v>
      </c>
      <c r="BJ112" s="194">
        <f t="shared" si="112"/>
        <v>2</v>
      </c>
      <c r="BK112" s="191">
        <v>19</v>
      </c>
      <c r="BL112" s="74">
        <v>3</v>
      </c>
      <c r="BM112" s="74">
        <v>7</v>
      </c>
      <c r="BN112" s="50">
        <f t="shared" si="110"/>
        <v>10</v>
      </c>
      <c r="BO112" s="194">
        <v>0</v>
      </c>
      <c r="BP112" s="215"/>
      <c r="BQ112" s="215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215"/>
    </row>
    <row r="113" spans="1:92" ht="15.75" customHeight="1" thickBot="1" x14ac:dyDescent="0.3">
      <c r="A113" s="116"/>
      <c r="D113" s="36" t="s">
        <v>44</v>
      </c>
      <c r="E113" s="36"/>
      <c r="F113" s="36"/>
      <c r="G113" s="42" t="s">
        <v>139</v>
      </c>
      <c r="H113" s="38"/>
      <c r="I113" s="74">
        <v>24</v>
      </c>
      <c r="J113" s="74">
        <v>7</v>
      </c>
      <c r="K113" s="74">
        <v>6</v>
      </c>
      <c r="L113" s="50">
        <v>13</v>
      </c>
      <c r="M113" s="83">
        <v>8</v>
      </c>
      <c r="Q113" s="215"/>
      <c r="R113" s="215"/>
      <c r="S113" s="75"/>
      <c r="T113" s="65"/>
      <c r="U113" s="239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239" t="s">
        <v>4</v>
      </c>
      <c r="AD113" s="239" t="s">
        <v>8</v>
      </c>
      <c r="AE113" s="239" t="s">
        <v>9</v>
      </c>
      <c r="AF113" s="239" t="s">
        <v>10</v>
      </c>
      <c r="AG113" s="239" t="s">
        <v>107</v>
      </c>
      <c r="AH113" s="239"/>
      <c r="AI113" s="239" t="s">
        <v>5</v>
      </c>
      <c r="AJ113" s="239" t="s">
        <v>7</v>
      </c>
      <c r="AK113" s="239" t="s">
        <v>6</v>
      </c>
      <c r="AL113" s="239" t="s">
        <v>108</v>
      </c>
      <c r="AM113" s="50"/>
      <c r="AN113" s="50"/>
      <c r="AO113" s="50"/>
      <c r="AP113" s="50"/>
      <c r="AQ113" s="50"/>
      <c r="AR113" s="215"/>
      <c r="AS113" s="215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/>
      <c r="BE113" s="194"/>
      <c r="BF113" s="191">
        <f t="shared" si="112"/>
        <v>2</v>
      </c>
      <c r="BG113" s="74">
        <f t="shared" si="112"/>
        <v>0</v>
      </c>
      <c r="BH113" s="74">
        <f t="shared" si="112"/>
        <v>0</v>
      </c>
      <c r="BI113" s="74">
        <f t="shared" si="112"/>
        <v>0</v>
      </c>
      <c r="BJ113" s="194">
        <f t="shared" si="112"/>
        <v>0</v>
      </c>
      <c r="BK113" s="191">
        <v>2</v>
      </c>
      <c r="BL113" s="74">
        <v>0</v>
      </c>
      <c r="BM113" s="74">
        <v>0</v>
      </c>
      <c r="BN113" s="50">
        <f t="shared" si="110"/>
        <v>0</v>
      </c>
      <c r="BO113" s="194">
        <v>0</v>
      </c>
      <c r="BP113" s="215"/>
      <c r="BQ113" s="215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215"/>
    </row>
    <row r="114" spans="1:92" ht="15.75" customHeight="1" x14ac:dyDescent="0.25">
      <c r="A114" s="116"/>
      <c r="D114" s="97" t="s">
        <v>75</v>
      </c>
      <c r="E114" s="97"/>
      <c r="F114" s="97"/>
      <c r="G114" s="97" t="s">
        <v>17</v>
      </c>
      <c r="H114" s="74"/>
      <c r="I114" s="74">
        <v>26</v>
      </c>
      <c r="J114" s="74">
        <v>0</v>
      </c>
      <c r="K114" s="74">
        <v>5</v>
      </c>
      <c r="L114" s="50">
        <v>5</v>
      </c>
      <c r="M114" s="83">
        <v>8</v>
      </c>
      <c r="Q114" s="215"/>
      <c r="R114" s="215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14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15">+AI114/AC114</f>
        <v>1</v>
      </c>
      <c r="AM114" s="50"/>
      <c r="AN114" s="50"/>
      <c r="AO114" s="50"/>
      <c r="AP114" s="50"/>
      <c r="AQ114" s="50"/>
      <c r="AR114" s="215"/>
      <c r="AS114" s="215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4</v>
      </c>
      <c r="BB114" s="74">
        <v>1</v>
      </c>
      <c r="BC114" s="74">
        <v>1</v>
      </c>
      <c r="BD114" s="50">
        <f t="shared" si="109"/>
        <v>2</v>
      </c>
      <c r="BE114" s="194">
        <v>0</v>
      </c>
      <c r="BF114" s="191">
        <f t="shared" si="112"/>
        <v>23</v>
      </c>
      <c r="BG114" s="74">
        <f t="shared" si="112"/>
        <v>4</v>
      </c>
      <c r="BH114" s="74">
        <f t="shared" si="112"/>
        <v>8</v>
      </c>
      <c r="BI114" s="74">
        <f t="shared" si="112"/>
        <v>12</v>
      </c>
      <c r="BJ114" s="194">
        <f t="shared" si="112"/>
        <v>0</v>
      </c>
      <c r="BK114" s="191">
        <v>19</v>
      </c>
      <c r="BL114" s="74">
        <v>3</v>
      </c>
      <c r="BM114" s="74">
        <v>7</v>
      </c>
      <c r="BN114" s="50">
        <f t="shared" si="110"/>
        <v>10</v>
      </c>
      <c r="BO114" s="194">
        <v>0</v>
      </c>
      <c r="BP114" s="215"/>
      <c r="BQ114" s="215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215"/>
    </row>
    <row r="115" spans="1:92" ht="15.75" customHeight="1" x14ac:dyDescent="0.25">
      <c r="A115" s="116"/>
      <c r="D115" s="97" t="s">
        <v>37</v>
      </c>
      <c r="E115" s="61"/>
      <c r="F115" s="61"/>
      <c r="G115" s="97" t="s">
        <v>17</v>
      </c>
      <c r="H115" s="74"/>
      <c r="I115" s="74">
        <v>16</v>
      </c>
      <c r="J115" s="74">
        <v>2</v>
      </c>
      <c r="K115" s="74">
        <v>6</v>
      </c>
      <c r="L115" s="50">
        <v>8</v>
      </c>
      <c r="M115" s="83">
        <v>6</v>
      </c>
      <c r="Q115" s="215"/>
      <c r="R115" s="215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14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15"/>
        <v>0</v>
      </c>
      <c r="AM115" s="50"/>
      <c r="AN115" s="50"/>
      <c r="AO115" s="50"/>
      <c r="AP115" s="50"/>
      <c r="AQ115" s="50"/>
      <c r="AR115" s="215"/>
      <c r="AS115" s="215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2</v>
      </c>
      <c r="BB115" s="74">
        <v>0</v>
      </c>
      <c r="BC115" s="74">
        <v>0</v>
      </c>
      <c r="BD115" s="50">
        <f t="shared" si="109"/>
        <v>0</v>
      </c>
      <c r="BE115" s="194">
        <v>0</v>
      </c>
      <c r="BF115" s="191">
        <f t="shared" si="112"/>
        <v>18</v>
      </c>
      <c r="BG115" s="74">
        <f t="shared" si="112"/>
        <v>1</v>
      </c>
      <c r="BH115" s="74">
        <f t="shared" si="112"/>
        <v>4</v>
      </c>
      <c r="BI115" s="74">
        <f t="shared" si="112"/>
        <v>5</v>
      </c>
      <c r="BJ115" s="194">
        <f t="shared" si="112"/>
        <v>0</v>
      </c>
      <c r="BK115" s="191">
        <v>16</v>
      </c>
      <c r="BL115" s="74">
        <v>1</v>
      </c>
      <c r="BM115" s="74">
        <v>4</v>
      </c>
      <c r="BN115" s="50">
        <f t="shared" si="110"/>
        <v>5</v>
      </c>
      <c r="BO115" s="194">
        <v>0</v>
      </c>
      <c r="BP115" s="215"/>
      <c r="BQ115" s="215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215"/>
    </row>
    <row r="116" spans="1:92" ht="15.75" customHeight="1" x14ac:dyDescent="0.25">
      <c r="A116" s="116"/>
      <c r="D116" s="36" t="s">
        <v>112</v>
      </c>
      <c r="E116" s="36"/>
      <c r="F116" s="36"/>
      <c r="G116" s="42" t="s">
        <v>139</v>
      </c>
      <c r="H116" s="38"/>
      <c r="I116" s="74">
        <v>18</v>
      </c>
      <c r="J116" s="74">
        <v>1</v>
      </c>
      <c r="K116" s="74">
        <v>3</v>
      </c>
      <c r="L116" s="50">
        <v>4</v>
      </c>
      <c r="M116" s="83">
        <v>6</v>
      </c>
      <c r="Q116" s="215"/>
      <c r="R116" s="215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14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15"/>
        <v>2.1359223300970873</v>
      </c>
      <c r="AM116" s="50"/>
      <c r="AN116" s="50"/>
      <c r="AO116" s="50"/>
      <c r="AP116" s="50"/>
      <c r="AQ116" s="50"/>
      <c r="AR116" s="215"/>
      <c r="AS116" s="215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4</v>
      </c>
      <c r="BB116" s="74">
        <v>0</v>
      </c>
      <c r="BC116" s="74">
        <v>0</v>
      </c>
      <c r="BD116" s="50">
        <f t="shared" si="109"/>
        <v>0</v>
      </c>
      <c r="BE116" s="194">
        <v>0</v>
      </c>
      <c r="BF116" s="191">
        <f t="shared" si="112"/>
        <v>21</v>
      </c>
      <c r="BG116" s="74">
        <f t="shared" si="112"/>
        <v>1</v>
      </c>
      <c r="BH116" s="74">
        <f t="shared" si="112"/>
        <v>4</v>
      </c>
      <c r="BI116" s="74">
        <f t="shared" si="112"/>
        <v>5</v>
      </c>
      <c r="BJ116" s="194">
        <f t="shared" si="112"/>
        <v>2</v>
      </c>
      <c r="BK116" s="191">
        <v>17</v>
      </c>
      <c r="BL116" s="74">
        <v>1</v>
      </c>
      <c r="BM116" s="74">
        <v>4</v>
      </c>
      <c r="BN116" s="50">
        <f t="shared" si="110"/>
        <v>5</v>
      </c>
      <c r="BO116" s="194">
        <v>2</v>
      </c>
      <c r="BP116" s="215"/>
      <c r="BQ116" s="215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215"/>
    </row>
    <row r="117" spans="1:92" ht="15.75" customHeight="1" thickBot="1" x14ac:dyDescent="0.3">
      <c r="A117" s="116"/>
      <c r="D117" s="36" t="s">
        <v>175</v>
      </c>
      <c r="E117" s="36"/>
      <c r="F117" s="36"/>
      <c r="G117" s="42" t="s">
        <v>139</v>
      </c>
      <c r="H117" s="38"/>
      <c r="I117" s="74">
        <v>21</v>
      </c>
      <c r="J117" s="74">
        <v>1</v>
      </c>
      <c r="K117" s="74">
        <v>6</v>
      </c>
      <c r="L117" s="50">
        <v>7</v>
      </c>
      <c r="M117" s="83">
        <v>6</v>
      </c>
      <c r="Q117" s="215"/>
      <c r="R117" s="215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14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15"/>
        <v>1.5</v>
      </c>
      <c r="AM117" s="71"/>
      <c r="AN117" s="71"/>
      <c r="AO117" s="71"/>
      <c r="AP117" s="71"/>
      <c r="AQ117" s="71"/>
      <c r="AR117" s="215"/>
      <c r="AS117" s="215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43</v>
      </c>
      <c r="BB117" s="48">
        <f t="shared" ref="BB117" si="116">SUM(BB105:BB116)</f>
        <v>9</v>
      </c>
      <c r="BC117" s="48">
        <f>SUM(BC105:BC116)</f>
        <v>15</v>
      </c>
      <c r="BD117" s="48">
        <f>+BC117+BB117</f>
        <v>24</v>
      </c>
      <c r="BE117" s="196">
        <f>SUM(BE105:BE116)</f>
        <v>4</v>
      </c>
      <c r="BF117" s="195">
        <f>SUM(BF105:BF116)</f>
        <v>282</v>
      </c>
      <c r="BG117" s="48">
        <f t="shared" ref="BG117" si="117">SUM(BG105:BG116)</f>
        <v>74</v>
      </c>
      <c r="BH117" s="48">
        <f>SUM(BH105:BH116)</f>
        <v>107</v>
      </c>
      <c r="BI117" s="48">
        <f>+BH117+BG117</f>
        <v>181</v>
      </c>
      <c r="BJ117" s="196">
        <f>SUM(BJ105:BJ116)</f>
        <v>26</v>
      </c>
      <c r="BK117" s="195">
        <f>SUM(BK105:BK116)</f>
        <v>239</v>
      </c>
      <c r="BL117" s="48">
        <f t="shared" ref="BL117" si="118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215"/>
      <c r="BQ117" s="215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215"/>
    </row>
    <row r="118" spans="1:92" ht="15.75" customHeight="1" x14ac:dyDescent="0.25">
      <c r="A118" s="116"/>
      <c r="D118" s="97" t="s">
        <v>39</v>
      </c>
      <c r="E118" s="97"/>
      <c r="F118" s="97"/>
      <c r="G118" s="97" t="s">
        <v>17</v>
      </c>
      <c r="H118" s="74"/>
      <c r="I118" s="74">
        <v>22</v>
      </c>
      <c r="J118" s="74">
        <v>10</v>
      </c>
      <c r="K118" s="74">
        <v>28</v>
      </c>
      <c r="L118" s="50">
        <v>38</v>
      </c>
      <c r="M118" s="83">
        <v>6</v>
      </c>
      <c r="Q118" s="215"/>
      <c r="R118" s="215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14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15"/>
        <v>0</v>
      </c>
      <c r="AM118" s="71"/>
      <c r="AN118" s="71"/>
      <c r="AO118" s="71"/>
      <c r="AP118" s="71"/>
      <c r="AQ118" s="71"/>
      <c r="AR118" s="215"/>
      <c r="AS118" s="215"/>
      <c r="AT118" s="32" t="s">
        <v>50</v>
      </c>
      <c r="AU118" s="32"/>
      <c r="AV118" s="32"/>
      <c r="AW118" s="32"/>
      <c r="AX118" s="32"/>
      <c r="AY118" s="29" t="s">
        <v>51</v>
      </c>
      <c r="BA118" s="189">
        <v>8</v>
      </c>
      <c r="BB118" s="74">
        <v>0</v>
      </c>
      <c r="BC118" s="74">
        <v>1</v>
      </c>
      <c r="BD118" s="50">
        <f t="shared" ref="BD118:BD128" si="119">+BC118+BB118</f>
        <v>1</v>
      </c>
      <c r="BE118" s="194">
        <v>0</v>
      </c>
      <c r="BF118" s="189">
        <f>+BK118+BA118</f>
        <v>48</v>
      </c>
      <c r="BG118" s="28">
        <f>+BL118+BB118</f>
        <v>3</v>
      </c>
      <c r="BH118" s="28">
        <f>+BM118+BC118</f>
        <v>16</v>
      </c>
      <c r="BI118" s="28">
        <f>+BN118+BD118</f>
        <v>19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20">+BL118+BM118</f>
        <v>18</v>
      </c>
      <c r="BO118" s="193">
        <v>2</v>
      </c>
      <c r="BP118" s="215"/>
      <c r="BQ118" s="215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215"/>
    </row>
    <row r="119" spans="1:92" ht="15.75" customHeight="1" x14ac:dyDescent="0.25">
      <c r="A119" s="116"/>
      <c r="D119" s="65" t="s">
        <v>76</v>
      </c>
      <c r="E119" s="65"/>
      <c r="F119" s="65"/>
      <c r="G119" s="97" t="s">
        <v>19</v>
      </c>
      <c r="H119" s="50"/>
      <c r="I119" s="74">
        <v>22</v>
      </c>
      <c r="J119" s="74">
        <v>1</v>
      </c>
      <c r="K119" s="74">
        <v>12</v>
      </c>
      <c r="L119" s="50">
        <v>13</v>
      </c>
      <c r="M119" s="83">
        <v>6</v>
      </c>
      <c r="Q119" s="215"/>
      <c r="R119" s="215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14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15"/>
        <v>2</v>
      </c>
      <c r="AM119" s="71"/>
      <c r="AN119" s="71"/>
      <c r="AO119" s="71"/>
      <c r="AP119" s="71"/>
      <c r="AQ119" s="71"/>
      <c r="AR119" s="215"/>
      <c r="AS119" s="215"/>
      <c r="AT119" s="75">
        <v>7</v>
      </c>
      <c r="AU119" s="42" t="s">
        <v>187</v>
      </c>
      <c r="AY119" s="43">
        <v>34</v>
      </c>
      <c r="AZ119" s="42" t="s">
        <v>25</v>
      </c>
      <c r="BA119" s="191">
        <v>4</v>
      </c>
      <c r="BB119" s="74">
        <v>0</v>
      </c>
      <c r="BC119" s="74">
        <v>0</v>
      </c>
      <c r="BD119" s="50">
        <f t="shared" si="119"/>
        <v>0</v>
      </c>
      <c r="BE119" s="194">
        <v>0</v>
      </c>
      <c r="BF119" s="191">
        <f t="shared" ref="BF119:BJ129" si="121">+BK119+BA119</f>
        <v>24</v>
      </c>
      <c r="BG119" s="74">
        <f t="shared" si="121"/>
        <v>0</v>
      </c>
      <c r="BH119" s="74">
        <f t="shared" si="121"/>
        <v>1</v>
      </c>
      <c r="BI119" s="74">
        <f t="shared" si="121"/>
        <v>1</v>
      </c>
      <c r="BJ119" s="194">
        <f t="shared" si="121"/>
        <v>0</v>
      </c>
      <c r="BK119" s="191">
        <v>20</v>
      </c>
      <c r="BL119" s="74">
        <v>0</v>
      </c>
      <c r="BM119" s="74">
        <v>1</v>
      </c>
      <c r="BN119" s="50">
        <f t="shared" si="120"/>
        <v>1</v>
      </c>
      <c r="BO119" s="194">
        <v>0</v>
      </c>
      <c r="BP119" s="215"/>
      <c r="BQ119" s="215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215"/>
    </row>
    <row r="120" spans="1:92" ht="15.75" customHeight="1" x14ac:dyDescent="0.25">
      <c r="A120" s="116"/>
      <c r="D120" s="42" t="s">
        <v>36</v>
      </c>
      <c r="G120" s="42" t="s">
        <v>25</v>
      </c>
      <c r="H120" s="43"/>
      <c r="I120" s="74">
        <v>23</v>
      </c>
      <c r="J120" s="74">
        <v>10</v>
      </c>
      <c r="K120" s="74">
        <v>18</v>
      </c>
      <c r="L120" s="50">
        <v>28</v>
      </c>
      <c r="M120" s="83">
        <v>6</v>
      </c>
      <c r="Q120" s="215"/>
      <c r="R120" s="215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14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15"/>
        <v>0</v>
      </c>
      <c r="AM120" s="71"/>
      <c r="AN120" s="71"/>
      <c r="AO120" s="71"/>
      <c r="AP120" s="71"/>
      <c r="AQ120" s="71"/>
      <c r="AR120" s="215"/>
      <c r="AS120" s="215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3</v>
      </c>
      <c r="BB120" s="74">
        <v>3</v>
      </c>
      <c r="BC120" s="74">
        <v>0</v>
      </c>
      <c r="BD120" s="50">
        <f t="shared" si="119"/>
        <v>3</v>
      </c>
      <c r="BE120" s="194">
        <v>2</v>
      </c>
      <c r="BF120" s="191">
        <f t="shared" si="121"/>
        <v>22</v>
      </c>
      <c r="BG120" s="74">
        <f t="shared" si="121"/>
        <v>35</v>
      </c>
      <c r="BH120" s="74">
        <f t="shared" si="121"/>
        <v>7</v>
      </c>
      <c r="BI120" s="74">
        <f t="shared" si="121"/>
        <v>42</v>
      </c>
      <c r="BJ120" s="194">
        <f t="shared" si="121"/>
        <v>2</v>
      </c>
      <c r="BK120" s="191">
        <v>19</v>
      </c>
      <c r="BL120" s="74">
        <v>32</v>
      </c>
      <c r="BM120" s="74">
        <v>7</v>
      </c>
      <c r="BN120" s="50">
        <f t="shared" si="120"/>
        <v>39</v>
      </c>
      <c r="BO120" s="194">
        <v>0</v>
      </c>
      <c r="BP120" s="215"/>
      <c r="BQ120" s="215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215"/>
    </row>
    <row r="121" spans="1:92" ht="15.75" customHeight="1" x14ac:dyDescent="0.25">
      <c r="A121" s="116"/>
      <c r="D121" s="65" t="s">
        <v>126</v>
      </c>
      <c r="E121" s="65"/>
      <c r="F121" s="65"/>
      <c r="G121" s="97" t="s">
        <v>19</v>
      </c>
      <c r="H121" s="50"/>
      <c r="I121" s="74">
        <v>24</v>
      </c>
      <c r="J121" s="74">
        <v>35</v>
      </c>
      <c r="K121" s="74">
        <v>19</v>
      </c>
      <c r="L121" s="50">
        <v>54</v>
      </c>
      <c r="M121" s="83">
        <v>6</v>
      </c>
      <c r="Q121" s="215"/>
      <c r="R121" s="215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14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15"/>
        <v>4</v>
      </c>
      <c r="AM121" s="71"/>
      <c r="AN121" s="71"/>
      <c r="AO121" s="71"/>
      <c r="AP121" s="71"/>
      <c r="AQ121" s="71"/>
      <c r="AR121" s="215"/>
      <c r="AS121" s="215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2</v>
      </c>
      <c r="BB121" s="74">
        <v>0</v>
      </c>
      <c r="BC121" s="74">
        <v>1</v>
      </c>
      <c r="BD121" s="50">
        <f t="shared" si="119"/>
        <v>1</v>
      </c>
      <c r="BE121" s="194">
        <v>0</v>
      </c>
      <c r="BF121" s="191">
        <f t="shared" si="121"/>
        <v>23</v>
      </c>
      <c r="BG121" s="74">
        <f t="shared" si="121"/>
        <v>3</v>
      </c>
      <c r="BH121" s="74">
        <f t="shared" si="121"/>
        <v>7</v>
      </c>
      <c r="BI121" s="74">
        <f t="shared" si="121"/>
        <v>10</v>
      </c>
      <c r="BJ121" s="194">
        <f t="shared" si="121"/>
        <v>4</v>
      </c>
      <c r="BK121" s="191">
        <v>21</v>
      </c>
      <c r="BL121" s="74">
        <v>3</v>
      </c>
      <c r="BM121" s="74">
        <v>6</v>
      </c>
      <c r="BN121" s="50">
        <f t="shared" si="120"/>
        <v>9</v>
      </c>
      <c r="BO121" s="194">
        <v>4</v>
      </c>
      <c r="BP121" s="215"/>
      <c r="BQ121" s="215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215"/>
    </row>
    <row r="122" spans="1:92" ht="15.75" customHeight="1" x14ac:dyDescent="0.25">
      <c r="A122" s="116"/>
      <c r="D122" s="36" t="s">
        <v>148</v>
      </c>
      <c r="E122" s="36"/>
      <c r="F122" s="36"/>
      <c r="G122" s="42" t="s">
        <v>139</v>
      </c>
      <c r="H122" s="38"/>
      <c r="I122" s="74">
        <v>24</v>
      </c>
      <c r="J122" s="74">
        <v>6</v>
      </c>
      <c r="K122" s="74">
        <v>8</v>
      </c>
      <c r="L122" s="50">
        <v>14</v>
      </c>
      <c r="M122" s="83">
        <v>6</v>
      </c>
      <c r="Q122" s="215"/>
      <c r="R122" s="215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14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15"/>
        <v>3.6666666666666665</v>
      </c>
      <c r="AR122" s="215"/>
      <c r="AS122" s="215"/>
      <c r="AT122" s="75">
        <v>8</v>
      </c>
      <c r="AU122" s="42" t="s">
        <v>36</v>
      </c>
      <c r="AY122" s="43">
        <v>11</v>
      </c>
      <c r="AZ122" s="42" t="s">
        <v>25</v>
      </c>
      <c r="BA122" s="191">
        <v>4</v>
      </c>
      <c r="BB122" s="74">
        <v>2</v>
      </c>
      <c r="BC122" s="74">
        <v>1</v>
      </c>
      <c r="BD122" s="50">
        <f t="shared" si="119"/>
        <v>3</v>
      </c>
      <c r="BE122" s="194">
        <v>2</v>
      </c>
      <c r="BF122" s="191">
        <f t="shared" si="121"/>
        <v>23</v>
      </c>
      <c r="BG122" s="74">
        <f t="shared" si="121"/>
        <v>10</v>
      </c>
      <c r="BH122" s="74">
        <f t="shared" si="121"/>
        <v>18</v>
      </c>
      <c r="BI122" s="74">
        <f t="shared" si="121"/>
        <v>28</v>
      </c>
      <c r="BJ122" s="194">
        <f t="shared" si="121"/>
        <v>6</v>
      </c>
      <c r="BK122" s="191">
        <v>19</v>
      </c>
      <c r="BL122" s="74">
        <v>8</v>
      </c>
      <c r="BM122" s="74">
        <v>17</v>
      </c>
      <c r="BN122" s="50">
        <f t="shared" si="120"/>
        <v>25</v>
      </c>
      <c r="BO122" s="194">
        <v>4</v>
      </c>
      <c r="BP122" s="215"/>
      <c r="BQ122" s="215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215"/>
    </row>
    <row r="123" spans="1:92" ht="15.75" customHeight="1" x14ac:dyDescent="0.25">
      <c r="A123" s="116"/>
      <c r="D123" s="97" t="s">
        <v>40</v>
      </c>
      <c r="E123" s="97"/>
      <c r="F123" s="97"/>
      <c r="G123" s="65" t="s">
        <v>21</v>
      </c>
      <c r="H123" s="74"/>
      <c r="I123" s="74">
        <v>24</v>
      </c>
      <c r="J123" s="74">
        <v>0</v>
      </c>
      <c r="K123" s="74">
        <v>8</v>
      </c>
      <c r="L123" s="50">
        <v>8</v>
      </c>
      <c r="M123" s="83">
        <v>6</v>
      </c>
      <c r="Q123" s="215"/>
      <c r="R123" s="215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14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15"/>
        <v>2</v>
      </c>
      <c r="AR123" s="215"/>
      <c r="AS123" s="215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4</v>
      </c>
      <c r="BB123" s="74">
        <v>1</v>
      </c>
      <c r="BC123" s="74">
        <v>3</v>
      </c>
      <c r="BD123" s="50">
        <f t="shared" si="119"/>
        <v>4</v>
      </c>
      <c r="BE123" s="194">
        <v>0</v>
      </c>
      <c r="BF123" s="191">
        <f t="shared" si="121"/>
        <v>26</v>
      </c>
      <c r="BG123" s="74">
        <f t="shared" si="121"/>
        <v>8</v>
      </c>
      <c r="BH123" s="74">
        <f t="shared" si="121"/>
        <v>9</v>
      </c>
      <c r="BI123" s="74">
        <f t="shared" si="121"/>
        <v>17</v>
      </c>
      <c r="BJ123" s="194">
        <f t="shared" si="121"/>
        <v>0</v>
      </c>
      <c r="BK123" s="191">
        <v>22</v>
      </c>
      <c r="BL123" s="74">
        <v>7</v>
      </c>
      <c r="BM123" s="74">
        <v>6</v>
      </c>
      <c r="BN123" s="50">
        <f t="shared" si="120"/>
        <v>13</v>
      </c>
      <c r="BO123" s="194">
        <v>0</v>
      </c>
      <c r="BP123" s="215"/>
      <c r="BQ123" s="215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215"/>
    </row>
    <row r="124" spans="1:92" ht="15.75" customHeight="1" thickBot="1" x14ac:dyDescent="0.3">
      <c r="A124" s="116"/>
      <c r="Q124" s="215"/>
      <c r="R124" s="215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14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15"/>
        <v>3</v>
      </c>
      <c r="AR124" s="215"/>
      <c r="AS124" s="215"/>
      <c r="AT124" s="75">
        <v>7.5</v>
      </c>
      <c r="AU124" s="42" t="s">
        <v>56</v>
      </c>
      <c r="AY124" s="43">
        <v>4</v>
      </c>
      <c r="AZ124" s="42" t="s">
        <v>25</v>
      </c>
      <c r="BA124" s="191">
        <v>4</v>
      </c>
      <c r="BB124" s="74">
        <v>0</v>
      </c>
      <c r="BC124" s="74">
        <v>1</v>
      </c>
      <c r="BD124" s="50">
        <f t="shared" si="119"/>
        <v>1</v>
      </c>
      <c r="BE124" s="194">
        <v>0</v>
      </c>
      <c r="BF124" s="191">
        <f t="shared" si="121"/>
        <v>23</v>
      </c>
      <c r="BG124" s="74">
        <f t="shared" si="121"/>
        <v>1</v>
      </c>
      <c r="BH124" s="74">
        <f t="shared" si="121"/>
        <v>6</v>
      </c>
      <c r="BI124" s="74">
        <f t="shared" si="121"/>
        <v>7</v>
      </c>
      <c r="BJ124" s="194">
        <f t="shared" si="121"/>
        <v>2</v>
      </c>
      <c r="BK124" s="191">
        <v>19</v>
      </c>
      <c r="BL124" s="74">
        <v>1</v>
      </c>
      <c r="BM124" s="74">
        <v>5</v>
      </c>
      <c r="BN124" s="50">
        <f t="shared" si="120"/>
        <v>6</v>
      </c>
      <c r="BO124" s="194">
        <v>2</v>
      </c>
      <c r="BP124" s="215"/>
      <c r="BQ124" s="215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215"/>
    </row>
    <row r="125" spans="1:92" ht="15.75" customHeight="1" x14ac:dyDescent="0.25">
      <c r="A125" s="116"/>
      <c r="D125" s="42"/>
      <c r="E125" s="42"/>
      <c r="F125" s="42"/>
      <c r="G125" s="29"/>
      <c r="H125" s="43"/>
      <c r="I125" s="50"/>
      <c r="J125" s="74"/>
      <c r="K125" s="74"/>
      <c r="L125" s="50"/>
      <c r="Q125" s="215"/>
      <c r="R125" s="215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22">SUM(AD114:AD124)</f>
        <v>14</v>
      </c>
      <c r="AE125" s="60">
        <f t="shared" si="122"/>
        <v>7</v>
      </c>
      <c r="AF125" s="60">
        <f t="shared" si="122"/>
        <v>5</v>
      </c>
      <c r="AG125" s="265">
        <f>(2*AD125+AF125)/(2*AC125)</f>
        <v>0.63461538461538458</v>
      </c>
      <c r="AH125" s="265"/>
      <c r="AI125" s="60">
        <f t="shared" ref="AI125" si="123">SUM(AI114:AI124)</f>
        <v>51</v>
      </c>
      <c r="AJ125" s="60">
        <f t="shared" ref="AJ125:AK125" si="124">SUM(AJ114:AJ124)</f>
        <v>1</v>
      </c>
      <c r="AK125" s="60">
        <f t="shared" si="124"/>
        <v>5</v>
      </c>
      <c r="AL125" s="70">
        <f>+AI125/AC125</f>
        <v>1.9615384615384615</v>
      </c>
      <c r="AR125" s="215"/>
      <c r="AS125" s="215"/>
      <c r="AT125" s="75">
        <v>7</v>
      </c>
      <c r="AU125" s="42" t="s">
        <v>188</v>
      </c>
      <c r="AY125" s="43">
        <v>10</v>
      </c>
      <c r="AZ125" s="42" t="s">
        <v>25</v>
      </c>
      <c r="BA125" s="191">
        <v>4</v>
      </c>
      <c r="BB125" s="74">
        <v>0</v>
      </c>
      <c r="BC125" s="74">
        <v>1</v>
      </c>
      <c r="BD125" s="50">
        <f t="shared" si="119"/>
        <v>1</v>
      </c>
      <c r="BE125" s="194">
        <v>2</v>
      </c>
      <c r="BF125" s="191">
        <f t="shared" si="121"/>
        <v>23</v>
      </c>
      <c r="BG125" s="74">
        <f t="shared" si="121"/>
        <v>0</v>
      </c>
      <c r="BH125" s="74">
        <f t="shared" si="121"/>
        <v>9</v>
      </c>
      <c r="BI125" s="74">
        <f t="shared" si="121"/>
        <v>9</v>
      </c>
      <c r="BJ125" s="194">
        <f t="shared" si="121"/>
        <v>2</v>
      </c>
      <c r="BK125" s="191">
        <v>19</v>
      </c>
      <c r="BL125" s="74">
        <v>0</v>
      </c>
      <c r="BM125" s="74">
        <v>8</v>
      </c>
      <c r="BN125" s="50">
        <f t="shared" si="120"/>
        <v>8</v>
      </c>
      <c r="BO125" s="194">
        <v>0</v>
      </c>
      <c r="BP125" s="215"/>
      <c r="BQ125" s="215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215"/>
    </row>
    <row r="126" spans="1:92" ht="15.75" customHeight="1" x14ac:dyDescent="0.25">
      <c r="A126" s="116"/>
      <c r="D126" s="36"/>
      <c r="E126" s="36"/>
      <c r="F126" s="36"/>
      <c r="G126" s="42"/>
      <c r="H126" s="38"/>
      <c r="I126" s="50"/>
      <c r="J126" s="74"/>
      <c r="K126" s="74"/>
      <c r="L126" s="50"/>
      <c r="Q126" s="215"/>
      <c r="R126" s="215"/>
      <c r="S126" s="79"/>
      <c r="T126" s="65"/>
      <c r="AR126" s="215"/>
      <c r="AS126" s="215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3</v>
      </c>
      <c r="BB126" s="74">
        <v>0</v>
      </c>
      <c r="BC126" s="74">
        <v>0</v>
      </c>
      <c r="BD126" s="50">
        <f t="shared" si="119"/>
        <v>0</v>
      </c>
      <c r="BE126" s="194">
        <v>0</v>
      </c>
      <c r="BF126" s="191">
        <f t="shared" si="121"/>
        <v>25</v>
      </c>
      <c r="BG126" s="74">
        <f t="shared" si="121"/>
        <v>1</v>
      </c>
      <c r="BH126" s="74">
        <f t="shared" si="121"/>
        <v>5</v>
      </c>
      <c r="BI126" s="74">
        <f t="shared" si="121"/>
        <v>6</v>
      </c>
      <c r="BJ126" s="194">
        <f t="shared" si="121"/>
        <v>0</v>
      </c>
      <c r="BK126" s="191">
        <v>22</v>
      </c>
      <c r="BL126" s="74">
        <v>1</v>
      </c>
      <c r="BM126" s="74">
        <v>5</v>
      </c>
      <c r="BN126" s="50">
        <f t="shared" si="120"/>
        <v>6</v>
      </c>
      <c r="BO126" s="194">
        <v>0</v>
      </c>
      <c r="BP126" s="215"/>
      <c r="BQ126" s="215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215"/>
    </row>
    <row r="127" spans="1:92" ht="15.75" customHeight="1" x14ac:dyDescent="0.25">
      <c r="A127" s="116"/>
      <c r="D127" s="42"/>
      <c r="E127" s="42"/>
      <c r="F127" s="42"/>
      <c r="G127" s="42"/>
      <c r="H127" s="43"/>
      <c r="I127" s="50"/>
      <c r="J127" s="74"/>
      <c r="K127" s="74"/>
      <c r="L127" s="50"/>
      <c r="Q127" s="215"/>
      <c r="R127" s="215"/>
      <c r="AR127" s="215"/>
      <c r="AS127" s="215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4</v>
      </c>
      <c r="BB127" s="74">
        <v>0</v>
      </c>
      <c r="BC127" s="74">
        <v>0</v>
      </c>
      <c r="BD127" s="50">
        <f t="shared" si="119"/>
        <v>0</v>
      </c>
      <c r="BE127" s="194">
        <v>0</v>
      </c>
      <c r="BF127" s="191">
        <f t="shared" si="121"/>
        <v>22</v>
      </c>
      <c r="BG127" s="74">
        <f t="shared" si="121"/>
        <v>2</v>
      </c>
      <c r="BH127" s="74">
        <f t="shared" si="121"/>
        <v>4</v>
      </c>
      <c r="BI127" s="74">
        <f t="shared" si="121"/>
        <v>6</v>
      </c>
      <c r="BJ127" s="194">
        <f t="shared" si="121"/>
        <v>4</v>
      </c>
      <c r="BK127" s="191">
        <v>18</v>
      </c>
      <c r="BL127" s="74">
        <v>2</v>
      </c>
      <c r="BM127" s="74">
        <v>4</v>
      </c>
      <c r="BN127" s="50">
        <f t="shared" si="120"/>
        <v>6</v>
      </c>
      <c r="BO127" s="194">
        <v>4</v>
      </c>
      <c r="BP127" s="215"/>
      <c r="BQ127" s="215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215"/>
    </row>
    <row r="128" spans="1:92" ht="15.75" customHeight="1" x14ac:dyDescent="0.25">
      <c r="A128" s="116"/>
      <c r="D128" s="42"/>
      <c r="E128" s="42"/>
      <c r="F128" s="42"/>
      <c r="G128" s="42"/>
      <c r="H128" s="43"/>
      <c r="I128" s="50"/>
      <c r="J128" s="74"/>
      <c r="K128" s="74"/>
      <c r="L128" s="50"/>
      <c r="Q128" s="215"/>
      <c r="R128" s="215"/>
      <c r="AR128" s="215"/>
      <c r="AS128" s="215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4</v>
      </c>
      <c r="BB128" s="74">
        <v>0</v>
      </c>
      <c r="BC128" s="74">
        <v>0</v>
      </c>
      <c r="BD128" s="50">
        <f t="shared" si="119"/>
        <v>0</v>
      </c>
      <c r="BE128" s="194">
        <v>0</v>
      </c>
      <c r="BF128" s="191">
        <f t="shared" si="121"/>
        <v>26</v>
      </c>
      <c r="BG128" s="74">
        <f t="shared" si="121"/>
        <v>1</v>
      </c>
      <c r="BH128" s="74">
        <f t="shared" si="121"/>
        <v>13</v>
      </c>
      <c r="BI128" s="74">
        <f t="shared" si="121"/>
        <v>14</v>
      </c>
      <c r="BJ128" s="194">
        <f t="shared" si="121"/>
        <v>0</v>
      </c>
      <c r="BK128" s="191">
        <v>22</v>
      </c>
      <c r="BL128" s="74">
        <v>1</v>
      </c>
      <c r="BM128" s="74">
        <v>13</v>
      </c>
      <c r="BN128" s="50">
        <f t="shared" si="120"/>
        <v>14</v>
      </c>
      <c r="BO128" s="194">
        <v>0</v>
      </c>
      <c r="BP128" s="215"/>
      <c r="BQ128" s="215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215"/>
    </row>
    <row r="129" spans="1:92" ht="15.75" customHeight="1" x14ac:dyDescent="0.25">
      <c r="A129" s="116"/>
      <c r="Q129" s="215"/>
      <c r="R129" s="215"/>
      <c r="AR129" s="215"/>
      <c r="AS129" s="215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21"/>
        <v>0</v>
      </c>
      <c r="BG129" s="74">
        <f t="shared" si="121"/>
        <v>0</v>
      </c>
      <c r="BH129" s="74">
        <f t="shared" si="121"/>
        <v>0</v>
      </c>
      <c r="BI129" s="74">
        <f t="shared" si="121"/>
        <v>0</v>
      </c>
      <c r="BJ129" s="194">
        <f t="shared" si="121"/>
        <v>0</v>
      </c>
      <c r="BK129" s="191">
        <v>0</v>
      </c>
      <c r="BL129" s="74">
        <v>0</v>
      </c>
      <c r="BM129" s="74">
        <v>0</v>
      </c>
      <c r="BN129" s="50">
        <f t="shared" si="120"/>
        <v>0</v>
      </c>
      <c r="BO129" s="194">
        <v>0</v>
      </c>
      <c r="BP129" s="215"/>
      <c r="BQ129" s="215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215"/>
    </row>
    <row r="130" spans="1:92" ht="15.75" customHeight="1" thickBot="1" x14ac:dyDescent="0.3">
      <c r="A130" s="116"/>
      <c r="Q130" s="215"/>
      <c r="R130" s="215"/>
      <c r="AR130" s="215"/>
      <c r="AS130" s="215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44</v>
      </c>
      <c r="BB130" s="48">
        <f t="shared" ref="BB130" si="125">SUM(BB118:BB129)</f>
        <v>6</v>
      </c>
      <c r="BC130" s="48">
        <f>SUM(BC118:BC129)</f>
        <v>8</v>
      </c>
      <c r="BD130" s="48">
        <f>+BC130+BB130</f>
        <v>14</v>
      </c>
      <c r="BE130" s="196">
        <f>SUM(BE118:BE129)</f>
        <v>6</v>
      </c>
      <c r="BF130" s="195">
        <f>SUM(BF118:BF129)</f>
        <v>285</v>
      </c>
      <c r="BG130" s="48">
        <f t="shared" ref="BG130" si="126">SUM(BG118:BG129)</f>
        <v>64</v>
      </c>
      <c r="BH130" s="48">
        <f>SUM(BH118:BH129)</f>
        <v>95</v>
      </c>
      <c r="BI130" s="48">
        <f>+BH130+BG130</f>
        <v>159</v>
      </c>
      <c r="BJ130" s="196">
        <f>SUM(BJ118:BJ129)</f>
        <v>22</v>
      </c>
      <c r="BK130" s="195">
        <f>SUM(BK118:BK129)</f>
        <v>241</v>
      </c>
      <c r="BL130" s="48">
        <f t="shared" ref="BL130" si="127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215"/>
      <c r="BQ130" s="215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215"/>
    </row>
    <row r="131" spans="1:92" ht="15.75" customHeight="1" x14ac:dyDescent="0.25">
      <c r="A131" s="116"/>
      <c r="Q131" s="215"/>
      <c r="R131" s="215"/>
      <c r="AR131" s="215"/>
      <c r="AS131" s="215"/>
      <c r="AT131" s="200" t="s">
        <v>715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350</v>
      </c>
      <c r="BB131" s="205">
        <f t="shared" ref="BB131:BE131" si="128">+BB130+BB117+BB104+BB91+BB57+BB44+BB31+BB18</f>
        <v>83</v>
      </c>
      <c r="BC131" s="205">
        <f t="shared" si="128"/>
        <v>125</v>
      </c>
      <c r="BD131" s="205">
        <f t="shared" si="128"/>
        <v>208</v>
      </c>
      <c r="BE131" s="205">
        <f t="shared" si="128"/>
        <v>42</v>
      </c>
      <c r="BF131" s="204">
        <f>+BF130+BF117+BF104+BF91+BF57+BF44+BF31+BF18</f>
        <v>2273</v>
      </c>
      <c r="BG131" s="205">
        <f t="shared" ref="BG131:BJ131" si="129">+BG130+BG117+BG104+BG91+BG57+BG44+BG31+BG18</f>
        <v>565</v>
      </c>
      <c r="BH131" s="205">
        <f t="shared" si="129"/>
        <v>877</v>
      </c>
      <c r="BI131" s="205">
        <f t="shared" si="129"/>
        <v>1442</v>
      </c>
      <c r="BJ131" s="206">
        <f t="shared" si="129"/>
        <v>238</v>
      </c>
      <c r="BK131" s="205">
        <f>+BK130+BK117+BK104+BK91+BK57+BK44+BK31+BK18</f>
        <v>1923</v>
      </c>
      <c r="BL131" s="205">
        <f t="shared" ref="BL131:BO131" si="130">+BL130+BL117+BL104+BL91+BL57+BL44+BL31+BL18</f>
        <v>482</v>
      </c>
      <c r="BM131" s="205">
        <f t="shared" si="130"/>
        <v>752</v>
      </c>
      <c r="BN131" s="205">
        <f t="shared" si="130"/>
        <v>1234</v>
      </c>
      <c r="BO131" s="206">
        <f t="shared" si="130"/>
        <v>196</v>
      </c>
      <c r="BP131" s="215"/>
      <c r="BQ131" s="215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215"/>
    </row>
    <row r="132" spans="1:92" ht="15.75" customHeight="1" x14ac:dyDescent="0.25">
      <c r="A132" s="116"/>
      <c r="Q132" s="215"/>
      <c r="R132" s="215"/>
      <c r="AR132" s="215"/>
      <c r="AS132" s="215"/>
      <c r="AU132" s="37"/>
      <c r="AV132" s="37"/>
      <c r="AW132" s="37"/>
      <c r="AX132" s="36"/>
      <c r="AY132" s="36"/>
      <c r="AZ132" s="37"/>
      <c r="BA132" s="50"/>
      <c r="BB132" s="50"/>
      <c r="BC132" s="238"/>
      <c r="BD132" s="238"/>
      <c r="BE132" s="50"/>
      <c r="BF132" s="50"/>
      <c r="BG132" s="50"/>
      <c r="BH132" s="238"/>
      <c r="BI132" s="238"/>
      <c r="BJ132" s="50"/>
      <c r="BK132" s="50"/>
      <c r="BL132" s="199"/>
      <c r="BM132" s="199"/>
      <c r="BN132" s="199"/>
      <c r="BO132" s="199"/>
      <c r="BP132" s="215"/>
      <c r="BQ132" s="215"/>
      <c r="BR132" s="71"/>
      <c r="BS132" s="80"/>
      <c r="BT132" s="80"/>
      <c r="BU132" s="80"/>
      <c r="BV132" s="65"/>
      <c r="BW132" s="65"/>
      <c r="BX132" s="80"/>
      <c r="BY132" s="50"/>
      <c r="BZ132" s="50"/>
      <c r="CA132" s="238"/>
      <c r="CB132" s="238"/>
      <c r="CC132" s="50"/>
      <c r="CD132" s="50"/>
      <c r="CE132" s="50"/>
      <c r="CF132" s="238"/>
      <c r="CG132" s="238"/>
      <c r="CH132" s="50"/>
      <c r="CI132" s="50"/>
      <c r="CJ132" s="182"/>
      <c r="CK132" s="182"/>
      <c r="CL132" s="182"/>
      <c r="CM132" s="182"/>
      <c r="CN132" s="215"/>
    </row>
    <row r="133" spans="1:92" ht="15.75" customHeight="1" x14ac:dyDescent="0.25">
      <c r="A133" s="116"/>
      <c r="Q133" s="215"/>
      <c r="R133" s="215"/>
      <c r="AR133" s="215"/>
      <c r="AS133" s="215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215"/>
      <c r="BQ133" s="215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215"/>
    </row>
    <row r="134" spans="1:92" ht="15.75" customHeight="1" x14ac:dyDescent="0.25">
      <c r="A134" s="116"/>
      <c r="Q134" s="215"/>
      <c r="R134" s="215"/>
      <c r="AR134" s="215"/>
      <c r="AS134" s="215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215"/>
      <c r="BQ134" s="215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215"/>
    </row>
    <row r="135" spans="1:92" ht="15.75" customHeight="1" x14ac:dyDescent="0.25">
      <c r="A135" s="116"/>
      <c r="Q135" s="116"/>
      <c r="R135" s="116"/>
      <c r="AR135" s="116"/>
      <c r="AS135" s="116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116"/>
      <c r="BQ135" s="116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116"/>
    </row>
    <row r="136" spans="1:92" ht="15.75" customHeight="1" x14ac:dyDescent="0.25">
      <c r="A136" s="116"/>
      <c r="Q136" s="116"/>
      <c r="R136" s="116"/>
      <c r="AR136" s="116"/>
      <c r="AS136" s="116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116"/>
      <c r="BQ136" s="116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116"/>
    </row>
    <row r="137" spans="1:92" ht="15.75" customHeight="1" x14ac:dyDescent="0.25">
      <c r="A137" s="116"/>
      <c r="Q137" s="116"/>
      <c r="R137" s="116"/>
      <c r="AR137" s="116"/>
      <c r="AS137" s="116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116"/>
      <c r="BQ137" s="116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116"/>
    </row>
    <row r="138" spans="1:92" ht="15.75" customHeight="1" x14ac:dyDescent="0.25">
      <c r="A138" s="116"/>
      <c r="Q138" s="116"/>
      <c r="R138" s="116"/>
      <c r="AR138" s="116"/>
      <c r="AS138" s="116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116"/>
      <c r="BQ138" s="116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116"/>
    </row>
    <row r="139" spans="1:92" ht="15.75" customHeight="1" x14ac:dyDescent="0.25">
      <c r="A139" s="116"/>
      <c r="Q139" s="116"/>
      <c r="R139" s="116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116"/>
      <c r="AS139" s="116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116"/>
      <c r="BQ139" s="116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116"/>
    </row>
    <row r="140" spans="1:92" ht="15.75" customHeight="1" x14ac:dyDescent="0.25">
      <c r="A140" s="116"/>
      <c r="Q140" s="116"/>
      <c r="R140" s="116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116"/>
      <c r="AS140" s="116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116"/>
      <c r="BQ140" s="116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116"/>
    </row>
    <row r="141" spans="1:92" ht="15.75" customHeight="1" x14ac:dyDescent="0.25">
      <c r="A141" s="116"/>
      <c r="Q141" s="213"/>
      <c r="R141" s="213"/>
      <c r="AR141" s="213"/>
      <c r="AS141" s="213"/>
      <c r="BP141" s="213"/>
      <c r="BQ141" s="213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3"/>
    </row>
    <row r="142" spans="1:92" ht="15.75" customHeight="1" x14ac:dyDescent="0.25">
      <c r="A142" s="116"/>
      <c r="Q142" s="213"/>
      <c r="R142" s="213"/>
      <c r="AR142" s="213"/>
      <c r="AS142" s="213"/>
      <c r="BP142" s="213"/>
      <c r="BQ142" s="213"/>
      <c r="CN142" s="213"/>
    </row>
    <row r="143" spans="1:92" ht="15.75" customHeight="1" x14ac:dyDescent="0.25">
      <c r="A143" s="116"/>
      <c r="D143" s="42"/>
      <c r="E143" s="42"/>
      <c r="F143" s="42"/>
      <c r="G143" s="42"/>
      <c r="I143" s="43"/>
      <c r="J143" s="43"/>
      <c r="K143" s="43"/>
      <c r="L143" s="38"/>
      <c r="M143" s="43"/>
      <c r="Q143" s="213"/>
      <c r="R143" s="213"/>
      <c r="AR143" s="213"/>
      <c r="AS143" s="213"/>
      <c r="BP143" s="213"/>
      <c r="BQ143" s="213"/>
      <c r="CN143" s="213"/>
    </row>
    <row r="144" spans="1:92" ht="15.75" customHeight="1" x14ac:dyDescent="0.25">
      <c r="A144" s="116"/>
      <c r="D144" s="42"/>
      <c r="E144" s="42"/>
      <c r="F144" s="42"/>
      <c r="G144" s="42"/>
      <c r="I144" s="43"/>
      <c r="J144" s="43"/>
      <c r="K144" s="43"/>
      <c r="L144" s="38"/>
      <c r="M144" s="43"/>
      <c r="Q144" s="213"/>
      <c r="R144" s="213"/>
      <c r="AR144" s="213"/>
      <c r="AS144" s="213"/>
      <c r="BP144" s="213"/>
      <c r="BQ144" s="213"/>
      <c r="CN144" s="213"/>
    </row>
    <row r="145" spans="1:92" ht="15.95" customHeight="1" x14ac:dyDescent="0.25">
      <c r="A145" s="116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</row>
    <row r="146" spans="1:92" ht="20.25" x14ac:dyDescent="0.3">
      <c r="A146" s="213"/>
      <c r="B146" s="261" t="s">
        <v>702</v>
      </c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13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234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234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234"/>
    </row>
    <row r="147" spans="1:92" ht="15.95" customHeight="1" x14ac:dyDescent="0.2">
      <c r="A147" s="216"/>
      <c r="B147" s="262" t="s">
        <v>663</v>
      </c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92" ht="15.95" customHeight="1" x14ac:dyDescent="0.2">
      <c r="A148" s="177"/>
      <c r="B148" s="155" t="s">
        <v>115</v>
      </c>
      <c r="C148" s="155">
        <f>+C2</f>
        <v>26</v>
      </c>
      <c r="P148" s="156"/>
      <c r="Q148" s="177"/>
    </row>
    <row r="149" spans="1:92" ht="15.95" customHeight="1" thickBot="1" x14ac:dyDescent="0.3">
      <c r="A149" s="177"/>
      <c r="B149" s="157" t="s">
        <v>653</v>
      </c>
      <c r="C149" s="158" t="s">
        <v>121</v>
      </c>
      <c r="D149" s="158"/>
      <c r="E149" s="159"/>
      <c r="F149" s="158"/>
      <c r="G149" s="160" t="s">
        <v>8</v>
      </c>
      <c r="H149" s="160" t="s">
        <v>9</v>
      </c>
      <c r="I149" s="160" t="s">
        <v>10</v>
      </c>
      <c r="J149" s="160" t="s">
        <v>12</v>
      </c>
      <c r="K149" s="160" t="s">
        <v>13</v>
      </c>
      <c r="L149" s="160" t="s">
        <v>11</v>
      </c>
      <c r="M149" s="160" t="s">
        <v>5</v>
      </c>
      <c r="N149" s="160" t="s">
        <v>14</v>
      </c>
      <c r="O149" s="160" t="s">
        <v>3</v>
      </c>
      <c r="P149" s="160" t="str">
        <f>"Week "&amp;TEXT(C148-1,"##")</f>
        <v>Week 25</v>
      </c>
      <c r="Q149" s="177"/>
    </row>
    <row r="150" spans="1:92" ht="15.95" customHeight="1" x14ac:dyDescent="0.25">
      <c r="A150" s="177"/>
      <c r="B150" s="236" t="s">
        <v>654</v>
      </c>
      <c r="C150" s="161" t="s">
        <v>176</v>
      </c>
      <c r="D150" s="171"/>
      <c r="E150" s="161"/>
      <c r="F150" s="162"/>
      <c r="G150" s="236">
        <f t="shared" ref="G150:I157" si="131">SUMIF($C$4:$C$11,$C150,G$4:G$11)+SUMIF($C$163:$C$170,$C150,G$163:G$170)</f>
        <v>18</v>
      </c>
      <c r="H150" s="236">
        <f t="shared" si="131"/>
        <v>7</v>
      </c>
      <c r="I150" s="236">
        <f t="shared" si="131"/>
        <v>1</v>
      </c>
      <c r="J150" s="236">
        <f>G150*2+I150*1</f>
        <v>37</v>
      </c>
      <c r="K150" s="165">
        <f>+J150/((G150+H150+I150)*2)</f>
        <v>0.71153846153846156</v>
      </c>
      <c r="L150" s="236">
        <f t="shared" ref="L150:O157" si="132">SUMIF($C$4:$C$11,$C150,L$4:L$11)+SUMIF($C$163:$C$170,$C150,L$163:L$170)</f>
        <v>89</v>
      </c>
      <c r="M150" s="236">
        <f t="shared" si="132"/>
        <v>67</v>
      </c>
      <c r="N150" s="236">
        <f t="shared" si="132"/>
        <v>143</v>
      </c>
      <c r="O150" s="236">
        <f t="shared" si="132"/>
        <v>26</v>
      </c>
      <c r="P150" s="236">
        <v>1</v>
      </c>
      <c r="Q150" s="177"/>
    </row>
    <row r="151" spans="1:92" ht="15.95" customHeight="1" x14ac:dyDescent="0.2">
      <c r="A151" s="177"/>
      <c r="B151" s="236" t="s">
        <v>655</v>
      </c>
      <c r="C151" s="163" t="s">
        <v>23</v>
      </c>
      <c r="D151" s="162"/>
      <c r="E151" s="163"/>
      <c r="F151" s="162"/>
      <c r="G151" s="236">
        <f t="shared" si="131"/>
        <v>15</v>
      </c>
      <c r="H151" s="236">
        <f t="shared" si="131"/>
        <v>10</v>
      </c>
      <c r="I151" s="236">
        <f t="shared" si="131"/>
        <v>1</v>
      </c>
      <c r="J151" s="236">
        <f t="shared" ref="J151:J157" si="133">G151*2+I151*1</f>
        <v>31</v>
      </c>
      <c r="K151" s="165">
        <f t="shared" ref="K151:K157" si="134">+J151/((G151+H151+I151)*2)</f>
        <v>0.59615384615384615</v>
      </c>
      <c r="L151" s="236">
        <f t="shared" si="132"/>
        <v>86</v>
      </c>
      <c r="M151" s="236">
        <f t="shared" si="132"/>
        <v>64</v>
      </c>
      <c r="N151" s="236">
        <f t="shared" si="132"/>
        <v>124</v>
      </c>
      <c r="O151" s="236">
        <f t="shared" si="132"/>
        <v>34</v>
      </c>
      <c r="P151" s="236">
        <v>2</v>
      </c>
      <c r="Q151" s="177"/>
    </row>
    <row r="152" spans="1:92" ht="15.95" customHeight="1" x14ac:dyDescent="0.2">
      <c r="A152" s="177"/>
      <c r="B152" s="236" t="s">
        <v>656</v>
      </c>
      <c r="C152" s="163" t="s">
        <v>177</v>
      </c>
      <c r="D152" s="162"/>
      <c r="E152" s="163"/>
      <c r="F152" s="162"/>
      <c r="G152" s="236">
        <f t="shared" si="131"/>
        <v>14</v>
      </c>
      <c r="H152" s="236">
        <f t="shared" si="131"/>
        <v>10</v>
      </c>
      <c r="I152" s="236">
        <f t="shared" si="131"/>
        <v>2</v>
      </c>
      <c r="J152" s="236">
        <f t="shared" si="133"/>
        <v>30</v>
      </c>
      <c r="K152" s="165">
        <f t="shared" si="134"/>
        <v>0.57692307692307687</v>
      </c>
      <c r="L152" s="236">
        <f t="shared" si="132"/>
        <v>74</v>
      </c>
      <c r="M152" s="236">
        <f t="shared" si="132"/>
        <v>61</v>
      </c>
      <c r="N152" s="236">
        <f t="shared" si="132"/>
        <v>119</v>
      </c>
      <c r="O152" s="236">
        <f t="shared" si="132"/>
        <v>36</v>
      </c>
      <c r="P152" s="236">
        <v>3</v>
      </c>
      <c r="Q152" s="177"/>
    </row>
    <row r="153" spans="1:92" ht="15.95" customHeight="1" x14ac:dyDescent="0.25">
      <c r="A153" s="177"/>
      <c r="B153" s="236" t="s">
        <v>657</v>
      </c>
      <c r="C153" s="161" t="s">
        <v>139</v>
      </c>
      <c r="D153" s="162"/>
      <c r="E153" s="162"/>
      <c r="F153" s="162"/>
      <c r="G153" s="236">
        <f t="shared" si="131"/>
        <v>9</v>
      </c>
      <c r="H153" s="236">
        <f t="shared" si="131"/>
        <v>8</v>
      </c>
      <c r="I153" s="236">
        <f t="shared" si="131"/>
        <v>9</v>
      </c>
      <c r="J153" s="236">
        <f t="shared" si="133"/>
        <v>27</v>
      </c>
      <c r="K153" s="165">
        <f t="shared" si="134"/>
        <v>0.51923076923076927</v>
      </c>
      <c r="L153" s="236">
        <f t="shared" si="132"/>
        <v>68</v>
      </c>
      <c r="M153" s="236">
        <f t="shared" si="132"/>
        <v>72</v>
      </c>
      <c r="N153" s="236">
        <f t="shared" si="132"/>
        <v>115</v>
      </c>
      <c r="O153" s="236">
        <f t="shared" si="132"/>
        <v>44</v>
      </c>
      <c r="P153" s="236">
        <v>4</v>
      </c>
      <c r="Q153" s="177"/>
    </row>
    <row r="154" spans="1:92" ht="15.95" customHeight="1" x14ac:dyDescent="0.2">
      <c r="A154" s="177"/>
      <c r="B154" s="236" t="s">
        <v>658</v>
      </c>
      <c r="C154" s="163" t="s">
        <v>21</v>
      </c>
      <c r="D154" s="162"/>
      <c r="E154" s="162"/>
      <c r="F154" s="162"/>
      <c r="G154" s="236">
        <f t="shared" si="131"/>
        <v>9</v>
      </c>
      <c r="H154" s="236">
        <f t="shared" si="131"/>
        <v>11</v>
      </c>
      <c r="I154" s="236">
        <f t="shared" si="131"/>
        <v>6</v>
      </c>
      <c r="J154" s="236">
        <f t="shared" si="133"/>
        <v>24</v>
      </c>
      <c r="K154" s="165">
        <f t="shared" si="134"/>
        <v>0.46153846153846156</v>
      </c>
      <c r="L154" s="236">
        <f t="shared" si="132"/>
        <v>55</v>
      </c>
      <c r="M154" s="236">
        <f t="shared" si="132"/>
        <v>59</v>
      </c>
      <c r="N154" s="236">
        <f t="shared" si="132"/>
        <v>92</v>
      </c>
      <c r="O154" s="236">
        <f t="shared" si="132"/>
        <v>30</v>
      </c>
      <c r="P154" s="236">
        <v>5</v>
      </c>
      <c r="Q154" s="177"/>
    </row>
    <row r="155" spans="1:92" ht="15.95" customHeight="1" x14ac:dyDescent="0.25">
      <c r="A155" s="177"/>
      <c r="B155" s="236" t="s">
        <v>660</v>
      </c>
      <c r="C155" s="161" t="s">
        <v>140</v>
      </c>
      <c r="D155" s="162"/>
      <c r="E155" s="163"/>
      <c r="F155" s="162"/>
      <c r="G155" s="236">
        <f t="shared" si="131"/>
        <v>8</v>
      </c>
      <c r="H155" s="236">
        <f t="shared" si="131"/>
        <v>11</v>
      </c>
      <c r="I155" s="236">
        <f t="shared" si="131"/>
        <v>7</v>
      </c>
      <c r="J155" s="236">
        <f t="shared" si="133"/>
        <v>23</v>
      </c>
      <c r="K155" s="165">
        <f t="shared" si="134"/>
        <v>0.44230769230769229</v>
      </c>
      <c r="L155" s="236">
        <f t="shared" si="132"/>
        <v>55</v>
      </c>
      <c r="M155" s="236">
        <f t="shared" si="132"/>
        <v>63</v>
      </c>
      <c r="N155" s="236">
        <f t="shared" si="132"/>
        <v>82</v>
      </c>
      <c r="O155" s="236">
        <f t="shared" si="132"/>
        <v>20</v>
      </c>
      <c r="P155" s="236">
        <v>6</v>
      </c>
      <c r="Q155" s="177"/>
    </row>
    <row r="156" spans="1:92" ht="15.95" customHeight="1" x14ac:dyDescent="0.2">
      <c r="A156" s="177"/>
      <c r="B156" s="236" t="s">
        <v>659</v>
      </c>
      <c r="C156" s="163" t="s">
        <v>50</v>
      </c>
      <c r="D156" s="162"/>
      <c r="E156" s="163"/>
      <c r="F156" s="162"/>
      <c r="G156" s="236">
        <f t="shared" si="131"/>
        <v>7</v>
      </c>
      <c r="H156" s="236">
        <f t="shared" si="131"/>
        <v>13</v>
      </c>
      <c r="I156" s="236">
        <f t="shared" si="131"/>
        <v>6</v>
      </c>
      <c r="J156" s="236">
        <f t="shared" si="133"/>
        <v>20</v>
      </c>
      <c r="K156" s="165">
        <f t="shared" si="134"/>
        <v>0.38461538461538464</v>
      </c>
      <c r="L156" s="236">
        <f t="shared" si="132"/>
        <v>64</v>
      </c>
      <c r="M156" s="236">
        <f t="shared" si="132"/>
        <v>82</v>
      </c>
      <c r="N156" s="236">
        <f t="shared" si="132"/>
        <v>95</v>
      </c>
      <c r="O156" s="236">
        <f t="shared" si="132"/>
        <v>22</v>
      </c>
      <c r="P156" s="236">
        <v>7</v>
      </c>
      <c r="Q156" s="177"/>
    </row>
    <row r="157" spans="1:92" ht="15.95" customHeight="1" thickBot="1" x14ac:dyDescent="0.25">
      <c r="A157" s="177"/>
      <c r="B157" s="236" t="s">
        <v>662</v>
      </c>
      <c r="C157" s="163" t="s">
        <v>15</v>
      </c>
      <c r="D157" s="162"/>
      <c r="E157" s="163"/>
      <c r="F157" s="162"/>
      <c r="G157" s="236">
        <f t="shared" si="131"/>
        <v>6</v>
      </c>
      <c r="H157" s="236">
        <f t="shared" si="131"/>
        <v>16</v>
      </c>
      <c r="I157" s="236">
        <f t="shared" si="131"/>
        <v>4</v>
      </c>
      <c r="J157" s="236">
        <f t="shared" si="133"/>
        <v>16</v>
      </c>
      <c r="K157" s="165">
        <f t="shared" si="134"/>
        <v>0.30769230769230771</v>
      </c>
      <c r="L157" s="236">
        <f t="shared" si="132"/>
        <v>74</v>
      </c>
      <c r="M157" s="236">
        <f t="shared" si="132"/>
        <v>97</v>
      </c>
      <c r="N157" s="236">
        <f t="shared" si="132"/>
        <v>107</v>
      </c>
      <c r="O157" s="236">
        <f t="shared" si="132"/>
        <v>26</v>
      </c>
      <c r="P157" s="236">
        <v>8</v>
      </c>
      <c r="Q157" s="177"/>
    </row>
    <row r="158" spans="1:92" ht="15.95" customHeight="1" x14ac:dyDescent="0.2">
      <c r="A158" s="177"/>
      <c r="B158" s="166"/>
      <c r="C158" s="166"/>
      <c r="D158" s="166"/>
      <c r="E158" s="167"/>
      <c r="F158" s="166"/>
      <c r="G158" s="168">
        <f>SUM(G150:G157)</f>
        <v>86</v>
      </c>
      <c r="H158" s="168">
        <f>SUM(H150:H157)</f>
        <v>86</v>
      </c>
      <c r="I158" s="168">
        <f>SUM(I150:I157)</f>
        <v>36</v>
      </c>
      <c r="J158" s="168"/>
      <c r="K158" s="168"/>
      <c r="L158" s="168">
        <f>SUM(L150:L157)</f>
        <v>565</v>
      </c>
      <c r="M158" s="168">
        <f>SUM(M150:M157)</f>
        <v>565</v>
      </c>
      <c r="N158" s="168">
        <f>SUM(N150:N157)</f>
        <v>877</v>
      </c>
      <c r="O158" s="168">
        <f>SUM(O150:O157)</f>
        <v>238</v>
      </c>
      <c r="P158" s="167"/>
      <c r="Q158" s="177"/>
    </row>
    <row r="159" spans="1:92" ht="15.95" customHeight="1" x14ac:dyDescent="0.2">
      <c r="A159" s="177"/>
      <c r="B159" s="236"/>
      <c r="C159" s="163"/>
      <c r="D159" s="162"/>
      <c r="E159" s="162"/>
      <c r="F159" s="162"/>
      <c r="G159" s="236"/>
      <c r="H159" s="236"/>
      <c r="I159" s="236"/>
      <c r="J159" s="236"/>
      <c r="K159" s="165"/>
      <c r="L159" s="236"/>
      <c r="M159" s="236"/>
      <c r="N159" s="236"/>
      <c r="O159" s="236"/>
      <c r="P159" s="236"/>
      <c r="Q159" s="177"/>
    </row>
    <row r="160" spans="1:92" ht="15.95" customHeight="1" x14ac:dyDescent="0.2">
      <c r="A160" s="177"/>
      <c r="B160" s="236"/>
      <c r="C160" s="163"/>
      <c r="D160" s="162"/>
      <c r="E160" s="162"/>
      <c r="F160" s="162"/>
      <c r="G160" s="236"/>
      <c r="H160" s="236"/>
      <c r="I160" s="236"/>
      <c r="J160" s="236"/>
      <c r="K160" s="165"/>
      <c r="L160" s="236"/>
      <c r="M160" s="236"/>
      <c r="N160" s="236"/>
      <c r="O160" s="236"/>
      <c r="P160" s="236"/>
      <c r="Q160" s="177"/>
    </row>
    <row r="161" spans="1:17" ht="15.95" customHeight="1" x14ac:dyDescent="0.2">
      <c r="A161" s="217"/>
      <c r="B161" s="260" t="s">
        <v>666</v>
      </c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17"/>
    </row>
    <row r="162" spans="1:17" ht="15.95" customHeight="1" thickBot="1" x14ac:dyDescent="0.3">
      <c r="A162" s="217"/>
      <c r="B162" s="157" t="s">
        <v>653</v>
      </c>
      <c r="C162" s="158" t="s">
        <v>121</v>
      </c>
      <c r="D162" s="158"/>
      <c r="E162" s="159"/>
      <c r="F162" s="158"/>
      <c r="G162" s="160" t="s">
        <v>8</v>
      </c>
      <c r="H162" s="160" t="s">
        <v>9</v>
      </c>
      <c r="I162" s="160" t="s">
        <v>10</v>
      </c>
      <c r="J162" s="160" t="s">
        <v>12</v>
      </c>
      <c r="K162" s="160" t="s">
        <v>13</v>
      </c>
      <c r="L162" s="160" t="s">
        <v>11</v>
      </c>
      <c r="M162" s="160" t="s">
        <v>5</v>
      </c>
      <c r="N162" s="160" t="s">
        <v>14</v>
      </c>
      <c r="O162" s="160" t="s">
        <v>3</v>
      </c>
      <c r="P162" s="160" t="s">
        <v>664</v>
      </c>
      <c r="Q162" s="217"/>
    </row>
    <row r="163" spans="1:17" ht="15.95" customHeight="1" x14ac:dyDescent="0.25">
      <c r="A163" s="217"/>
      <c r="B163" s="236" t="s">
        <v>654</v>
      </c>
      <c r="C163" s="161" t="s">
        <v>176</v>
      </c>
      <c r="D163" s="171"/>
      <c r="E163" s="161"/>
      <c r="F163" s="162"/>
      <c r="G163" s="236">
        <v>15</v>
      </c>
      <c r="H163" s="236">
        <v>6</v>
      </c>
      <c r="I163" s="236">
        <v>1</v>
      </c>
      <c r="J163" s="236">
        <v>31</v>
      </c>
      <c r="K163" s="165">
        <v>0.70454545454545459</v>
      </c>
      <c r="L163" s="236">
        <v>67</v>
      </c>
      <c r="M163" s="236">
        <v>51</v>
      </c>
      <c r="N163" s="236">
        <v>112</v>
      </c>
      <c r="O163" s="236">
        <v>22</v>
      </c>
      <c r="P163" s="236">
        <v>1</v>
      </c>
      <c r="Q163" s="217"/>
    </row>
    <row r="164" spans="1:17" ht="15.95" customHeight="1" x14ac:dyDescent="0.2">
      <c r="A164" s="217"/>
      <c r="B164" s="236" t="s">
        <v>655</v>
      </c>
      <c r="C164" s="163" t="s">
        <v>23</v>
      </c>
      <c r="D164" s="162"/>
      <c r="E164" s="163"/>
      <c r="F164" s="162"/>
      <c r="G164" s="236">
        <v>13</v>
      </c>
      <c r="H164" s="236">
        <v>9</v>
      </c>
      <c r="I164" s="236">
        <v>0</v>
      </c>
      <c r="J164" s="236">
        <v>26</v>
      </c>
      <c r="K164" s="165">
        <v>0.59090909090909094</v>
      </c>
      <c r="L164" s="236">
        <v>75</v>
      </c>
      <c r="M164" s="236">
        <v>55</v>
      </c>
      <c r="N164" s="236">
        <v>112</v>
      </c>
      <c r="O164" s="236">
        <v>30</v>
      </c>
      <c r="P164" s="236">
        <v>2</v>
      </c>
      <c r="Q164" s="217"/>
    </row>
    <row r="165" spans="1:17" ht="15.95" customHeight="1" x14ac:dyDescent="0.2">
      <c r="A165" s="217"/>
      <c r="B165" s="236" t="s">
        <v>656</v>
      </c>
      <c r="C165" s="163" t="s">
        <v>177</v>
      </c>
      <c r="D165" s="162"/>
      <c r="E165" s="163"/>
      <c r="F165" s="162"/>
      <c r="G165" s="236">
        <v>11</v>
      </c>
      <c r="H165" s="236">
        <v>9</v>
      </c>
      <c r="I165" s="236">
        <v>2</v>
      </c>
      <c r="J165" s="236">
        <v>24</v>
      </c>
      <c r="K165" s="165">
        <v>0.54545454545454541</v>
      </c>
      <c r="L165" s="236">
        <v>66</v>
      </c>
      <c r="M165" s="236">
        <v>53</v>
      </c>
      <c r="N165" s="236">
        <v>105</v>
      </c>
      <c r="O165" s="236">
        <v>28</v>
      </c>
      <c r="P165" s="236">
        <v>3</v>
      </c>
      <c r="Q165" s="217"/>
    </row>
    <row r="166" spans="1:17" ht="15.95" customHeight="1" x14ac:dyDescent="0.25">
      <c r="A166" s="217"/>
      <c r="B166" s="236" t="s">
        <v>657</v>
      </c>
      <c r="C166" s="161" t="s">
        <v>139</v>
      </c>
      <c r="D166" s="162"/>
      <c r="E166" s="162"/>
      <c r="F166" s="162"/>
      <c r="G166" s="236">
        <v>8</v>
      </c>
      <c r="H166" s="236">
        <v>8</v>
      </c>
      <c r="I166" s="236">
        <v>6</v>
      </c>
      <c r="J166" s="236">
        <v>22</v>
      </c>
      <c r="K166" s="165">
        <v>0.5</v>
      </c>
      <c r="L166" s="236">
        <v>56</v>
      </c>
      <c r="M166" s="236">
        <v>65</v>
      </c>
      <c r="N166" s="236">
        <v>91</v>
      </c>
      <c r="O166" s="236">
        <v>34</v>
      </c>
      <c r="P166" s="236">
        <v>4</v>
      </c>
      <c r="Q166" s="217"/>
    </row>
    <row r="167" spans="1:17" ht="15.95" customHeight="1" x14ac:dyDescent="0.2">
      <c r="A167" s="217"/>
      <c r="B167" s="236" t="s">
        <v>658</v>
      </c>
      <c r="C167" s="163" t="s">
        <v>21</v>
      </c>
      <c r="D167" s="162"/>
      <c r="E167" s="162"/>
      <c r="F167" s="162"/>
      <c r="G167" s="236">
        <v>9</v>
      </c>
      <c r="H167" s="236">
        <v>10</v>
      </c>
      <c r="I167" s="236">
        <v>3</v>
      </c>
      <c r="J167" s="236">
        <v>21</v>
      </c>
      <c r="K167" s="165">
        <v>0.47727272727272729</v>
      </c>
      <c r="L167" s="236">
        <v>49</v>
      </c>
      <c r="M167" s="236">
        <v>51</v>
      </c>
      <c r="N167" s="236">
        <v>85</v>
      </c>
      <c r="O167" s="236">
        <v>26</v>
      </c>
      <c r="P167" s="236">
        <v>5</v>
      </c>
      <c r="Q167" s="217"/>
    </row>
    <row r="168" spans="1:17" ht="15.95" customHeight="1" x14ac:dyDescent="0.25">
      <c r="A168" s="217"/>
      <c r="B168" s="236" t="s">
        <v>659</v>
      </c>
      <c r="C168" s="161" t="s">
        <v>50</v>
      </c>
      <c r="D168" s="162"/>
      <c r="E168" s="163"/>
      <c r="F168" s="162"/>
      <c r="G168" s="236">
        <v>7</v>
      </c>
      <c r="H168" s="236">
        <v>11</v>
      </c>
      <c r="I168" s="236">
        <v>4</v>
      </c>
      <c r="J168" s="236">
        <v>18</v>
      </c>
      <c r="K168" s="165">
        <v>0.40909090909090912</v>
      </c>
      <c r="L168" s="236">
        <v>58</v>
      </c>
      <c r="M168" s="236">
        <v>73</v>
      </c>
      <c r="N168" s="236">
        <v>87</v>
      </c>
      <c r="O168" s="236">
        <v>16</v>
      </c>
      <c r="P168" s="236">
        <v>6</v>
      </c>
      <c r="Q168" s="217"/>
    </row>
    <row r="169" spans="1:17" ht="15.95" customHeight="1" x14ac:dyDescent="0.2">
      <c r="A169" s="217"/>
      <c r="B169" s="236" t="s">
        <v>660</v>
      </c>
      <c r="C169" s="163" t="s">
        <v>140</v>
      </c>
      <c r="D169" s="162"/>
      <c r="E169" s="163"/>
      <c r="F169" s="162"/>
      <c r="G169" s="236">
        <v>6</v>
      </c>
      <c r="H169" s="236">
        <v>10</v>
      </c>
      <c r="I169" s="236">
        <v>6</v>
      </c>
      <c r="J169" s="236">
        <v>18</v>
      </c>
      <c r="K169" s="165">
        <v>0.40909090909090912</v>
      </c>
      <c r="L169" s="236">
        <v>46</v>
      </c>
      <c r="M169" s="236">
        <v>58</v>
      </c>
      <c r="N169" s="236">
        <v>68</v>
      </c>
      <c r="O169" s="236">
        <v>18</v>
      </c>
      <c r="P169" s="236">
        <v>8</v>
      </c>
      <c r="Q169" s="217"/>
    </row>
    <row r="170" spans="1:17" ht="15.95" customHeight="1" thickBot="1" x14ac:dyDescent="0.25">
      <c r="A170" s="217"/>
      <c r="B170" s="236" t="s">
        <v>662</v>
      </c>
      <c r="C170" s="163" t="s">
        <v>15</v>
      </c>
      <c r="D170" s="162"/>
      <c r="E170" s="163"/>
      <c r="F170" s="162"/>
      <c r="G170" s="236">
        <v>6</v>
      </c>
      <c r="H170" s="236">
        <v>12</v>
      </c>
      <c r="I170" s="236">
        <v>4</v>
      </c>
      <c r="J170" s="236">
        <v>16</v>
      </c>
      <c r="K170" s="165">
        <v>0.36363636363636365</v>
      </c>
      <c r="L170" s="236">
        <v>65</v>
      </c>
      <c r="M170" s="236">
        <v>76</v>
      </c>
      <c r="N170" s="236">
        <v>92</v>
      </c>
      <c r="O170" s="236">
        <v>22</v>
      </c>
      <c r="P170" s="236">
        <v>7</v>
      </c>
      <c r="Q170" s="217"/>
    </row>
    <row r="171" spans="1:17" ht="15.95" customHeight="1" x14ac:dyDescent="0.2">
      <c r="A171" s="217"/>
      <c r="B171" s="166"/>
      <c r="C171" s="166"/>
      <c r="D171" s="166"/>
      <c r="E171" s="167"/>
      <c r="F171" s="166"/>
      <c r="G171" s="168">
        <v>75</v>
      </c>
      <c r="H171" s="168">
        <v>75</v>
      </c>
      <c r="I171" s="168">
        <v>26</v>
      </c>
      <c r="J171" s="168"/>
      <c r="K171" s="168"/>
      <c r="L171" s="168">
        <v>482</v>
      </c>
      <c r="M171" s="168">
        <v>482</v>
      </c>
      <c r="N171" s="168">
        <v>752</v>
      </c>
      <c r="O171" s="168">
        <v>196</v>
      </c>
      <c r="P171" s="167"/>
      <c r="Q171" s="217"/>
    </row>
    <row r="172" spans="1:17" ht="15.95" customHeight="1" x14ac:dyDescent="0.2">
      <c r="A172" s="217"/>
      <c r="Q172" s="217"/>
    </row>
    <row r="173" spans="1:17" ht="15.95" customHeight="1" x14ac:dyDescent="0.2">
      <c r="A173" s="217"/>
      <c r="Q173" s="217"/>
    </row>
    <row r="174" spans="1:17" ht="15.95" customHeight="1" x14ac:dyDescent="0.2">
      <c r="A174" s="217"/>
      <c r="B174" s="260" t="s">
        <v>665</v>
      </c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17"/>
    </row>
    <row r="175" spans="1:17" ht="15.95" customHeight="1" x14ac:dyDescent="0.2">
      <c r="A175" s="217"/>
      <c r="B175" s="236" t="s">
        <v>115</v>
      </c>
      <c r="C175" s="236">
        <f>+C148</f>
        <v>26</v>
      </c>
      <c r="P175" s="175"/>
      <c r="Q175" s="217"/>
    </row>
    <row r="176" spans="1:17" ht="15.95" customHeight="1" thickBot="1" x14ac:dyDescent="0.25">
      <c r="A176" s="217"/>
      <c r="B176" s="172"/>
      <c r="C176" s="174"/>
      <c r="D176" s="158" t="s">
        <v>103</v>
      </c>
      <c r="E176" s="158"/>
      <c r="F176" s="158"/>
      <c r="G176" s="160" t="s">
        <v>2</v>
      </c>
      <c r="H176" s="160"/>
      <c r="I176" s="160" t="s">
        <v>4</v>
      </c>
      <c r="J176" s="160" t="s">
        <v>29</v>
      </c>
      <c r="K176" s="160" t="s">
        <v>30</v>
      </c>
      <c r="L176" s="176" t="s">
        <v>31</v>
      </c>
      <c r="M176" s="160" t="s">
        <v>3</v>
      </c>
      <c r="N176" s="174"/>
      <c r="O176" s="174"/>
      <c r="P176" s="174"/>
      <c r="Q176" s="217"/>
    </row>
    <row r="177" spans="1:17" ht="15.95" customHeight="1" x14ac:dyDescent="0.25">
      <c r="A177" s="217"/>
      <c r="B177" s="172"/>
      <c r="C177" s="172"/>
      <c r="D177" s="97" t="s">
        <v>126</v>
      </c>
      <c r="E177" s="97"/>
      <c r="F177" s="97"/>
      <c r="G177" s="244" t="s">
        <v>19</v>
      </c>
      <c r="H177" s="74"/>
      <c r="I177" s="173">
        <v>4</v>
      </c>
      <c r="J177" s="173">
        <v>8</v>
      </c>
      <c r="K177" s="173">
        <v>3</v>
      </c>
      <c r="L177" s="177">
        <v>11</v>
      </c>
      <c r="M177" s="235">
        <v>2</v>
      </c>
      <c r="O177" s="172"/>
      <c r="P177" s="172"/>
      <c r="Q177" s="217"/>
    </row>
    <row r="178" spans="1:17" ht="15.95" customHeight="1" x14ac:dyDescent="0.25">
      <c r="A178" s="217"/>
      <c r="B178" s="172"/>
      <c r="C178" s="172"/>
      <c r="D178" s="97" t="s">
        <v>69</v>
      </c>
      <c r="E178" s="97"/>
      <c r="F178" s="97"/>
      <c r="G178" s="244" t="s">
        <v>19</v>
      </c>
      <c r="H178" s="74"/>
      <c r="I178" s="173">
        <v>4</v>
      </c>
      <c r="J178" s="173">
        <v>0</v>
      </c>
      <c r="K178" s="173">
        <v>9</v>
      </c>
      <c r="L178" s="177">
        <v>9</v>
      </c>
      <c r="M178" s="235">
        <v>0</v>
      </c>
      <c r="O178" s="172"/>
      <c r="P178" s="172"/>
      <c r="Q178" s="217"/>
    </row>
    <row r="179" spans="1:17" ht="15.95" customHeight="1" x14ac:dyDescent="0.25">
      <c r="A179" s="217"/>
      <c r="B179" s="173"/>
      <c r="C179" s="174"/>
      <c r="D179" s="97" t="s">
        <v>94</v>
      </c>
      <c r="E179" s="97"/>
      <c r="F179" s="97"/>
      <c r="G179" s="244" t="s">
        <v>146</v>
      </c>
      <c r="H179" s="74"/>
      <c r="I179" s="173">
        <v>4</v>
      </c>
      <c r="J179" s="173">
        <v>6</v>
      </c>
      <c r="K179" s="173">
        <v>2</v>
      </c>
      <c r="L179" s="177">
        <v>8</v>
      </c>
      <c r="M179" s="235">
        <v>0</v>
      </c>
      <c r="O179" s="174"/>
      <c r="P179" s="174"/>
      <c r="Q179" s="217"/>
    </row>
    <row r="180" spans="1:17" ht="15.95" customHeight="1" x14ac:dyDescent="0.25">
      <c r="A180" s="217"/>
      <c r="B180" s="172"/>
      <c r="C180" s="172"/>
      <c r="D180" s="97" t="s">
        <v>154</v>
      </c>
      <c r="E180" s="97"/>
      <c r="F180" s="97"/>
      <c r="G180" s="244" t="s">
        <v>139</v>
      </c>
      <c r="H180" s="74"/>
      <c r="I180" s="173">
        <v>4</v>
      </c>
      <c r="J180" s="173">
        <v>2</v>
      </c>
      <c r="K180" s="173">
        <v>6</v>
      </c>
      <c r="L180" s="177">
        <v>8</v>
      </c>
      <c r="M180" s="235">
        <v>0</v>
      </c>
      <c r="O180" s="174"/>
      <c r="P180" s="174"/>
      <c r="Q180" s="217"/>
    </row>
    <row r="181" spans="1:17" ht="15.95" customHeight="1" x14ac:dyDescent="0.25">
      <c r="A181" s="217"/>
      <c r="B181" s="172"/>
      <c r="C181" s="163"/>
      <c r="D181" s="97" t="s">
        <v>82</v>
      </c>
      <c r="E181" s="97"/>
      <c r="F181" s="97"/>
      <c r="G181" s="244" t="s">
        <v>23</v>
      </c>
      <c r="H181" s="74"/>
      <c r="I181" s="173">
        <v>4</v>
      </c>
      <c r="J181" s="173">
        <v>5</v>
      </c>
      <c r="K181" s="173">
        <v>2</v>
      </c>
      <c r="L181" s="177">
        <v>7</v>
      </c>
      <c r="M181" s="235">
        <v>0</v>
      </c>
      <c r="O181" s="174"/>
      <c r="P181" s="174"/>
      <c r="Q181" s="217"/>
    </row>
    <row r="182" spans="1:17" ht="15.95" customHeight="1" x14ac:dyDescent="0.25">
      <c r="A182" s="217"/>
      <c r="B182" s="173"/>
      <c r="C182" s="174"/>
      <c r="D182" s="97" t="s">
        <v>132</v>
      </c>
      <c r="E182" s="97"/>
      <c r="F182" s="97"/>
      <c r="G182" s="244" t="s">
        <v>15</v>
      </c>
      <c r="H182" s="74"/>
      <c r="I182" s="173">
        <v>4</v>
      </c>
      <c r="J182" s="173">
        <v>5</v>
      </c>
      <c r="K182" s="173">
        <v>2</v>
      </c>
      <c r="L182" s="177">
        <v>7</v>
      </c>
      <c r="M182" s="235">
        <v>0</v>
      </c>
      <c r="O182" s="174"/>
      <c r="P182" s="174"/>
      <c r="Q182" s="217"/>
    </row>
    <row r="183" spans="1:17" ht="15.95" customHeight="1" x14ac:dyDescent="0.25">
      <c r="A183" s="217"/>
      <c r="B183" s="173"/>
      <c r="C183" s="174"/>
      <c r="D183" s="97" t="s">
        <v>184</v>
      </c>
      <c r="E183" s="97"/>
      <c r="F183" s="97"/>
      <c r="G183" s="244" t="s">
        <v>17</v>
      </c>
      <c r="H183" s="74"/>
      <c r="I183" s="173">
        <v>4</v>
      </c>
      <c r="J183" s="173">
        <v>4</v>
      </c>
      <c r="K183" s="173">
        <v>2</v>
      </c>
      <c r="L183" s="177">
        <v>6</v>
      </c>
      <c r="M183" s="235">
        <v>0</v>
      </c>
      <c r="O183" s="162"/>
      <c r="P183" s="162"/>
      <c r="Q183" s="217"/>
    </row>
    <row r="184" spans="1:17" ht="15.95" customHeight="1" x14ac:dyDescent="0.25">
      <c r="A184" s="217"/>
      <c r="B184" s="236"/>
      <c r="C184" s="163"/>
      <c r="D184" s="97" t="s">
        <v>65</v>
      </c>
      <c r="E184" s="97"/>
      <c r="F184" s="97"/>
      <c r="G184" s="244" t="s">
        <v>17</v>
      </c>
      <c r="H184" s="74"/>
      <c r="I184" s="173">
        <v>4</v>
      </c>
      <c r="J184" s="173">
        <v>3</v>
      </c>
      <c r="K184" s="173">
        <v>3</v>
      </c>
      <c r="L184" s="177">
        <v>6</v>
      </c>
      <c r="M184" s="235">
        <v>2</v>
      </c>
      <c r="O184" s="174"/>
      <c r="P184" s="174"/>
      <c r="Q184" s="217"/>
    </row>
    <row r="185" spans="1:17" ht="15.95" customHeight="1" x14ac:dyDescent="0.25">
      <c r="A185" s="217"/>
      <c r="B185" s="173"/>
      <c r="C185" s="174"/>
      <c r="D185" s="97" t="s">
        <v>119</v>
      </c>
      <c r="E185" s="97"/>
      <c r="F185" s="97"/>
      <c r="G185" s="244" t="s">
        <v>139</v>
      </c>
      <c r="H185" s="74"/>
      <c r="I185" s="173">
        <v>3</v>
      </c>
      <c r="J185" s="173">
        <v>3</v>
      </c>
      <c r="K185" s="173">
        <v>3</v>
      </c>
      <c r="L185" s="177">
        <v>6</v>
      </c>
      <c r="M185" s="235">
        <v>6</v>
      </c>
      <c r="O185" s="174"/>
      <c r="P185" s="174"/>
      <c r="Q185" s="217"/>
    </row>
    <row r="186" spans="1:17" ht="15.95" customHeight="1" x14ac:dyDescent="0.25">
      <c r="A186" s="217"/>
      <c r="B186" s="172"/>
      <c r="C186" s="172"/>
      <c r="D186" s="97" t="s">
        <v>110</v>
      </c>
      <c r="E186" s="97"/>
      <c r="F186" s="97"/>
      <c r="G186" s="244" t="s">
        <v>146</v>
      </c>
      <c r="H186" s="74"/>
      <c r="I186" s="173">
        <v>4</v>
      </c>
      <c r="J186" s="173">
        <v>1</v>
      </c>
      <c r="K186" s="173">
        <v>5</v>
      </c>
      <c r="L186" s="177">
        <v>6</v>
      </c>
      <c r="M186" s="235">
        <v>0</v>
      </c>
      <c r="O186" s="174"/>
      <c r="P186" s="174"/>
      <c r="Q186" s="217"/>
    </row>
    <row r="187" spans="1:17" ht="15.95" customHeight="1" x14ac:dyDescent="0.25">
      <c r="A187" s="217"/>
      <c r="B187" s="172"/>
      <c r="C187" s="172"/>
      <c r="D187" s="97" t="s">
        <v>39</v>
      </c>
      <c r="E187" s="97"/>
      <c r="F187" s="97"/>
      <c r="G187" s="244" t="s">
        <v>17</v>
      </c>
      <c r="H187" s="74"/>
      <c r="I187" s="173">
        <v>4</v>
      </c>
      <c r="J187" s="173">
        <v>0</v>
      </c>
      <c r="K187" s="173">
        <v>6</v>
      </c>
      <c r="L187" s="177">
        <v>6</v>
      </c>
      <c r="M187" s="235">
        <v>0</v>
      </c>
      <c r="O187" s="174"/>
      <c r="P187" s="174"/>
      <c r="Q187" s="217"/>
    </row>
    <row r="188" spans="1:17" ht="15.95" customHeight="1" x14ac:dyDescent="0.25">
      <c r="A188" s="217"/>
      <c r="B188" s="172"/>
      <c r="C188" s="172"/>
      <c r="D188" s="97" t="s">
        <v>111</v>
      </c>
      <c r="E188" s="97"/>
      <c r="F188" s="97"/>
      <c r="G188" s="244" t="s">
        <v>19</v>
      </c>
      <c r="H188" s="74"/>
      <c r="I188" s="173">
        <v>3</v>
      </c>
      <c r="J188" s="173">
        <v>1</v>
      </c>
      <c r="K188" s="173">
        <v>3</v>
      </c>
      <c r="L188" s="177">
        <v>4</v>
      </c>
      <c r="M188" s="235">
        <v>0</v>
      </c>
      <c r="O188" s="174"/>
      <c r="P188" s="174"/>
      <c r="Q188" s="217"/>
    </row>
    <row r="189" spans="1:17" ht="15.95" customHeight="1" x14ac:dyDescent="0.25">
      <c r="A189" s="217"/>
      <c r="B189" s="172"/>
      <c r="C189" s="172"/>
      <c r="D189" s="97" t="s">
        <v>34</v>
      </c>
      <c r="E189" s="97"/>
      <c r="F189" s="97"/>
      <c r="G189" s="244" t="s">
        <v>139</v>
      </c>
      <c r="H189" s="74"/>
      <c r="I189" s="173">
        <v>3</v>
      </c>
      <c r="J189" s="173">
        <v>1</v>
      </c>
      <c r="K189" s="173">
        <v>3</v>
      </c>
      <c r="L189" s="177">
        <v>4</v>
      </c>
      <c r="M189" s="235">
        <v>0</v>
      </c>
      <c r="O189" s="174"/>
      <c r="P189" s="174"/>
      <c r="Q189" s="217"/>
    </row>
    <row r="190" spans="1:17" ht="15.95" customHeight="1" x14ac:dyDescent="0.25">
      <c r="A190" s="217"/>
      <c r="B190" s="172"/>
      <c r="C190" s="172"/>
      <c r="D190" s="97" t="s">
        <v>38</v>
      </c>
      <c r="E190" s="97"/>
      <c r="F190" s="97"/>
      <c r="G190" s="244" t="s">
        <v>23</v>
      </c>
      <c r="H190" s="74"/>
      <c r="I190" s="173">
        <v>4</v>
      </c>
      <c r="J190" s="173">
        <v>1</v>
      </c>
      <c r="K190" s="173">
        <v>3</v>
      </c>
      <c r="L190" s="177">
        <v>4</v>
      </c>
      <c r="M190" s="235">
        <v>0</v>
      </c>
      <c r="O190" s="174"/>
      <c r="P190" s="174"/>
      <c r="Q190" s="217"/>
    </row>
    <row r="191" spans="1:17" ht="15.95" customHeight="1" x14ac:dyDescent="0.25">
      <c r="A191" s="217"/>
      <c r="B191" s="172"/>
      <c r="C191" s="172"/>
      <c r="D191" s="97" t="s">
        <v>165</v>
      </c>
      <c r="E191" s="97"/>
      <c r="F191" s="97"/>
      <c r="G191" s="244" t="s">
        <v>25</v>
      </c>
      <c r="H191" s="74"/>
      <c r="I191" s="173">
        <v>4</v>
      </c>
      <c r="J191" s="173">
        <v>1</v>
      </c>
      <c r="K191" s="173">
        <v>3</v>
      </c>
      <c r="L191" s="177">
        <v>4</v>
      </c>
      <c r="M191" s="235">
        <v>0</v>
      </c>
      <c r="O191" s="174"/>
      <c r="P191" s="174"/>
      <c r="Q191" s="217"/>
    </row>
    <row r="192" spans="1:17" ht="15.95" customHeight="1" x14ac:dyDescent="0.25">
      <c r="A192" s="217"/>
      <c r="B192" s="172"/>
      <c r="C192" s="172"/>
      <c r="D192" s="42"/>
      <c r="G192" s="42"/>
      <c r="H192" s="174"/>
      <c r="I192" s="173"/>
      <c r="J192" s="173"/>
      <c r="K192" s="173"/>
      <c r="L192" s="173"/>
      <c r="N192" s="174"/>
      <c r="O192" s="174"/>
      <c r="P192" s="174"/>
      <c r="Q192" s="217"/>
    </row>
    <row r="193" spans="1:17" ht="15.95" customHeight="1" x14ac:dyDescent="0.25">
      <c r="A193" s="217"/>
      <c r="B193" s="172"/>
      <c r="C193" s="172"/>
      <c r="D193" s="97"/>
      <c r="E193" s="97"/>
      <c r="F193" s="97"/>
      <c r="G193" s="207"/>
      <c r="H193" s="174"/>
      <c r="I193" s="173"/>
      <c r="J193" s="173"/>
      <c r="K193" s="173"/>
      <c r="L193" s="173"/>
      <c r="N193" s="174"/>
      <c r="O193" s="174"/>
      <c r="P193" s="174"/>
      <c r="Q193" s="217"/>
    </row>
    <row r="194" spans="1:17" ht="15.95" customHeight="1" thickBot="1" x14ac:dyDescent="0.25">
      <c r="A194" s="217"/>
      <c r="B194" s="172"/>
      <c r="C194" s="172"/>
      <c r="D194" s="158" t="s">
        <v>116</v>
      </c>
      <c r="E194" s="158"/>
      <c r="F194" s="158"/>
      <c r="G194" s="160" t="s">
        <v>2</v>
      </c>
      <c r="H194" s="160"/>
      <c r="I194" s="160" t="s">
        <v>4</v>
      </c>
      <c r="J194" s="160" t="s">
        <v>29</v>
      </c>
      <c r="K194" s="160" t="s">
        <v>30</v>
      </c>
      <c r="L194" s="160" t="s">
        <v>31</v>
      </c>
      <c r="M194" s="176" t="s">
        <v>3</v>
      </c>
      <c r="N194" s="174"/>
      <c r="O194" s="174"/>
      <c r="P194" s="174"/>
      <c r="Q194" s="217"/>
    </row>
    <row r="195" spans="1:17" ht="15.95" customHeight="1" x14ac:dyDescent="0.25">
      <c r="A195" s="217"/>
      <c r="B195" s="172"/>
      <c r="C195" s="172"/>
      <c r="D195" s="97" t="s">
        <v>119</v>
      </c>
      <c r="E195" s="97"/>
      <c r="F195" s="97"/>
      <c r="G195" s="244" t="s">
        <v>139</v>
      </c>
      <c r="H195" s="74"/>
      <c r="I195" s="173">
        <v>3</v>
      </c>
      <c r="J195" s="173">
        <v>3</v>
      </c>
      <c r="K195" s="173">
        <v>3</v>
      </c>
      <c r="L195" s="173">
        <f>+K195+J195</f>
        <v>6</v>
      </c>
      <c r="M195" s="177">
        <v>6</v>
      </c>
      <c r="N195" s="174"/>
      <c r="O195" s="174"/>
      <c r="P195" s="174"/>
      <c r="Q195" s="217"/>
    </row>
    <row r="196" spans="1:17" ht="15.95" customHeight="1" x14ac:dyDescent="0.25">
      <c r="A196" s="217"/>
      <c r="B196" s="172"/>
      <c r="C196" s="172"/>
      <c r="D196" s="97" t="s">
        <v>72</v>
      </c>
      <c r="E196" s="97"/>
      <c r="F196" s="97"/>
      <c r="G196" s="244" t="s">
        <v>23</v>
      </c>
      <c r="H196" s="74"/>
      <c r="I196" s="173">
        <v>4</v>
      </c>
      <c r="J196" s="173">
        <v>1</v>
      </c>
      <c r="K196" s="173">
        <v>2</v>
      </c>
      <c r="L196" s="173">
        <f>+K196+J196</f>
        <v>3</v>
      </c>
      <c r="M196" s="177">
        <v>4</v>
      </c>
      <c r="N196" s="174"/>
      <c r="O196" s="174"/>
      <c r="P196" s="174"/>
      <c r="Q196" s="217"/>
    </row>
    <row r="197" spans="1:17" ht="15.95" customHeight="1" x14ac:dyDescent="0.25">
      <c r="A197" s="217"/>
      <c r="B197" s="172"/>
      <c r="C197" s="172"/>
      <c r="D197" s="97" t="s">
        <v>75</v>
      </c>
      <c r="E197" s="97"/>
      <c r="F197" s="97"/>
      <c r="G197" s="244" t="s">
        <v>17</v>
      </c>
      <c r="H197" s="74"/>
      <c r="I197" s="173">
        <v>4</v>
      </c>
      <c r="J197" s="173">
        <v>0</v>
      </c>
      <c r="K197" s="173">
        <v>1</v>
      </c>
      <c r="L197" s="173">
        <f>+K197+J197</f>
        <v>1</v>
      </c>
      <c r="M197" s="177">
        <v>4</v>
      </c>
      <c r="N197" s="174"/>
      <c r="O197" s="174"/>
      <c r="P197" s="174"/>
      <c r="Q197" s="217"/>
    </row>
    <row r="198" spans="1:17" ht="15.95" customHeight="1" x14ac:dyDescent="0.2">
      <c r="A198" s="217"/>
      <c r="B198" s="172"/>
      <c r="C198" s="172"/>
      <c r="N198" s="174"/>
      <c r="O198" s="174"/>
      <c r="P198" s="174"/>
      <c r="Q198" s="217"/>
    </row>
    <row r="199" spans="1:17" ht="15.95" customHeight="1" x14ac:dyDescent="0.2">
      <c r="A199" s="217"/>
      <c r="B199" s="172"/>
      <c r="C199" s="172"/>
      <c r="N199" s="174"/>
      <c r="O199" s="174"/>
      <c r="P199" s="174"/>
      <c r="Q199" s="217"/>
    </row>
    <row r="200" spans="1:17" ht="15.95" customHeight="1" x14ac:dyDescent="0.2">
      <c r="A200" s="217"/>
      <c r="B200" s="172"/>
      <c r="C200" s="172"/>
      <c r="O200" s="172"/>
      <c r="P200" s="172"/>
      <c r="Q200" s="217"/>
    </row>
    <row r="201" spans="1:17" ht="15.95" customHeight="1" x14ac:dyDescent="0.2">
      <c r="A201" s="217"/>
      <c r="B201" s="162"/>
      <c r="C201" s="172"/>
      <c r="O201" s="174"/>
      <c r="P201" s="174"/>
      <c r="Q201" s="217"/>
    </row>
    <row r="202" spans="1:17" ht="15.95" customHeight="1" x14ac:dyDescent="0.2">
      <c r="A202" s="217"/>
      <c r="B202" s="173"/>
      <c r="C202" s="172"/>
      <c r="O202" s="174"/>
      <c r="P202" s="174"/>
      <c r="Q202" s="217"/>
    </row>
    <row r="203" spans="1:17" ht="15.95" customHeight="1" x14ac:dyDescent="0.2">
      <c r="A203" s="217"/>
      <c r="B203" s="162"/>
      <c r="C203" s="172"/>
      <c r="O203" s="236"/>
      <c r="P203" s="162"/>
      <c r="Q203" s="217"/>
    </row>
    <row r="204" spans="1:17" ht="15.95" customHeight="1" x14ac:dyDescent="0.2">
      <c r="A204" s="217"/>
      <c r="B204" s="172"/>
      <c r="C204" s="172"/>
      <c r="O204" s="172"/>
      <c r="P204" s="172"/>
      <c r="Q204" s="217"/>
    </row>
    <row r="205" spans="1:17" ht="15.95" customHeight="1" x14ac:dyDescent="0.2">
      <c r="A205" s="217"/>
      <c r="B205" s="172"/>
      <c r="C205" s="172"/>
      <c r="O205" s="172"/>
      <c r="P205" s="172"/>
      <c r="Q205" s="217"/>
    </row>
    <row r="206" spans="1:17" ht="15.95" customHeight="1" x14ac:dyDescent="0.2">
      <c r="A206" s="217"/>
      <c r="B206" s="163"/>
      <c r="C206" s="163"/>
      <c r="O206" s="163"/>
      <c r="P206" s="172"/>
      <c r="Q206" s="217"/>
    </row>
    <row r="207" spans="1:17" ht="15.95" customHeight="1" x14ac:dyDescent="0.2">
      <c r="A207" s="217"/>
      <c r="B207" s="163"/>
      <c r="C207" s="163"/>
      <c r="O207" s="163"/>
      <c r="P207" s="172"/>
      <c r="Q207" s="217"/>
    </row>
    <row r="208" spans="1:17" ht="15.95" customHeight="1" x14ac:dyDescent="0.2">
      <c r="A208" s="217"/>
      <c r="B208" s="163"/>
      <c r="C208" s="163"/>
      <c r="O208" s="163"/>
      <c r="P208" s="172"/>
      <c r="Q208" s="217"/>
    </row>
    <row r="209" spans="1:17" ht="15.95" customHeight="1" x14ac:dyDescent="0.2">
      <c r="A209" s="217"/>
      <c r="B209" s="163"/>
      <c r="C209" s="163"/>
      <c r="O209" s="163"/>
      <c r="P209" s="172"/>
      <c r="Q209" s="217"/>
    </row>
    <row r="210" spans="1:17" ht="15.95" customHeight="1" x14ac:dyDescent="0.2">
      <c r="A210" s="217"/>
      <c r="B210" s="163"/>
      <c r="C210" s="163"/>
      <c r="O210" s="163"/>
      <c r="P210" s="172"/>
      <c r="Q210" s="217"/>
    </row>
    <row r="211" spans="1:17" ht="15.95" customHeight="1" x14ac:dyDescent="0.2">
      <c r="A211" s="217"/>
      <c r="B211" s="172"/>
      <c r="C211" s="172"/>
      <c r="N211" s="172"/>
      <c r="O211" s="172"/>
      <c r="P211" s="172"/>
      <c r="Q211" s="217"/>
    </row>
    <row r="212" spans="1:17" ht="15.95" customHeight="1" x14ac:dyDescent="0.2">
      <c r="A212" s="217"/>
      <c r="B212" s="172"/>
      <c r="C212" s="163"/>
      <c r="N212" s="163"/>
      <c r="O212" s="172"/>
      <c r="P212" s="172"/>
      <c r="Q212" s="217"/>
    </row>
    <row r="213" spans="1:17" ht="15.95" customHeight="1" x14ac:dyDescent="0.2">
      <c r="A213" s="217"/>
      <c r="B213" s="172"/>
      <c r="C213" s="174"/>
      <c r="N213" s="174"/>
      <c r="O213" s="174"/>
      <c r="P213" s="172"/>
      <c r="Q213" s="217"/>
    </row>
    <row r="214" spans="1:17" ht="15.95" customHeight="1" x14ac:dyDescent="0.2">
      <c r="A214" s="217"/>
      <c r="B214" s="172"/>
      <c r="C214" s="174"/>
      <c r="N214" s="174"/>
      <c r="O214" s="174"/>
      <c r="P214" s="172"/>
      <c r="Q214" s="217"/>
    </row>
    <row r="215" spans="1:17" ht="15.95" customHeight="1" x14ac:dyDescent="0.25">
      <c r="A215" s="217"/>
      <c r="B215" s="172"/>
      <c r="C215" s="174"/>
      <c r="D215" s="97"/>
      <c r="E215" s="97"/>
      <c r="F215" s="97"/>
      <c r="G215" s="97"/>
      <c r="H215" s="174"/>
      <c r="I215" s="173"/>
      <c r="J215" s="173"/>
      <c r="K215" s="173"/>
      <c r="L215" s="173"/>
      <c r="M215" s="235"/>
      <c r="N215" s="174"/>
      <c r="O215" s="174"/>
      <c r="P215" s="172"/>
      <c r="Q215" s="217"/>
    </row>
    <row r="216" spans="1:17" ht="15.95" customHeight="1" x14ac:dyDescent="0.25">
      <c r="A216" s="217"/>
      <c r="B216" s="172"/>
      <c r="C216" s="174"/>
      <c r="D216" s="97"/>
      <c r="E216" s="97"/>
      <c r="F216" s="97"/>
      <c r="G216" s="97"/>
      <c r="H216" s="174"/>
      <c r="I216" s="173"/>
      <c r="J216" s="173"/>
      <c r="K216" s="173"/>
      <c r="L216" s="173"/>
      <c r="M216" s="235"/>
      <c r="N216" s="174"/>
      <c r="O216" s="174"/>
      <c r="P216" s="172"/>
      <c r="Q216" s="217"/>
    </row>
    <row r="217" spans="1:17" ht="15.95" customHeight="1" x14ac:dyDescent="0.25">
      <c r="A217" s="217"/>
      <c r="B217" s="172"/>
      <c r="C217" s="174"/>
      <c r="D217" s="97"/>
      <c r="E217" s="97"/>
      <c r="F217" s="97"/>
      <c r="G217" s="97"/>
      <c r="H217" s="174"/>
      <c r="I217" s="173"/>
      <c r="J217" s="173"/>
      <c r="K217" s="173"/>
      <c r="L217" s="173"/>
      <c r="M217" s="235"/>
      <c r="N217" s="174"/>
      <c r="O217" s="174"/>
      <c r="P217" s="172"/>
      <c r="Q217" s="217"/>
    </row>
    <row r="218" spans="1:17" ht="15.95" customHeight="1" x14ac:dyDescent="0.2">
      <c r="A218" s="217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</row>
    <row r="219" spans="1:17" ht="15.95" customHeight="1" x14ac:dyDescent="0.2"/>
    <row r="220" spans="1:17" ht="15.95" customHeight="1" x14ac:dyDescent="0.2"/>
    <row r="221" spans="1:17" ht="15.95" customHeight="1" x14ac:dyDescent="0.2"/>
  </sheetData>
  <mergeCells count="112"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  <mergeCell ref="U5:AL5"/>
    <mergeCell ref="AG8:AH8"/>
    <mergeCell ref="AG9:AH9"/>
    <mergeCell ref="AG10:AH10"/>
    <mergeCell ref="AG11:AH11"/>
    <mergeCell ref="AG12:AH12"/>
    <mergeCell ref="BA4:BE4"/>
    <mergeCell ref="BF4:BJ4"/>
    <mergeCell ref="BK4:BO4"/>
    <mergeCell ref="AG23:AH23"/>
    <mergeCell ref="AG24:AH24"/>
    <mergeCell ref="AG25:AH25"/>
    <mergeCell ref="AG26:AH26"/>
    <mergeCell ref="AG27:AH27"/>
    <mergeCell ref="AG28:AH28"/>
    <mergeCell ref="AG13:AH13"/>
    <mergeCell ref="E14:F14"/>
    <mergeCell ref="AG14:AH14"/>
    <mergeCell ref="AG15:AH15"/>
    <mergeCell ref="AG16:AH16"/>
    <mergeCell ref="E21:F21"/>
    <mergeCell ref="U20:AL20"/>
    <mergeCell ref="AG40:AH40"/>
    <mergeCell ref="AG41:AH41"/>
    <mergeCell ref="AG42:AH42"/>
    <mergeCell ref="AG43:AH43"/>
    <mergeCell ref="AG44:AH44"/>
    <mergeCell ref="AG45:AH45"/>
    <mergeCell ref="AG29:AH29"/>
    <mergeCell ref="AG30:AH30"/>
    <mergeCell ref="AG31:AH31"/>
    <mergeCell ref="U35:AL35"/>
    <mergeCell ref="AG38:AH38"/>
    <mergeCell ref="AG39:AH39"/>
    <mergeCell ref="AG46:AH46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CI77:CM77"/>
    <mergeCell ref="AG79:AH79"/>
    <mergeCell ref="AG80:AH80"/>
    <mergeCell ref="AG81:AH81"/>
    <mergeCell ref="AG82:AH82"/>
    <mergeCell ref="AG83:AH83"/>
    <mergeCell ref="U77:AL77"/>
    <mergeCell ref="BA77:BE77"/>
    <mergeCell ref="BF77:BJ77"/>
    <mergeCell ref="BK77:BO77"/>
    <mergeCell ref="BY77:CC77"/>
    <mergeCell ref="CD77:CH77"/>
    <mergeCell ref="AG90:AH90"/>
    <mergeCell ref="AG91:AH91"/>
    <mergeCell ref="U94:AL94"/>
    <mergeCell ref="AG96:AH96"/>
    <mergeCell ref="AG97:AH97"/>
    <mergeCell ref="AG98:AH98"/>
    <mergeCell ref="AG84:AH84"/>
    <mergeCell ref="AG85:AH85"/>
    <mergeCell ref="AG86:AH86"/>
    <mergeCell ref="AG87:AH87"/>
    <mergeCell ref="AG88:AH88"/>
    <mergeCell ref="AG89:AH89"/>
    <mergeCell ref="AG105:AH105"/>
    <mergeCell ref="AG106:AH106"/>
    <mergeCell ref="AG107:AH107"/>
    <mergeCell ref="U111:AL111"/>
    <mergeCell ref="AG114:AH114"/>
    <mergeCell ref="AG115:AH115"/>
    <mergeCell ref="AG99:AH99"/>
    <mergeCell ref="AG100:AH100"/>
    <mergeCell ref="AG101:AH101"/>
    <mergeCell ref="AG102:AH102"/>
    <mergeCell ref="AG103:AH103"/>
    <mergeCell ref="AG104:AH104"/>
    <mergeCell ref="AG122:AH122"/>
    <mergeCell ref="AG123:AH123"/>
    <mergeCell ref="AG124:AH124"/>
    <mergeCell ref="AG125:AH125"/>
    <mergeCell ref="BH133:BI133"/>
    <mergeCell ref="CF133:CG133"/>
    <mergeCell ref="AG116:AH116"/>
    <mergeCell ref="AG117:AH117"/>
    <mergeCell ref="AG118:AH118"/>
    <mergeCell ref="AG119:AH119"/>
    <mergeCell ref="AG120:AH120"/>
    <mergeCell ref="AG121:AH121"/>
    <mergeCell ref="B146:P146"/>
    <mergeCell ref="B147:P147"/>
    <mergeCell ref="B161:P161"/>
    <mergeCell ref="B174:P174"/>
    <mergeCell ref="BH134:BI134"/>
    <mergeCell ref="CF134:CG134"/>
    <mergeCell ref="BH135:BI135"/>
    <mergeCell ref="CF135:CG135"/>
    <mergeCell ref="BH136:BI136"/>
    <mergeCell ref="CF136:CG136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80100-3E8F-4687-B55B-BB0478EC9545}">
  <dimension ref="A1:CN221"/>
  <sheetViews>
    <sheetView topLeftCell="A22" zoomScale="70" zoomScaleNormal="70" zoomScaleSheetLayoutView="78" workbookViewId="0">
      <selection activeCell="BC79" sqref="BC79:BC90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9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213"/>
      <c r="B1" s="261" t="s">
        <v>702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13"/>
      <c r="R1" s="213"/>
      <c r="S1" s="261" t="s">
        <v>702</v>
      </c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13"/>
      <c r="AS1" s="213"/>
      <c r="AT1" s="261" t="s">
        <v>702</v>
      </c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13"/>
      <c r="BQ1" s="213"/>
      <c r="BR1" s="261" t="s">
        <v>702</v>
      </c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13"/>
    </row>
    <row r="2" spans="1:92" ht="18.600000000000001" customHeight="1" x14ac:dyDescent="0.3">
      <c r="A2" s="116"/>
      <c r="B2" s="52" t="s">
        <v>115</v>
      </c>
      <c r="C2" s="52">
        <v>25</v>
      </c>
      <c r="D2" s="51"/>
      <c r="E2" s="51"/>
      <c r="F2" s="51"/>
      <c r="G2" s="273" t="s">
        <v>665</v>
      </c>
      <c r="H2" s="273"/>
      <c r="I2" s="273"/>
      <c r="J2" s="273"/>
      <c r="K2" s="273"/>
      <c r="L2" s="273"/>
      <c r="M2" s="273"/>
      <c r="N2" s="51"/>
      <c r="O2" s="51"/>
      <c r="P2" s="51"/>
      <c r="Q2" s="116"/>
      <c r="R2" s="116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13"/>
      <c r="AS2" s="116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13"/>
      <c r="BQ2" s="116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13"/>
    </row>
    <row r="3" spans="1:92" ht="18.75" thickBot="1" x14ac:dyDescent="0.3">
      <c r="A3" s="116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24</v>
      </c>
      <c r="Q3" s="116"/>
      <c r="R3" s="116"/>
      <c r="AM3" s="16"/>
      <c r="AN3" s="16"/>
      <c r="AQ3" s="38"/>
      <c r="AR3" s="213"/>
      <c r="AS3" s="116"/>
      <c r="BP3" s="213"/>
      <c r="BQ3" s="116"/>
      <c r="CN3" s="213"/>
    </row>
    <row r="4" spans="1:92" ht="15.95" customHeight="1" x14ac:dyDescent="0.25">
      <c r="A4" s="116"/>
      <c r="B4" s="90" t="s">
        <v>660</v>
      </c>
      <c r="C4" s="18" t="s">
        <v>140</v>
      </c>
      <c r="D4" s="37"/>
      <c r="E4" s="37"/>
      <c r="F4" s="37"/>
      <c r="G4" s="90">
        <v>2</v>
      </c>
      <c r="H4" s="90">
        <v>0</v>
      </c>
      <c r="I4" s="90">
        <v>1</v>
      </c>
      <c r="J4" s="90">
        <f t="shared" ref="J4:J11" si="0">2*G4+I4</f>
        <v>5</v>
      </c>
      <c r="K4" s="133">
        <f t="shared" ref="K4:K11" si="1">+J4/((G4+H4+I4)*2)</f>
        <v>0.83333333333333337</v>
      </c>
      <c r="L4" s="90">
        <f>SUMIF($AT$18:$AT$57,$C4&amp;" TOTALS",$BB$18:$BB$57)+SUMIF($AT$91:$AT$130,$C4&amp;" TOTALS",$BB$91:$BB$130)</f>
        <v>8</v>
      </c>
      <c r="M4" s="90">
        <v>2</v>
      </c>
      <c r="N4" s="90">
        <f t="shared" ref="N4:N11" si="2">SUMIF($AT$18:$AT$57,$C4&amp;" TOTALS",$BC$18:$BC$57)+SUMIF($AT$91:$AT$130,$C4&amp;" TOTALS",$BC$91:$BC$130)</f>
        <v>13</v>
      </c>
      <c r="O4" s="90">
        <f t="shared" ref="O4:O11" si="3">SUMIF($AT$18:$AT$57,$C4&amp;" TOTALS",$BE$18:$BE$57)+SUMIF($AT$91:$AT$130,$C4&amp;" TOTALS",$BE$91:$BE$130)</f>
        <v>2</v>
      </c>
      <c r="P4" s="90" t="s">
        <v>716</v>
      </c>
      <c r="Q4" s="214"/>
      <c r="R4" s="116"/>
      <c r="AM4" s="16"/>
      <c r="AN4" s="16"/>
      <c r="AQ4" s="38"/>
      <c r="AR4" s="213"/>
      <c r="AS4" s="116"/>
      <c r="AT4" s="61"/>
      <c r="AU4" s="61"/>
      <c r="AV4" s="75"/>
      <c r="AW4" s="77"/>
      <c r="AX4" s="78"/>
      <c r="AY4" s="77"/>
      <c r="AZ4" s="77"/>
      <c r="BA4" s="267" t="s">
        <v>665</v>
      </c>
      <c r="BB4" s="268"/>
      <c r="BC4" s="268"/>
      <c r="BD4" s="268"/>
      <c r="BE4" s="269"/>
      <c r="BF4" s="270" t="s">
        <v>671</v>
      </c>
      <c r="BG4" s="271"/>
      <c r="BH4" s="271"/>
      <c r="BI4" s="271"/>
      <c r="BJ4" s="272"/>
      <c r="BK4" s="267" t="s">
        <v>672</v>
      </c>
      <c r="BL4" s="268"/>
      <c r="BM4" s="268"/>
      <c r="BN4" s="268"/>
      <c r="BO4" s="269"/>
      <c r="BP4" s="213"/>
      <c r="BQ4" s="116"/>
      <c r="BR4" s="61"/>
      <c r="BS4" s="61"/>
      <c r="BT4" s="75"/>
      <c r="BU4" s="77"/>
      <c r="BV4" s="78"/>
      <c r="BW4" s="77"/>
      <c r="BX4" s="77"/>
      <c r="BY4" s="267" t="s">
        <v>665</v>
      </c>
      <c r="BZ4" s="268"/>
      <c r="CA4" s="268"/>
      <c r="CB4" s="268"/>
      <c r="CC4" s="269"/>
      <c r="CD4" s="270" t="s">
        <v>671</v>
      </c>
      <c r="CE4" s="271"/>
      <c r="CF4" s="271"/>
      <c r="CG4" s="271"/>
      <c r="CH4" s="272"/>
      <c r="CI4" s="267" t="s">
        <v>672</v>
      </c>
      <c r="CJ4" s="268"/>
      <c r="CK4" s="268"/>
      <c r="CL4" s="268"/>
      <c r="CM4" s="269"/>
      <c r="CN4" s="213"/>
    </row>
    <row r="5" spans="1:92" ht="15.95" customHeight="1" thickBot="1" x14ac:dyDescent="0.3">
      <c r="A5" s="116"/>
      <c r="B5" s="90" t="s">
        <v>654</v>
      </c>
      <c r="C5" s="18" t="s">
        <v>176</v>
      </c>
      <c r="D5" s="37"/>
      <c r="E5" s="37"/>
      <c r="F5" s="37"/>
      <c r="G5" s="90">
        <v>2</v>
      </c>
      <c r="H5" s="90">
        <v>1</v>
      </c>
      <c r="I5" s="90">
        <v>0</v>
      </c>
      <c r="J5" s="90">
        <f t="shared" si="0"/>
        <v>4</v>
      </c>
      <c r="K5" s="133">
        <f t="shared" si="1"/>
        <v>0.66666666666666663</v>
      </c>
      <c r="L5" s="90">
        <f t="shared" ref="L5:L11" si="4">SUMIF($AT$18:$AT$57,$C5&amp;" TOTALS",$BB$18:$BB$57)+SUMIF($AT$91:$AT$130,$C5&amp;" TOTALS",$BB$91:$BB$130)</f>
        <v>16</v>
      </c>
      <c r="M5" s="90">
        <v>12</v>
      </c>
      <c r="N5" s="90">
        <f t="shared" si="2"/>
        <v>22</v>
      </c>
      <c r="O5" s="90">
        <f t="shared" si="3"/>
        <v>2</v>
      </c>
      <c r="P5" s="90" t="s">
        <v>723</v>
      </c>
      <c r="Q5" s="214"/>
      <c r="R5" s="116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213"/>
      <c r="AS5" s="116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229" t="s">
        <v>4</v>
      </c>
      <c r="BB5" s="230" t="s">
        <v>29</v>
      </c>
      <c r="BC5" s="230" t="s">
        <v>30</v>
      </c>
      <c r="BD5" s="230" t="s">
        <v>31</v>
      </c>
      <c r="BE5" s="231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230" t="s">
        <v>4</v>
      </c>
      <c r="BL5" s="230" t="s">
        <v>29</v>
      </c>
      <c r="BM5" s="230" t="s">
        <v>30</v>
      </c>
      <c r="BN5" s="230" t="s">
        <v>31</v>
      </c>
      <c r="BO5" s="231" t="s">
        <v>3</v>
      </c>
      <c r="BP5" s="213"/>
      <c r="BQ5" s="116"/>
      <c r="BR5" s="88" t="s">
        <v>161</v>
      </c>
      <c r="BS5" s="59" t="s">
        <v>121</v>
      </c>
      <c r="BT5" s="59"/>
      <c r="BU5" s="59"/>
      <c r="BV5" s="59"/>
      <c r="BW5" s="59"/>
      <c r="BX5" s="22"/>
      <c r="BY5" s="229" t="s">
        <v>4</v>
      </c>
      <c r="BZ5" s="230" t="s">
        <v>29</v>
      </c>
      <c r="CA5" s="230" t="s">
        <v>30</v>
      </c>
      <c r="CB5" s="230" t="s">
        <v>31</v>
      </c>
      <c r="CC5" s="231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230" t="s">
        <v>4</v>
      </c>
      <c r="CJ5" s="230" t="s">
        <v>29</v>
      </c>
      <c r="CK5" s="230" t="s">
        <v>30</v>
      </c>
      <c r="CL5" s="230" t="s">
        <v>31</v>
      </c>
      <c r="CM5" s="231" t="s">
        <v>3</v>
      </c>
      <c r="CN5" s="213"/>
    </row>
    <row r="6" spans="1:92" ht="15.95" customHeight="1" x14ac:dyDescent="0.25">
      <c r="A6" s="116"/>
      <c r="B6" s="90" t="s">
        <v>655</v>
      </c>
      <c r="C6" s="18" t="s">
        <v>23</v>
      </c>
      <c r="D6" s="37"/>
      <c r="E6" s="18"/>
      <c r="F6" s="37"/>
      <c r="G6" s="90">
        <v>1</v>
      </c>
      <c r="H6" s="90">
        <v>1</v>
      </c>
      <c r="I6" s="90">
        <v>1</v>
      </c>
      <c r="J6" s="90">
        <f t="shared" si="0"/>
        <v>3</v>
      </c>
      <c r="K6" s="133">
        <f t="shared" si="1"/>
        <v>0.5</v>
      </c>
      <c r="L6" s="90">
        <f t="shared" si="4"/>
        <v>8</v>
      </c>
      <c r="M6" s="90">
        <v>8</v>
      </c>
      <c r="N6" s="90">
        <f t="shared" si="2"/>
        <v>10</v>
      </c>
      <c r="O6" s="90">
        <f t="shared" si="3"/>
        <v>4</v>
      </c>
      <c r="P6" s="90" t="s">
        <v>716</v>
      </c>
      <c r="Q6" s="214"/>
      <c r="R6" s="116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213"/>
      <c r="AS6" s="116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7</v>
      </c>
      <c r="BB6" s="74">
        <v>7</v>
      </c>
      <c r="BC6" s="74">
        <v>5</v>
      </c>
      <c r="BD6" s="50">
        <f>+BC6+BB6</f>
        <v>12</v>
      </c>
      <c r="BE6" s="194">
        <v>2</v>
      </c>
      <c r="BF6" s="189">
        <f>+BK6+BA6</f>
        <v>41</v>
      </c>
      <c r="BG6" s="28">
        <f>+BL6+BB6</f>
        <v>23</v>
      </c>
      <c r="BH6" s="28">
        <f>+BM6+BC6</f>
        <v>16</v>
      </c>
      <c r="BI6" s="28">
        <f>+BN6+BD6</f>
        <v>39</v>
      </c>
      <c r="BJ6" s="193">
        <f>+BO6+BE6</f>
        <v>6</v>
      </c>
      <c r="BK6" s="50">
        <v>34</v>
      </c>
      <c r="BL6" s="74">
        <v>16</v>
      </c>
      <c r="BM6" s="74">
        <v>11</v>
      </c>
      <c r="BN6" s="50">
        <f t="shared" ref="BN6:BN17" si="5">+BL6+BM6</f>
        <v>27</v>
      </c>
      <c r="BO6" s="194">
        <v>4</v>
      </c>
      <c r="BP6" s="213"/>
      <c r="BQ6" s="116"/>
      <c r="BR6" s="75">
        <v>6</v>
      </c>
      <c r="BS6" s="65" t="s">
        <v>172</v>
      </c>
      <c r="BT6" s="65"/>
      <c r="BU6" s="65"/>
      <c r="BV6" s="65"/>
      <c r="BW6" s="50"/>
      <c r="BX6" s="97"/>
      <c r="BY6" s="191"/>
      <c r="BZ6" s="74"/>
      <c r="CA6" s="74"/>
      <c r="CB6" s="74"/>
      <c r="CC6" s="194"/>
      <c r="CD6" s="191">
        <f t="shared" ref="CD6:CH21" si="6">+CI6+BY6</f>
        <v>3</v>
      </c>
      <c r="CE6" s="74">
        <f t="shared" si="6"/>
        <v>0</v>
      </c>
      <c r="CF6" s="74">
        <f>+CK6+CA6</f>
        <v>2</v>
      </c>
      <c r="CG6" s="74">
        <f>+CL6+CB6</f>
        <v>2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7">+CJ6+CK6</f>
        <v>2</v>
      </c>
      <c r="CM6" s="194">
        <v>0</v>
      </c>
      <c r="CN6" s="213"/>
    </row>
    <row r="7" spans="1:92" ht="15.95" customHeight="1" thickBot="1" x14ac:dyDescent="0.3">
      <c r="A7" s="116"/>
      <c r="B7" s="15" t="s">
        <v>662</v>
      </c>
      <c r="C7" s="13" t="s">
        <v>15</v>
      </c>
      <c r="D7" s="178"/>
      <c r="E7" s="13"/>
      <c r="F7" s="178"/>
      <c r="G7" s="15">
        <v>0</v>
      </c>
      <c r="H7" s="15">
        <v>3</v>
      </c>
      <c r="I7" s="15">
        <v>0</v>
      </c>
      <c r="J7" s="15">
        <f t="shared" si="0"/>
        <v>0</v>
      </c>
      <c r="K7" s="179">
        <f t="shared" si="1"/>
        <v>0</v>
      </c>
      <c r="L7" s="15">
        <f t="shared" si="4"/>
        <v>5</v>
      </c>
      <c r="M7" s="15">
        <v>15</v>
      </c>
      <c r="N7" s="15">
        <f t="shared" si="2"/>
        <v>9</v>
      </c>
      <c r="O7" s="15">
        <f t="shared" si="3"/>
        <v>2</v>
      </c>
      <c r="P7" s="15" t="s">
        <v>718</v>
      </c>
      <c r="Q7" s="214"/>
      <c r="R7" s="116"/>
      <c r="U7" s="211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211" t="s">
        <v>4</v>
      </c>
      <c r="AD7" s="211" t="s">
        <v>8</v>
      </c>
      <c r="AE7" s="211" t="s">
        <v>9</v>
      </c>
      <c r="AF7" s="211" t="s">
        <v>10</v>
      </c>
      <c r="AG7" s="211" t="s">
        <v>107</v>
      </c>
      <c r="AH7" s="211"/>
      <c r="AI7" s="211" t="s">
        <v>5</v>
      </c>
      <c r="AJ7" s="211" t="s">
        <v>7</v>
      </c>
      <c r="AK7" s="211" t="s">
        <v>6</v>
      </c>
      <c r="AL7" s="211" t="s">
        <v>108</v>
      </c>
      <c r="AM7" s="16"/>
      <c r="AN7" s="16"/>
      <c r="AQ7" s="38"/>
      <c r="AR7" s="213"/>
      <c r="AS7" s="116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3</v>
      </c>
      <c r="BB7" s="74">
        <v>0</v>
      </c>
      <c r="BC7" s="74">
        <v>0</v>
      </c>
      <c r="BD7" s="50">
        <f t="shared" ref="BD7:BD17" si="8">+BC7+BB7</f>
        <v>0</v>
      </c>
      <c r="BE7" s="194">
        <v>0</v>
      </c>
      <c r="BF7" s="191">
        <f t="shared" ref="BF7:BJ17" si="9">+BK7+BA7</f>
        <v>21</v>
      </c>
      <c r="BG7" s="74">
        <f t="shared" si="9"/>
        <v>0</v>
      </c>
      <c r="BH7" s="74">
        <f t="shared" si="9"/>
        <v>1</v>
      </c>
      <c r="BI7" s="74">
        <f t="shared" si="9"/>
        <v>1</v>
      </c>
      <c r="BJ7" s="194">
        <f t="shared" si="9"/>
        <v>0</v>
      </c>
      <c r="BK7" s="50">
        <v>18</v>
      </c>
      <c r="BL7" s="74">
        <v>0</v>
      </c>
      <c r="BM7" s="74">
        <v>1</v>
      </c>
      <c r="BN7" s="50">
        <f t="shared" si="5"/>
        <v>1</v>
      </c>
      <c r="BO7" s="194">
        <v>0</v>
      </c>
      <c r="BP7" s="213"/>
      <c r="BQ7" s="116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3</v>
      </c>
      <c r="BZ7" s="74">
        <v>0</v>
      </c>
      <c r="CA7" s="74">
        <v>0</v>
      </c>
      <c r="CB7" s="50">
        <f t="shared" ref="CB7" si="10">+CA7+BZ7</f>
        <v>0</v>
      </c>
      <c r="CC7" s="194">
        <v>0</v>
      </c>
      <c r="CD7" s="191">
        <f t="shared" si="6"/>
        <v>14</v>
      </c>
      <c r="CE7" s="74">
        <f t="shared" si="6"/>
        <v>1</v>
      </c>
      <c r="CF7" s="74">
        <f t="shared" si="6"/>
        <v>0</v>
      </c>
      <c r="CG7" s="74">
        <f t="shared" si="6"/>
        <v>1</v>
      </c>
      <c r="CH7" s="194">
        <f t="shared" si="6"/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213"/>
    </row>
    <row r="8" spans="1:92" ht="15.95" customHeight="1" x14ac:dyDescent="0.25">
      <c r="A8" s="116"/>
      <c r="B8" s="21" t="s">
        <v>656</v>
      </c>
      <c r="C8" s="180" t="s">
        <v>177</v>
      </c>
      <c r="D8" s="69"/>
      <c r="E8" s="180"/>
      <c r="F8" s="69"/>
      <c r="G8" s="21">
        <v>2</v>
      </c>
      <c r="H8" s="21">
        <v>1</v>
      </c>
      <c r="I8" s="21">
        <v>0</v>
      </c>
      <c r="J8" s="21">
        <f t="shared" si="0"/>
        <v>4</v>
      </c>
      <c r="K8" s="181">
        <f t="shared" si="1"/>
        <v>0.66666666666666663</v>
      </c>
      <c r="L8" s="21">
        <f t="shared" si="4"/>
        <v>5</v>
      </c>
      <c r="M8" s="21">
        <v>6</v>
      </c>
      <c r="N8" s="21">
        <f t="shared" si="2"/>
        <v>8</v>
      </c>
      <c r="O8" s="21">
        <f t="shared" si="3"/>
        <v>8</v>
      </c>
      <c r="P8" s="21" t="s">
        <v>719</v>
      </c>
      <c r="Q8" s="214"/>
      <c r="R8" s="116"/>
      <c r="U8" s="75">
        <v>8</v>
      </c>
      <c r="V8" s="77" t="s">
        <v>18</v>
      </c>
      <c r="W8" s="78"/>
      <c r="X8" s="77"/>
      <c r="Y8" s="77"/>
      <c r="Z8" s="77" t="s">
        <v>21</v>
      </c>
      <c r="AA8" s="16"/>
      <c r="AB8" s="50"/>
      <c r="AC8" s="50">
        <f t="shared" ref="AC8:AF15" si="11">SUMIF($V$23:$V$30,$V8,AC$23:AC$30)+SUMIF($V$38:$V$45,$V8,AC$38:AC$45)</f>
        <v>17</v>
      </c>
      <c r="AD8" s="50">
        <f t="shared" si="11"/>
        <v>5</v>
      </c>
      <c r="AE8" s="50">
        <f t="shared" si="11"/>
        <v>9</v>
      </c>
      <c r="AF8" s="50">
        <f t="shared" si="11"/>
        <v>3</v>
      </c>
      <c r="AG8" s="265">
        <f t="shared" ref="AG8:AG15" si="12">+(AD8*2+AF8)/(2*AC8)</f>
        <v>0.38235294117647056</v>
      </c>
      <c r="AH8" s="265"/>
      <c r="AI8" s="50">
        <f t="shared" ref="AI8:AK15" si="13">SUMIF($V$23:$V$30,$V8,AI$23:AI$30)+SUMIF($V$38:$V$45,$V8,AI$38:AI$45)</f>
        <v>36</v>
      </c>
      <c r="AJ8" s="50">
        <f t="shared" si="13"/>
        <v>3</v>
      </c>
      <c r="AK8" s="50">
        <f t="shared" si="13"/>
        <v>1</v>
      </c>
      <c r="AL8" s="66">
        <f t="shared" ref="AL8:AL15" si="14">+AI8/AC8</f>
        <v>2.1176470588235294</v>
      </c>
      <c r="AM8" s="16"/>
      <c r="AN8" s="16"/>
      <c r="AQ8" s="38"/>
      <c r="AR8" s="213"/>
      <c r="AS8" s="116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3</v>
      </c>
      <c r="BB8" s="74">
        <v>5</v>
      </c>
      <c r="BC8" s="74">
        <v>2</v>
      </c>
      <c r="BD8" s="50">
        <f t="shared" si="8"/>
        <v>7</v>
      </c>
      <c r="BE8" s="194">
        <v>0</v>
      </c>
      <c r="BF8" s="191">
        <f t="shared" si="9"/>
        <v>23</v>
      </c>
      <c r="BG8" s="74">
        <f t="shared" si="9"/>
        <v>32</v>
      </c>
      <c r="BH8" s="74">
        <f t="shared" si="9"/>
        <v>18</v>
      </c>
      <c r="BI8" s="74">
        <f t="shared" si="9"/>
        <v>50</v>
      </c>
      <c r="BJ8" s="194">
        <f t="shared" si="9"/>
        <v>4</v>
      </c>
      <c r="BK8" s="50">
        <v>20</v>
      </c>
      <c r="BL8" s="74">
        <v>27</v>
      </c>
      <c r="BM8" s="74">
        <v>16</v>
      </c>
      <c r="BN8" s="50">
        <f t="shared" si="5"/>
        <v>43</v>
      </c>
      <c r="BO8" s="194">
        <v>4</v>
      </c>
      <c r="BP8" s="213"/>
      <c r="BQ8" s="116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6"/>
        <v>2</v>
      </c>
      <c r="CE8" s="74">
        <f t="shared" si="6"/>
        <v>1</v>
      </c>
      <c r="CF8" s="74">
        <f t="shared" si="6"/>
        <v>0</v>
      </c>
      <c r="CG8" s="74">
        <f t="shared" si="6"/>
        <v>1</v>
      </c>
      <c r="CH8" s="194">
        <f t="shared" si="6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213"/>
    </row>
    <row r="9" spans="1:92" ht="15.95" customHeight="1" x14ac:dyDescent="0.25">
      <c r="A9" s="116"/>
      <c r="B9" s="90" t="s">
        <v>657</v>
      </c>
      <c r="C9" s="18" t="s">
        <v>139</v>
      </c>
      <c r="D9" s="37"/>
      <c r="E9" s="18"/>
      <c r="F9" s="37"/>
      <c r="G9" s="90">
        <v>1</v>
      </c>
      <c r="H9" s="90">
        <v>0</v>
      </c>
      <c r="I9" s="90">
        <v>2</v>
      </c>
      <c r="J9" s="90">
        <f t="shared" si="0"/>
        <v>4</v>
      </c>
      <c r="K9" s="133">
        <f t="shared" si="1"/>
        <v>0.66666666666666663</v>
      </c>
      <c r="L9" s="90">
        <f t="shared" si="4"/>
        <v>9</v>
      </c>
      <c r="M9" s="90">
        <v>4</v>
      </c>
      <c r="N9" s="90">
        <f t="shared" si="2"/>
        <v>18</v>
      </c>
      <c r="O9" s="90">
        <f t="shared" si="3"/>
        <v>8</v>
      </c>
      <c r="P9" s="90" t="s">
        <v>720</v>
      </c>
      <c r="Q9" s="214"/>
      <c r="R9" s="116"/>
      <c r="U9" s="75">
        <v>8</v>
      </c>
      <c r="V9" s="77" t="s">
        <v>147</v>
      </c>
      <c r="W9" s="78"/>
      <c r="X9" s="77"/>
      <c r="Y9" s="77"/>
      <c r="Z9" s="77" t="s">
        <v>140</v>
      </c>
      <c r="AA9" s="16"/>
      <c r="AB9" s="50"/>
      <c r="AC9" s="50">
        <f t="shared" si="11"/>
        <v>21</v>
      </c>
      <c r="AD9" s="50">
        <f t="shared" si="11"/>
        <v>8</v>
      </c>
      <c r="AE9" s="50">
        <f t="shared" si="11"/>
        <v>7</v>
      </c>
      <c r="AF9" s="50">
        <f t="shared" si="11"/>
        <v>6</v>
      </c>
      <c r="AG9" s="264">
        <f t="shared" si="12"/>
        <v>0.52380952380952384</v>
      </c>
      <c r="AH9" s="264"/>
      <c r="AI9" s="50">
        <f t="shared" si="13"/>
        <v>47</v>
      </c>
      <c r="AJ9" s="50">
        <f t="shared" si="13"/>
        <v>2</v>
      </c>
      <c r="AK9" s="50">
        <f t="shared" si="13"/>
        <v>2</v>
      </c>
      <c r="AL9" s="66">
        <f t="shared" si="14"/>
        <v>2.2380952380952381</v>
      </c>
      <c r="AM9" s="16"/>
      <c r="AN9" s="16"/>
      <c r="AQ9" s="38"/>
      <c r="AR9" s="213"/>
      <c r="AS9" s="116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9"/>
        <v>13</v>
      </c>
      <c r="BG9" s="74">
        <f t="shared" si="9"/>
        <v>3</v>
      </c>
      <c r="BH9" s="74">
        <f t="shared" si="9"/>
        <v>9</v>
      </c>
      <c r="BI9" s="74">
        <f t="shared" si="9"/>
        <v>12</v>
      </c>
      <c r="BJ9" s="194">
        <f t="shared" si="9"/>
        <v>0</v>
      </c>
      <c r="BK9" s="50">
        <v>13</v>
      </c>
      <c r="BL9" s="74">
        <v>3</v>
      </c>
      <c r="BM9" s="74">
        <v>9</v>
      </c>
      <c r="BN9" s="50">
        <f t="shared" si="5"/>
        <v>12</v>
      </c>
      <c r="BO9" s="194">
        <v>0</v>
      </c>
      <c r="BP9" s="213"/>
      <c r="BQ9" s="116"/>
      <c r="BR9" s="75">
        <v>8</v>
      </c>
      <c r="BS9" s="65" t="s">
        <v>402</v>
      </c>
      <c r="BT9" s="65"/>
      <c r="BU9" s="65"/>
      <c r="BV9" s="65"/>
      <c r="BW9" s="50"/>
      <c r="BX9" s="97"/>
      <c r="BY9" s="191">
        <v>1</v>
      </c>
      <c r="BZ9" s="74">
        <v>0</v>
      </c>
      <c r="CA9" s="74">
        <v>0</v>
      </c>
      <c r="CB9" s="50">
        <f t="shared" ref="CB9" si="15">+CA9+BZ9</f>
        <v>0</v>
      </c>
      <c r="CC9" s="194">
        <v>0</v>
      </c>
      <c r="CD9" s="191">
        <f t="shared" si="6"/>
        <v>7</v>
      </c>
      <c r="CE9" s="74">
        <f t="shared" si="6"/>
        <v>1</v>
      </c>
      <c r="CF9" s="74">
        <f t="shared" si="6"/>
        <v>2</v>
      </c>
      <c r="CG9" s="74">
        <f t="shared" si="6"/>
        <v>3</v>
      </c>
      <c r="CH9" s="194">
        <f t="shared" si="6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213"/>
    </row>
    <row r="10" spans="1:92" ht="15.95" customHeight="1" x14ac:dyDescent="0.25">
      <c r="A10" s="214"/>
      <c r="B10" s="90" t="s">
        <v>658</v>
      </c>
      <c r="C10" s="18" t="s">
        <v>21</v>
      </c>
      <c r="D10" s="37"/>
      <c r="E10" s="18"/>
      <c r="F10" s="37"/>
      <c r="G10" s="90">
        <v>0</v>
      </c>
      <c r="H10" s="90">
        <v>1</v>
      </c>
      <c r="I10" s="90">
        <v>2</v>
      </c>
      <c r="J10" s="90">
        <f t="shared" si="0"/>
        <v>2</v>
      </c>
      <c r="K10" s="133">
        <f t="shared" si="1"/>
        <v>0.33333333333333331</v>
      </c>
      <c r="L10" s="90">
        <f t="shared" si="4"/>
        <v>3</v>
      </c>
      <c r="M10" s="90">
        <v>5</v>
      </c>
      <c r="N10" s="90">
        <f t="shared" si="2"/>
        <v>3</v>
      </c>
      <c r="O10" s="90">
        <f t="shared" si="3"/>
        <v>4</v>
      </c>
      <c r="P10" s="90" t="s">
        <v>724</v>
      </c>
      <c r="Q10" s="214"/>
      <c r="R10" s="214"/>
      <c r="U10" s="75">
        <v>7.5</v>
      </c>
      <c r="V10" s="77" t="s">
        <v>105</v>
      </c>
      <c r="W10" s="78"/>
      <c r="X10" s="77"/>
      <c r="Y10" s="77"/>
      <c r="Z10" s="77" t="s">
        <v>19</v>
      </c>
      <c r="AB10" s="50"/>
      <c r="AC10" s="50">
        <f t="shared" si="11"/>
        <v>21</v>
      </c>
      <c r="AD10" s="50">
        <f t="shared" si="11"/>
        <v>14</v>
      </c>
      <c r="AE10" s="50">
        <f t="shared" si="11"/>
        <v>6</v>
      </c>
      <c r="AF10" s="50">
        <f t="shared" si="11"/>
        <v>1</v>
      </c>
      <c r="AG10" s="264">
        <f t="shared" si="12"/>
        <v>0.69047619047619047</v>
      </c>
      <c r="AH10" s="264"/>
      <c r="AI10" s="50">
        <f t="shared" si="13"/>
        <v>51</v>
      </c>
      <c r="AJ10" s="50">
        <f t="shared" si="13"/>
        <v>0</v>
      </c>
      <c r="AK10" s="50">
        <f t="shared" si="13"/>
        <v>2</v>
      </c>
      <c r="AL10" s="66">
        <f t="shared" si="14"/>
        <v>2.4285714285714284</v>
      </c>
      <c r="AM10" s="16"/>
      <c r="AN10" s="16"/>
      <c r="AQ10" s="38"/>
      <c r="AR10" s="213"/>
      <c r="AS10" s="214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>
        <v>2</v>
      </c>
      <c r="BB10" s="74">
        <v>1</v>
      </c>
      <c r="BC10" s="74">
        <v>2</v>
      </c>
      <c r="BD10" s="50">
        <f t="shared" ref="BD10" si="16">+BC10+BB10</f>
        <v>3</v>
      </c>
      <c r="BE10" s="194">
        <v>0</v>
      </c>
      <c r="BF10" s="191">
        <f t="shared" si="9"/>
        <v>22</v>
      </c>
      <c r="BG10" s="74">
        <f t="shared" si="9"/>
        <v>9</v>
      </c>
      <c r="BH10" s="74">
        <f t="shared" si="9"/>
        <v>18</v>
      </c>
      <c r="BI10" s="74">
        <f t="shared" si="9"/>
        <v>27</v>
      </c>
      <c r="BJ10" s="194">
        <f t="shared" si="9"/>
        <v>2</v>
      </c>
      <c r="BK10" s="50">
        <v>20</v>
      </c>
      <c r="BL10" s="74">
        <v>8</v>
      </c>
      <c r="BM10" s="74">
        <v>16</v>
      </c>
      <c r="BN10" s="50">
        <f t="shared" si="5"/>
        <v>24</v>
      </c>
      <c r="BO10" s="194">
        <v>2</v>
      </c>
      <c r="BP10" s="213"/>
      <c r="BQ10" s="214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6"/>
        <v>1</v>
      </c>
      <c r="CE10" s="74">
        <f t="shared" si="6"/>
        <v>0</v>
      </c>
      <c r="CF10" s="74">
        <f t="shared" si="6"/>
        <v>0</v>
      </c>
      <c r="CG10" s="74">
        <f t="shared" si="6"/>
        <v>0</v>
      </c>
      <c r="CH10" s="194">
        <f t="shared" si="6"/>
        <v>0</v>
      </c>
      <c r="CI10" s="191">
        <v>1</v>
      </c>
      <c r="CJ10" s="74">
        <v>0</v>
      </c>
      <c r="CK10" s="74">
        <v>0</v>
      </c>
      <c r="CL10" s="50">
        <f t="shared" ref="CL10:CL11" si="17">+CJ10+CK10</f>
        <v>0</v>
      </c>
      <c r="CM10" s="194">
        <v>0</v>
      </c>
      <c r="CN10" s="213"/>
    </row>
    <row r="11" spans="1:92" ht="15.95" customHeight="1" thickBot="1" x14ac:dyDescent="0.3">
      <c r="A11" s="214"/>
      <c r="B11" s="90" t="s">
        <v>659</v>
      </c>
      <c r="C11" s="18" t="s">
        <v>50</v>
      </c>
      <c r="D11" s="37"/>
      <c r="E11" s="37"/>
      <c r="F11" s="37"/>
      <c r="G11" s="90">
        <v>0</v>
      </c>
      <c r="H11" s="90">
        <v>1</v>
      </c>
      <c r="I11" s="90">
        <v>2</v>
      </c>
      <c r="J11" s="90">
        <f t="shared" si="0"/>
        <v>2</v>
      </c>
      <c r="K11" s="133">
        <f t="shared" si="1"/>
        <v>0.33333333333333331</v>
      </c>
      <c r="L11" s="90">
        <f t="shared" si="4"/>
        <v>4</v>
      </c>
      <c r="M11" s="90">
        <v>6</v>
      </c>
      <c r="N11" s="90">
        <f t="shared" si="2"/>
        <v>5</v>
      </c>
      <c r="O11" s="90">
        <f t="shared" si="3"/>
        <v>4</v>
      </c>
      <c r="P11" s="90" t="s">
        <v>724</v>
      </c>
      <c r="Q11" s="214"/>
      <c r="R11" s="214"/>
      <c r="U11" s="75">
        <v>7.5</v>
      </c>
      <c r="V11" s="77" t="s">
        <v>16</v>
      </c>
      <c r="W11" s="78"/>
      <c r="X11" s="77"/>
      <c r="Y11" s="77"/>
      <c r="Z11" s="77" t="s">
        <v>17</v>
      </c>
      <c r="AA11" s="16"/>
      <c r="AB11" s="50"/>
      <c r="AC11" s="50">
        <f t="shared" si="11"/>
        <v>24</v>
      </c>
      <c r="AD11" s="50">
        <f t="shared" si="11"/>
        <v>12</v>
      </c>
      <c r="AE11" s="50">
        <f t="shared" si="11"/>
        <v>10</v>
      </c>
      <c r="AF11" s="50">
        <f t="shared" si="11"/>
        <v>2</v>
      </c>
      <c r="AG11" s="264">
        <f t="shared" si="12"/>
        <v>0.54166666666666663</v>
      </c>
      <c r="AH11" s="264"/>
      <c r="AI11" s="50">
        <f t="shared" si="13"/>
        <v>59</v>
      </c>
      <c r="AJ11" s="50">
        <f t="shared" si="13"/>
        <v>0</v>
      </c>
      <c r="AK11" s="50">
        <f t="shared" si="13"/>
        <v>3</v>
      </c>
      <c r="AL11" s="66">
        <f t="shared" si="14"/>
        <v>2.4583333333333335</v>
      </c>
      <c r="AM11" s="36"/>
      <c r="AN11" s="37"/>
      <c r="AQ11" s="37"/>
      <c r="AR11" s="213"/>
      <c r="AS11" s="214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3</v>
      </c>
      <c r="BB11" s="74">
        <v>0</v>
      </c>
      <c r="BC11" s="74">
        <v>1</v>
      </c>
      <c r="BD11" s="50">
        <f t="shared" si="8"/>
        <v>1</v>
      </c>
      <c r="BE11" s="194">
        <v>0</v>
      </c>
      <c r="BF11" s="191">
        <f t="shared" si="9"/>
        <v>23</v>
      </c>
      <c r="BG11" s="74">
        <f t="shared" si="9"/>
        <v>1</v>
      </c>
      <c r="BH11" s="74">
        <f t="shared" si="9"/>
        <v>6</v>
      </c>
      <c r="BI11" s="74">
        <f t="shared" si="9"/>
        <v>7</v>
      </c>
      <c r="BJ11" s="194">
        <f t="shared" si="9"/>
        <v>2</v>
      </c>
      <c r="BK11" s="50">
        <v>20</v>
      </c>
      <c r="BL11" s="74">
        <v>1</v>
      </c>
      <c r="BM11" s="74">
        <v>5</v>
      </c>
      <c r="BN11" s="50">
        <f t="shared" si="5"/>
        <v>6</v>
      </c>
      <c r="BO11" s="194">
        <v>2</v>
      </c>
      <c r="BP11" s="213"/>
      <c r="BQ11" s="214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1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6"/>
        <v>4</v>
      </c>
      <c r="CE11" s="74">
        <f t="shared" si="6"/>
        <v>1</v>
      </c>
      <c r="CF11" s="74">
        <f t="shared" si="6"/>
        <v>4</v>
      </c>
      <c r="CG11" s="74">
        <f t="shared" si="6"/>
        <v>5</v>
      </c>
      <c r="CH11" s="194">
        <f t="shared" si="6"/>
        <v>0</v>
      </c>
      <c r="CI11" s="191">
        <v>3</v>
      </c>
      <c r="CJ11" s="74">
        <v>1</v>
      </c>
      <c r="CK11" s="74">
        <v>2</v>
      </c>
      <c r="CL11" s="50">
        <f t="shared" si="17"/>
        <v>3</v>
      </c>
      <c r="CM11" s="194">
        <v>0</v>
      </c>
      <c r="CN11" s="213"/>
    </row>
    <row r="12" spans="1:92" ht="15.95" customHeight="1" x14ac:dyDescent="0.25">
      <c r="A12" s="214"/>
      <c r="B12" s="19"/>
      <c r="C12" s="19"/>
      <c r="D12" s="19"/>
      <c r="E12" s="20"/>
      <c r="F12" s="19"/>
      <c r="G12" s="21">
        <f>SUM(G4:G11)</f>
        <v>8</v>
      </c>
      <c r="H12" s="21">
        <f>SUM(H4:H11)</f>
        <v>8</v>
      </c>
      <c r="I12" s="21">
        <f>SUM(I4:I11)</f>
        <v>8</v>
      </c>
      <c r="J12" s="21"/>
      <c r="K12" s="21"/>
      <c r="L12" s="21">
        <f>SUM(L4:L11)</f>
        <v>58</v>
      </c>
      <c r="M12" s="21">
        <f>SUM(M4:M11)</f>
        <v>58</v>
      </c>
      <c r="N12" s="21">
        <f>SUM(N4:N11)</f>
        <v>88</v>
      </c>
      <c r="O12" s="21">
        <f>SUM(O4:O11)</f>
        <v>34</v>
      </c>
      <c r="P12" s="21"/>
      <c r="Q12" s="214"/>
      <c r="R12" s="214"/>
      <c r="U12" s="75">
        <v>7.5</v>
      </c>
      <c r="V12" s="77" t="s">
        <v>118</v>
      </c>
      <c r="W12" s="78"/>
      <c r="X12" s="77"/>
      <c r="Y12" s="77"/>
      <c r="Z12" s="77" t="s">
        <v>23</v>
      </c>
      <c r="AA12" s="16"/>
      <c r="AB12" s="50"/>
      <c r="AC12" s="50">
        <f t="shared" si="11"/>
        <v>21</v>
      </c>
      <c r="AD12" s="50">
        <f t="shared" si="11"/>
        <v>10</v>
      </c>
      <c r="AE12" s="50">
        <f t="shared" si="11"/>
        <v>10</v>
      </c>
      <c r="AF12" s="50">
        <f t="shared" si="11"/>
        <v>1</v>
      </c>
      <c r="AG12" s="264">
        <f t="shared" si="12"/>
        <v>0.5</v>
      </c>
      <c r="AH12" s="264"/>
      <c r="AI12" s="50">
        <f t="shared" si="13"/>
        <v>55</v>
      </c>
      <c r="AJ12" s="50">
        <f t="shared" si="13"/>
        <v>4</v>
      </c>
      <c r="AK12" s="50">
        <f t="shared" si="13"/>
        <v>1</v>
      </c>
      <c r="AL12" s="66">
        <f t="shared" si="14"/>
        <v>2.6190476190476191</v>
      </c>
      <c r="AM12" s="16"/>
      <c r="AN12" s="16"/>
      <c r="AQ12" s="16"/>
      <c r="AR12" s="213"/>
      <c r="AS12" s="214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9"/>
        <v>14</v>
      </c>
      <c r="BG12" s="74">
        <f t="shared" si="9"/>
        <v>1</v>
      </c>
      <c r="BH12" s="74">
        <f t="shared" si="9"/>
        <v>7</v>
      </c>
      <c r="BI12" s="74">
        <f t="shared" si="9"/>
        <v>8</v>
      </c>
      <c r="BJ12" s="194">
        <f t="shared" si="9"/>
        <v>2</v>
      </c>
      <c r="BK12" s="50">
        <v>14</v>
      </c>
      <c r="BL12" s="74">
        <v>1</v>
      </c>
      <c r="BM12" s="74">
        <v>7</v>
      </c>
      <c r="BN12" s="50">
        <f t="shared" si="5"/>
        <v>8</v>
      </c>
      <c r="BO12" s="194">
        <v>2</v>
      </c>
      <c r="BP12" s="213"/>
      <c r="BQ12" s="214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6"/>
        <v>1</v>
      </c>
      <c r="CE12" s="74">
        <f t="shared" si="6"/>
        <v>0</v>
      </c>
      <c r="CF12" s="74">
        <f t="shared" si="6"/>
        <v>0</v>
      </c>
      <c r="CG12" s="74">
        <f t="shared" si="6"/>
        <v>0</v>
      </c>
      <c r="CH12" s="194">
        <f t="shared" si="6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213"/>
    </row>
    <row r="13" spans="1:92" ht="15.95" customHeight="1" x14ac:dyDescent="0.25">
      <c r="A13" s="215"/>
      <c r="B13" s="1"/>
      <c r="C13" s="1"/>
      <c r="D13" s="1"/>
      <c r="P13" s="1"/>
      <c r="Q13" s="215"/>
      <c r="R13" s="215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11"/>
        <v>22</v>
      </c>
      <c r="AD13" s="50">
        <f t="shared" si="11"/>
        <v>7</v>
      </c>
      <c r="AE13" s="50">
        <f t="shared" si="11"/>
        <v>8</v>
      </c>
      <c r="AF13" s="50">
        <f t="shared" si="11"/>
        <v>7</v>
      </c>
      <c r="AG13" s="264">
        <f t="shared" si="12"/>
        <v>0.47727272727272729</v>
      </c>
      <c r="AH13" s="264"/>
      <c r="AI13" s="50">
        <f t="shared" si="13"/>
        <v>64</v>
      </c>
      <c r="AJ13" s="50">
        <f t="shared" si="13"/>
        <v>2</v>
      </c>
      <c r="AK13" s="50">
        <f t="shared" si="13"/>
        <v>1</v>
      </c>
      <c r="AL13" s="66">
        <f t="shared" si="14"/>
        <v>2.9090909090909092</v>
      </c>
      <c r="AR13" s="213"/>
      <c r="AS13" s="215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3</v>
      </c>
      <c r="BB13" s="74">
        <v>1</v>
      </c>
      <c r="BC13" s="74">
        <v>2</v>
      </c>
      <c r="BD13" s="50">
        <f t="shared" si="8"/>
        <v>3</v>
      </c>
      <c r="BE13" s="194">
        <v>0</v>
      </c>
      <c r="BF13" s="191">
        <f t="shared" si="9"/>
        <v>22</v>
      </c>
      <c r="BG13" s="74">
        <f t="shared" si="9"/>
        <v>2</v>
      </c>
      <c r="BH13" s="74">
        <f t="shared" si="9"/>
        <v>9</v>
      </c>
      <c r="BI13" s="74">
        <f t="shared" si="9"/>
        <v>11</v>
      </c>
      <c r="BJ13" s="194">
        <f t="shared" si="9"/>
        <v>2</v>
      </c>
      <c r="BK13" s="50">
        <v>19</v>
      </c>
      <c r="BL13" s="74">
        <v>1</v>
      </c>
      <c r="BM13" s="74">
        <v>7</v>
      </c>
      <c r="BN13" s="50">
        <f t="shared" si="5"/>
        <v>8</v>
      </c>
      <c r="BO13" s="194">
        <v>2</v>
      </c>
      <c r="BP13" s="213"/>
      <c r="BQ13" s="215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6"/>
        <v>21</v>
      </c>
      <c r="CE13" s="74">
        <f t="shared" si="6"/>
        <v>1</v>
      </c>
      <c r="CF13" s="74">
        <f t="shared" si="6"/>
        <v>4</v>
      </c>
      <c r="CG13" s="74">
        <f t="shared" si="6"/>
        <v>5</v>
      </c>
      <c r="CH13" s="194">
        <f t="shared" si="6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213"/>
    </row>
    <row r="14" spans="1:92" ht="15.95" customHeight="1" x14ac:dyDescent="0.25">
      <c r="A14" s="215"/>
      <c r="B14" s="218" t="str">
        <f>"Week "&amp;TEXT(C2,"##")&amp;" Summary:"</f>
        <v>Week 25 Summary:</v>
      </c>
      <c r="C14" s="219"/>
      <c r="D14" s="219"/>
      <c r="E14" s="274">
        <v>44620</v>
      </c>
      <c r="F14" s="274"/>
      <c r="G14" s="220" t="s">
        <v>106</v>
      </c>
      <c r="H14" s="220" t="s">
        <v>32</v>
      </c>
      <c r="I14" s="220" t="s">
        <v>137</v>
      </c>
      <c r="J14" s="221"/>
      <c r="K14" s="221"/>
      <c r="L14" s="220" t="s">
        <v>136</v>
      </c>
      <c r="M14" s="221"/>
      <c r="N14" s="221"/>
      <c r="O14" s="221"/>
      <c r="P14" s="221"/>
      <c r="Q14" s="215"/>
      <c r="R14" s="215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si="11"/>
        <v>23</v>
      </c>
      <c r="AD14" s="50">
        <f t="shared" si="11"/>
        <v>6</v>
      </c>
      <c r="AE14" s="50">
        <f t="shared" si="11"/>
        <v>11</v>
      </c>
      <c r="AF14" s="50">
        <f t="shared" si="11"/>
        <v>6</v>
      </c>
      <c r="AG14" s="264">
        <f t="shared" si="12"/>
        <v>0.39130434782608697</v>
      </c>
      <c r="AH14" s="264"/>
      <c r="AI14" s="50">
        <f t="shared" si="13"/>
        <v>75</v>
      </c>
      <c r="AJ14" s="50">
        <f t="shared" si="13"/>
        <v>1</v>
      </c>
      <c r="AK14" s="50">
        <f t="shared" si="13"/>
        <v>1</v>
      </c>
      <c r="AL14" s="66">
        <f t="shared" si="14"/>
        <v>3.2608695652173911</v>
      </c>
      <c r="AM14" s="50"/>
      <c r="AN14" s="50"/>
      <c r="AO14" s="50"/>
      <c r="AP14" s="50"/>
      <c r="AQ14" s="50"/>
      <c r="AR14" s="213"/>
      <c r="AS14" s="215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3</v>
      </c>
      <c r="BB14" s="74">
        <v>1</v>
      </c>
      <c r="BC14" s="74">
        <v>0</v>
      </c>
      <c r="BD14" s="50">
        <f t="shared" si="8"/>
        <v>1</v>
      </c>
      <c r="BE14" s="194">
        <v>0</v>
      </c>
      <c r="BF14" s="191">
        <f t="shared" si="9"/>
        <v>25</v>
      </c>
      <c r="BG14" s="74">
        <f t="shared" si="9"/>
        <v>8</v>
      </c>
      <c r="BH14" s="74">
        <f t="shared" si="9"/>
        <v>11</v>
      </c>
      <c r="BI14" s="74">
        <f t="shared" si="9"/>
        <v>19</v>
      </c>
      <c r="BJ14" s="194">
        <f t="shared" si="9"/>
        <v>0</v>
      </c>
      <c r="BK14" s="50">
        <v>22</v>
      </c>
      <c r="BL14" s="74">
        <v>7</v>
      </c>
      <c r="BM14" s="74">
        <v>11</v>
      </c>
      <c r="BN14" s="50">
        <f t="shared" si="5"/>
        <v>18</v>
      </c>
      <c r="BO14" s="194">
        <v>0</v>
      </c>
      <c r="BP14" s="213"/>
      <c r="BQ14" s="215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>
        <v>2</v>
      </c>
      <c r="BZ14" s="74">
        <v>0</v>
      </c>
      <c r="CA14" s="74">
        <v>1</v>
      </c>
      <c r="CB14" s="50">
        <f t="shared" ref="CB14" si="18">+CA14+BZ14</f>
        <v>1</v>
      </c>
      <c r="CC14" s="194">
        <v>0</v>
      </c>
      <c r="CD14" s="191">
        <f t="shared" si="6"/>
        <v>13</v>
      </c>
      <c r="CE14" s="74">
        <f t="shared" si="6"/>
        <v>5</v>
      </c>
      <c r="CF14" s="74">
        <f t="shared" si="6"/>
        <v>6</v>
      </c>
      <c r="CG14" s="74">
        <f t="shared" si="6"/>
        <v>11</v>
      </c>
      <c r="CH14" s="194">
        <f t="shared" si="6"/>
        <v>2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213"/>
    </row>
    <row r="15" spans="1:92" ht="15.95" customHeight="1" x14ac:dyDescent="0.25">
      <c r="A15" s="215"/>
      <c r="B15" s="222" t="s">
        <v>53</v>
      </c>
      <c r="C15" s="18" t="s">
        <v>680</v>
      </c>
      <c r="D15" s="37"/>
      <c r="E15" s="36"/>
      <c r="F15" s="36"/>
      <c r="G15" s="90">
        <v>2</v>
      </c>
      <c r="H15" s="38">
        <v>1</v>
      </c>
      <c r="I15" s="36" t="s">
        <v>123</v>
      </c>
      <c r="J15" s="36"/>
      <c r="K15" s="36"/>
      <c r="L15" s="36" t="s">
        <v>734</v>
      </c>
      <c r="M15" s="38"/>
      <c r="N15" s="36"/>
      <c r="O15" s="36"/>
      <c r="P15" s="36"/>
      <c r="Q15" s="215"/>
      <c r="R15" s="215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11"/>
        <v>24</v>
      </c>
      <c r="AD15" s="50">
        <f t="shared" si="11"/>
        <v>6</v>
      </c>
      <c r="AE15" s="50">
        <f t="shared" si="11"/>
        <v>15</v>
      </c>
      <c r="AF15" s="50">
        <f t="shared" si="11"/>
        <v>3</v>
      </c>
      <c r="AG15" s="264">
        <f t="shared" si="12"/>
        <v>0.3125</v>
      </c>
      <c r="AH15" s="264"/>
      <c r="AI15" s="50">
        <f t="shared" si="13"/>
        <v>84</v>
      </c>
      <c r="AJ15" s="50">
        <f t="shared" si="13"/>
        <v>4</v>
      </c>
      <c r="AK15" s="50">
        <f t="shared" si="13"/>
        <v>0</v>
      </c>
      <c r="AL15" s="66">
        <f t="shared" si="14"/>
        <v>3.5</v>
      </c>
      <c r="AM15" s="50"/>
      <c r="AN15" s="50"/>
      <c r="AO15" s="50"/>
      <c r="AP15" s="50"/>
      <c r="AQ15" s="50"/>
      <c r="AR15" s="213"/>
      <c r="AS15" s="215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3</v>
      </c>
      <c r="BB15" s="74">
        <v>0</v>
      </c>
      <c r="BC15" s="74">
        <v>7</v>
      </c>
      <c r="BD15" s="50">
        <f t="shared" si="8"/>
        <v>7</v>
      </c>
      <c r="BE15" s="194">
        <v>0</v>
      </c>
      <c r="BF15" s="191">
        <f t="shared" si="9"/>
        <v>25</v>
      </c>
      <c r="BG15" s="74">
        <f t="shared" si="9"/>
        <v>3</v>
      </c>
      <c r="BH15" s="74">
        <f t="shared" si="9"/>
        <v>21</v>
      </c>
      <c r="BI15" s="74">
        <f t="shared" si="9"/>
        <v>24</v>
      </c>
      <c r="BJ15" s="194">
        <f t="shared" si="9"/>
        <v>0</v>
      </c>
      <c r="BK15" s="50">
        <v>22</v>
      </c>
      <c r="BL15" s="74">
        <v>3</v>
      </c>
      <c r="BM15" s="74">
        <v>14</v>
      </c>
      <c r="BN15" s="50">
        <f t="shared" si="5"/>
        <v>17</v>
      </c>
      <c r="BO15" s="194">
        <v>0</v>
      </c>
      <c r="BP15" s="213"/>
      <c r="BQ15" s="215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6"/>
        <v>1</v>
      </c>
      <c r="CE15" s="74">
        <f t="shared" si="6"/>
        <v>0</v>
      </c>
      <c r="CF15" s="74">
        <f t="shared" si="6"/>
        <v>0</v>
      </c>
      <c r="CG15" s="74">
        <f t="shared" si="6"/>
        <v>0</v>
      </c>
      <c r="CH15" s="194">
        <f t="shared" si="6"/>
        <v>0</v>
      </c>
      <c r="CI15" s="191">
        <v>1</v>
      </c>
      <c r="CJ15" s="74">
        <v>0</v>
      </c>
      <c r="CK15" s="74">
        <v>0</v>
      </c>
      <c r="CL15" s="50">
        <f t="shared" ref="CL15" si="19">+CJ15+CK15</f>
        <v>0</v>
      </c>
      <c r="CM15" s="194">
        <v>0</v>
      </c>
      <c r="CN15" s="213"/>
    </row>
    <row r="16" spans="1:92" ht="15.95" customHeight="1" thickBot="1" x14ac:dyDescent="0.3">
      <c r="A16" s="215"/>
      <c r="B16" s="38" t="s">
        <v>35</v>
      </c>
      <c r="C16" s="36"/>
      <c r="D16" s="38" t="s">
        <v>149</v>
      </c>
      <c r="E16" s="36"/>
      <c r="F16" s="36"/>
      <c r="G16" s="90"/>
      <c r="H16" s="38">
        <v>2</v>
      </c>
      <c r="I16" s="36" t="s">
        <v>94</v>
      </c>
      <c r="J16" s="36"/>
      <c r="K16" s="36"/>
      <c r="L16" s="36"/>
      <c r="M16" s="38" t="s">
        <v>229</v>
      </c>
      <c r="N16" s="36"/>
      <c r="O16" s="36"/>
      <c r="P16" s="36"/>
      <c r="Q16" s="215"/>
      <c r="R16" s="215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27</v>
      </c>
      <c r="AD16" s="38">
        <f t="shared" ref="AD16:AF16" si="20">+AD31+AD46</f>
        <v>15</v>
      </c>
      <c r="AE16" s="38">
        <f t="shared" si="20"/>
        <v>7</v>
      </c>
      <c r="AF16" s="38">
        <f t="shared" si="20"/>
        <v>5</v>
      </c>
      <c r="AG16" s="264">
        <f t="shared" ref="AG16" si="21">+(AD16*2+AF16)/(2*AC16)</f>
        <v>0.64814814814814814</v>
      </c>
      <c r="AH16" s="264"/>
      <c r="AI16" s="38">
        <f t="shared" ref="AI16:AK16" si="22">+AI31+AI46</f>
        <v>52</v>
      </c>
      <c r="AJ16" s="38">
        <f t="shared" si="22"/>
        <v>1</v>
      </c>
      <c r="AK16" s="38">
        <f t="shared" si="22"/>
        <v>5</v>
      </c>
      <c r="AL16" s="66">
        <f t="shared" ref="AL16:AL17" si="23">+AI16/AC16</f>
        <v>1.9259259259259258</v>
      </c>
      <c r="AM16" s="50"/>
      <c r="AN16" s="50"/>
      <c r="AO16" s="50"/>
      <c r="AP16" s="50"/>
      <c r="AQ16" s="50"/>
      <c r="AR16" s="213"/>
      <c r="AS16" s="215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3</v>
      </c>
      <c r="BB16" s="74">
        <v>1</v>
      </c>
      <c r="BC16" s="74">
        <v>0</v>
      </c>
      <c r="BD16" s="50">
        <f t="shared" si="8"/>
        <v>1</v>
      </c>
      <c r="BE16" s="194">
        <v>0</v>
      </c>
      <c r="BF16" s="191">
        <f t="shared" si="9"/>
        <v>21</v>
      </c>
      <c r="BG16" s="74">
        <f t="shared" si="9"/>
        <v>1</v>
      </c>
      <c r="BH16" s="74">
        <f t="shared" si="9"/>
        <v>10</v>
      </c>
      <c r="BI16" s="74">
        <f t="shared" si="9"/>
        <v>11</v>
      </c>
      <c r="BJ16" s="194">
        <f t="shared" si="9"/>
        <v>6</v>
      </c>
      <c r="BK16" s="50">
        <v>18</v>
      </c>
      <c r="BL16" s="74">
        <v>0</v>
      </c>
      <c r="BM16" s="74">
        <v>10</v>
      </c>
      <c r="BN16" s="50">
        <f t="shared" si="5"/>
        <v>10</v>
      </c>
      <c r="BO16" s="194">
        <v>6</v>
      </c>
      <c r="BP16" s="213"/>
      <c r="BQ16" s="215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6"/>
        <v>10</v>
      </c>
      <c r="CE16" s="74">
        <f t="shared" si="6"/>
        <v>1</v>
      </c>
      <c r="CF16" s="74">
        <f t="shared" si="6"/>
        <v>2</v>
      </c>
      <c r="CG16" s="74">
        <f t="shared" si="6"/>
        <v>3</v>
      </c>
      <c r="CH16" s="194">
        <f t="shared" si="6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213"/>
    </row>
    <row r="17" spans="1:92" ht="15.95" customHeight="1" x14ac:dyDescent="0.25">
      <c r="A17" s="215"/>
      <c r="B17" s="38"/>
      <c r="C17" s="16"/>
      <c r="D17" s="38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215"/>
      <c r="R17" s="215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24">SUM(AC8:AC16)</f>
        <v>200</v>
      </c>
      <c r="AD17" s="60">
        <f t="shared" si="24"/>
        <v>83</v>
      </c>
      <c r="AE17" s="60">
        <f t="shared" si="24"/>
        <v>83</v>
      </c>
      <c r="AF17" s="60">
        <f t="shared" si="24"/>
        <v>34</v>
      </c>
      <c r="AG17" s="60"/>
      <c r="AH17" s="60"/>
      <c r="AI17" s="60">
        <f t="shared" ref="AI17:AK17" si="25">SUM(AI8:AI16)</f>
        <v>523</v>
      </c>
      <c r="AJ17" s="60">
        <f t="shared" si="25"/>
        <v>17</v>
      </c>
      <c r="AK17" s="60">
        <f t="shared" si="25"/>
        <v>16</v>
      </c>
      <c r="AL17" s="70">
        <f t="shared" si="23"/>
        <v>2.6150000000000002</v>
      </c>
      <c r="AM17" s="50"/>
      <c r="AN17" s="50"/>
      <c r="AO17" s="50"/>
      <c r="AP17" s="50"/>
      <c r="AQ17" s="50"/>
      <c r="AR17" s="213"/>
      <c r="AS17" s="215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3</v>
      </c>
      <c r="BB17" s="74">
        <v>0</v>
      </c>
      <c r="BC17" s="74">
        <v>3</v>
      </c>
      <c r="BD17" s="50">
        <f t="shared" si="8"/>
        <v>3</v>
      </c>
      <c r="BE17" s="194">
        <v>0</v>
      </c>
      <c r="BF17" s="191">
        <f t="shared" si="9"/>
        <v>25</v>
      </c>
      <c r="BG17" s="74">
        <f t="shared" si="9"/>
        <v>0</v>
      </c>
      <c r="BH17" s="74">
        <f t="shared" si="9"/>
        <v>8</v>
      </c>
      <c r="BI17" s="74">
        <f t="shared" si="9"/>
        <v>8</v>
      </c>
      <c r="BJ17" s="194">
        <f t="shared" si="9"/>
        <v>0</v>
      </c>
      <c r="BK17" s="50">
        <v>22</v>
      </c>
      <c r="BL17" s="74">
        <v>0</v>
      </c>
      <c r="BM17" s="74">
        <v>5</v>
      </c>
      <c r="BN17" s="50">
        <f t="shared" si="5"/>
        <v>5</v>
      </c>
      <c r="BO17" s="194">
        <v>0</v>
      </c>
      <c r="BP17" s="213"/>
      <c r="BQ17" s="215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>
        <v>1</v>
      </c>
      <c r="BZ17" s="74">
        <v>0</v>
      </c>
      <c r="CA17" s="74">
        <v>0</v>
      </c>
      <c r="CB17" s="50">
        <f t="shared" ref="CB17" si="26">+CA17+BZ17</f>
        <v>0</v>
      </c>
      <c r="CC17" s="194">
        <v>0</v>
      </c>
      <c r="CD17" s="191">
        <f t="shared" si="6"/>
        <v>7</v>
      </c>
      <c r="CE17" s="74">
        <f t="shared" si="6"/>
        <v>0</v>
      </c>
      <c r="CF17" s="74">
        <f t="shared" si="6"/>
        <v>2</v>
      </c>
      <c r="CG17" s="74">
        <f t="shared" si="6"/>
        <v>2</v>
      </c>
      <c r="CH17" s="194">
        <f t="shared" si="6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213"/>
    </row>
    <row r="18" spans="1:92" ht="15.95" customHeight="1" thickBot="1" x14ac:dyDescent="0.3">
      <c r="A18" s="215"/>
      <c r="B18" s="38" t="s">
        <v>57</v>
      </c>
      <c r="C18" s="18" t="s">
        <v>678</v>
      </c>
      <c r="D18" s="141"/>
      <c r="E18" s="36"/>
      <c r="F18" s="36"/>
      <c r="G18" s="90">
        <v>0</v>
      </c>
      <c r="H18" s="38"/>
      <c r="I18" s="36"/>
      <c r="L18" s="36"/>
      <c r="Q18" s="215"/>
      <c r="R18" s="215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213"/>
      <c r="AS18" s="215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33</v>
      </c>
      <c r="BB18" s="48">
        <f t="shared" ref="BB18" si="27">SUM(BB6:BB17)</f>
        <v>16</v>
      </c>
      <c r="BC18" s="48">
        <f>SUM(BC6:BC17)</f>
        <v>22</v>
      </c>
      <c r="BD18" s="48">
        <f>+BC18+BB18</f>
        <v>38</v>
      </c>
      <c r="BE18" s="196">
        <f>SUM(BE6:BE17)</f>
        <v>2</v>
      </c>
      <c r="BF18" s="195">
        <f>SUM(BF6:BF17)</f>
        <v>275</v>
      </c>
      <c r="BG18" s="48">
        <f t="shared" ref="BG18" si="28">SUM(BG6:BG17)</f>
        <v>83</v>
      </c>
      <c r="BH18" s="48">
        <f>SUM(BH6:BH17)</f>
        <v>134</v>
      </c>
      <c r="BI18" s="48">
        <f>+BH18+BG18</f>
        <v>217</v>
      </c>
      <c r="BJ18" s="196">
        <f>SUM(BJ6:BJ17)</f>
        <v>24</v>
      </c>
      <c r="BK18" s="48">
        <f>SUM(BK6:BK17)</f>
        <v>242</v>
      </c>
      <c r="BL18" s="48">
        <f t="shared" ref="BL18" si="29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213"/>
      <c r="BQ18" s="215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6"/>
        <v>3</v>
      </c>
      <c r="CE18" s="74">
        <f t="shared" si="6"/>
        <v>0</v>
      </c>
      <c r="CF18" s="74">
        <f t="shared" si="6"/>
        <v>3</v>
      </c>
      <c r="CG18" s="74">
        <f t="shared" si="6"/>
        <v>3</v>
      </c>
      <c r="CH18" s="194">
        <f t="shared" si="6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213"/>
    </row>
    <row r="19" spans="1:92" ht="15.95" customHeight="1" x14ac:dyDescent="0.25">
      <c r="A19" s="215"/>
      <c r="B19" s="38" t="s">
        <v>35</v>
      </c>
      <c r="C19" s="36" t="s">
        <v>733</v>
      </c>
      <c r="D19" s="38"/>
      <c r="E19" s="36"/>
      <c r="F19" s="36"/>
      <c r="G19" s="90"/>
      <c r="H19" s="38"/>
      <c r="I19" s="36"/>
      <c r="L19" s="36"/>
      <c r="Q19" s="215"/>
      <c r="R19" s="215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213"/>
      <c r="AS19" s="215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5</v>
      </c>
      <c r="BB19" s="28">
        <v>0</v>
      </c>
      <c r="BC19" s="28">
        <v>2</v>
      </c>
      <c r="BD19" s="60">
        <f>+BC19+BB19</f>
        <v>2</v>
      </c>
      <c r="BE19" s="193">
        <v>0</v>
      </c>
      <c r="BF19" s="189">
        <f>+BK19+BA19</f>
        <v>41</v>
      </c>
      <c r="BG19" s="28">
        <f>+BL19+BB19</f>
        <v>3</v>
      </c>
      <c r="BH19" s="28">
        <f>+BM19+BC19</f>
        <v>13</v>
      </c>
      <c r="BI19" s="28">
        <f>+BN19+BD19</f>
        <v>16</v>
      </c>
      <c r="BJ19" s="193">
        <f>+BO19+BE19</f>
        <v>6</v>
      </c>
      <c r="BK19" s="60">
        <v>36</v>
      </c>
      <c r="BL19" s="28">
        <v>3</v>
      </c>
      <c r="BM19" s="28">
        <v>11</v>
      </c>
      <c r="BN19" s="60">
        <f t="shared" ref="BN19:BN30" si="30">+BL19+BM19</f>
        <v>14</v>
      </c>
      <c r="BO19" s="193">
        <v>6</v>
      </c>
      <c r="BP19" s="213"/>
      <c r="BQ19" s="215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6"/>
        <v>1</v>
      </c>
      <c r="CE19" s="74">
        <f t="shared" si="6"/>
        <v>0</v>
      </c>
      <c r="CF19" s="74">
        <f t="shared" si="6"/>
        <v>1</v>
      </c>
      <c r="CG19" s="74">
        <f t="shared" si="6"/>
        <v>1</v>
      </c>
      <c r="CH19" s="194">
        <f t="shared" si="6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213"/>
    </row>
    <row r="20" spans="1:92" ht="15.95" customHeight="1" x14ac:dyDescent="0.25">
      <c r="A20" s="215"/>
      <c r="B20" s="218"/>
      <c r="C20" s="219"/>
      <c r="D20" s="219"/>
      <c r="E20" s="274"/>
      <c r="F20" s="274"/>
      <c r="G20" s="220"/>
      <c r="H20" s="220"/>
      <c r="I20" s="220"/>
      <c r="J20" s="221"/>
      <c r="K20" s="221"/>
      <c r="L20" s="220"/>
      <c r="M20" s="221"/>
      <c r="N20" s="221"/>
      <c r="O20" s="221"/>
      <c r="P20" s="221"/>
      <c r="Q20" s="215"/>
      <c r="R20" s="215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213"/>
      <c r="AS20" s="215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3</v>
      </c>
      <c r="BB20" s="74">
        <v>0</v>
      </c>
      <c r="BC20" s="74">
        <v>0</v>
      </c>
      <c r="BD20" s="50">
        <f t="shared" ref="BD20:BD30" si="31">+BC20+BB20</f>
        <v>0</v>
      </c>
      <c r="BE20" s="194">
        <v>0</v>
      </c>
      <c r="BF20" s="191">
        <f t="shared" ref="BF20:BJ30" si="32">+BK20+BA20</f>
        <v>21</v>
      </c>
      <c r="BG20" s="74">
        <f t="shared" si="32"/>
        <v>0</v>
      </c>
      <c r="BH20" s="74">
        <f t="shared" si="32"/>
        <v>0</v>
      </c>
      <c r="BI20" s="74">
        <f t="shared" si="32"/>
        <v>0</v>
      </c>
      <c r="BJ20" s="194">
        <f t="shared" si="32"/>
        <v>0</v>
      </c>
      <c r="BK20" s="50">
        <v>18</v>
      </c>
      <c r="BL20" s="74">
        <v>0</v>
      </c>
      <c r="BM20" s="74">
        <v>0</v>
      </c>
      <c r="BN20" s="50">
        <f t="shared" si="30"/>
        <v>0</v>
      </c>
      <c r="BO20" s="194">
        <v>0</v>
      </c>
      <c r="BP20" s="213"/>
      <c r="BQ20" s="215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1</v>
      </c>
      <c r="BZ20" s="74">
        <v>0</v>
      </c>
      <c r="CA20" s="74">
        <v>1</v>
      </c>
      <c r="CB20" s="74">
        <f>+CA20+BZ20</f>
        <v>1</v>
      </c>
      <c r="CC20" s="194">
        <v>0</v>
      </c>
      <c r="CD20" s="191">
        <f t="shared" si="6"/>
        <v>10</v>
      </c>
      <c r="CE20" s="74">
        <f t="shared" si="6"/>
        <v>2</v>
      </c>
      <c r="CF20" s="74">
        <f t="shared" si="6"/>
        <v>4</v>
      </c>
      <c r="CG20" s="74">
        <f t="shared" si="6"/>
        <v>6</v>
      </c>
      <c r="CH20" s="194">
        <f t="shared" si="6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213"/>
    </row>
    <row r="21" spans="1:92" ht="15.95" customHeight="1" x14ac:dyDescent="0.25">
      <c r="A21" s="215"/>
      <c r="B21" s="222" t="s">
        <v>62</v>
      </c>
      <c r="C21" s="18" t="s">
        <v>677</v>
      </c>
      <c r="D21" s="37"/>
      <c r="E21" s="36"/>
      <c r="F21" s="36"/>
      <c r="G21" s="90">
        <v>6</v>
      </c>
      <c r="H21" s="38">
        <v>1</v>
      </c>
      <c r="I21" s="36" t="s">
        <v>257</v>
      </c>
      <c r="J21" s="36"/>
      <c r="K21" s="36"/>
      <c r="L21" s="36" t="s">
        <v>413</v>
      </c>
      <c r="M21" s="38"/>
      <c r="N21" s="36"/>
      <c r="O21" s="36"/>
      <c r="P21" s="36"/>
      <c r="Q21" s="215"/>
      <c r="R21" s="215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213"/>
      <c r="AS21" s="215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3</v>
      </c>
      <c r="BB21" s="74">
        <v>1</v>
      </c>
      <c r="BC21" s="74">
        <v>4</v>
      </c>
      <c r="BD21" s="50">
        <f t="shared" si="31"/>
        <v>5</v>
      </c>
      <c r="BE21" s="194">
        <v>0</v>
      </c>
      <c r="BF21" s="191">
        <f t="shared" si="32"/>
        <v>24</v>
      </c>
      <c r="BG21" s="74">
        <f t="shared" si="32"/>
        <v>11</v>
      </c>
      <c r="BH21" s="74">
        <f t="shared" si="32"/>
        <v>19</v>
      </c>
      <c r="BI21" s="74">
        <f t="shared" si="32"/>
        <v>30</v>
      </c>
      <c r="BJ21" s="194">
        <f t="shared" si="32"/>
        <v>2</v>
      </c>
      <c r="BK21" s="50">
        <v>21</v>
      </c>
      <c r="BL21" s="74">
        <v>10</v>
      </c>
      <c r="BM21" s="74">
        <v>15</v>
      </c>
      <c r="BN21" s="50">
        <f t="shared" si="30"/>
        <v>25</v>
      </c>
      <c r="BO21" s="194">
        <v>2</v>
      </c>
      <c r="BP21" s="213"/>
      <c r="BQ21" s="215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/>
      <c r="BZ21" s="74"/>
      <c r="CA21" s="74"/>
      <c r="CB21" s="74"/>
      <c r="CC21" s="194"/>
      <c r="CD21" s="191">
        <f t="shared" si="6"/>
        <v>5</v>
      </c>
      <c r="CE21" s="74">
        <f t="shared" si="6"/>
        <v>2</v>
      </c>
      <c r="CF21" s="74">
        <f t="shared" si="6"/>
        <v>4</v>
      </c>
      <c r="CG21" s="74">
        <f t="shared" si="6"/>
        <v>6</v>
      </c>
      <c r="CH21" s="194">
        <f t="shared" si="6"/>
        <v>0</v>
      </c>
      <c r="CI21" s="191">
        <v>5</v>
      </c>
      <c r="CJ21" s="74">
        <v>2</v>
      </c>
      <c r="CK21" s="74">
        <v>4</v>
      </c>
      <c r="CL21" s="50">
        <f t="shared" ref="CL21" si="33">+CJ21+CK21</f>
        <v>6</v>
      </c>
      <c r="CM21" s="194">
        <v>0</v>
      </c>
      <c r="CN21" s="213"/>
    </row>
    <row r="22" spans="1:92" ht="15.95" customHeight="1" thickBot="1" x14ac:dyDescent="0.3">
      <c r="A22" s="215"/>
      <c r="B22" s="43" t="s">
        <v>35</v>
      </c>
      <c r="C22" s="57"/>
      <c r="D22" s="38" t="s">
        <v>149</v>
      </c>
      <c r="E22" s="16"/>
      <c r="F22" s="16"/>
      <c r="G22" s="16"/>
      <c r="H22" s="38">
        <v>1</v>
      </c>
      <c r="I22" s="36" t="s">
        <v>129</v>
      </c>
      <c r="J22" s="36"/>
      <c r="K22" s="36"/>
      <c r="L22" s="36" t="s">
        <v>735</v>
      </c>
      <c r="M22" s="38"/>
      <c r="N22" s="36"/>
      <c r="O22" s="36"/>
      <c r="P22" s="36"/>
      <c r="Q22" s="215"/>
      <c r="R22" s="215"/>
      <c r="S22" s="75"/>
      <c r="T22" s="65"/>
      <c r="U22" s="211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211" t="s">
        <v>4</v>
      </c>
      <c r="AD22" s="211" t="s">
        <v>8</v>
      </c>
      <c r="AE22" s="211" t="s">
        <v>9</v>
      </c>
      <c r="AF22" s="211" t="s">
        <v>10</v>
      </c>
      <c r="AG22" s="211" t="s">
        <v>107</v>
      </c>
      <c r="AH22" s="211"/>
      <c r="AI22" s="211" t="s">
        <v>5</v>
      </c>
      <c r="AJ22" s="211" t="s">
        <v>7</v>
      </c>
      <c r="AK22" s="211" t="s">
        <v>6</v>
      </c>
      <c r="AL22" s="211" t="s">
        <v>108</v>
      </c>
      <c r="AM22" s="50"/>
      <c r="AN22" s="50"/>
      <c r="AO22" s="50"/>
      <c r="AP22" s="50"/>
      <c r="AQ22" s="50"/>
      <c r="AR22" s="213"/>
      <c r="AS22" s="215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3</v>
      </c>
      <c r="BB22" s="74">
        <v>5</v>
      </c>
      <c r="BC22" s="74">
        <v>2</v>
      </c>
      <c r="BD22" s="50">
        <f t="shared" si="31"/>
        <v>7</v>
      </c>
      <c r="BE22" s="194">
        <v>0</v>
      </c>
      <c r="BF22" s="191">
        <f t="shared" si="32"/>
        <v>22</v>
      </c>
      <c r="BG22" s="74">
        <f t="shared" si="32"/>
        <v>22</v>
      </c>
      <c r="BH22" s="74">
        <f t="shared" si="32"/>
        <v>7</v>
      </c>
      <c r="BI22" s="74">
        <f t="shared" si="32"/>
        <v>29</v>
      </c>
      <c r="BJ22" s="194">
        <f t="shared" si="32"/>
        <v>4</v>
      </c>
      <c r="BK22" s="50">
        <v>19</v>
      </c>
      <c r="BL22" s="74">
        <v>17</v>
      </c>
      <c r="BM22" s="74">
        <v>5</v>
      </c>
      <c r="BN22" s="50">
        <f t="shared" si="30"/>
        <v>22</v>
      </c>
      <c r="BO22" s="194">
        <v>4</v>
      </c>
      <c r="BP22" s="213"/>
      <c r="BQ22" s="215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4</v>
      </c>
      <c r="BZ22" s="74">
        <v>6</v>
      </c>
      <c r="CA22" s="74">
        <v>3</v>
      </c>
      <c r="CB22" s="74">
        <f>+CA22+BZ22</f>
        <v>9</v>
      </c>
      <c r="CC22" s="194">
        <v>0</v>
      </c>
      <c r="CD22" s="191">
        <f t="shared" ref="CD22:CH51" si="34">+CI22+BY22</f>
        <v>8</v>
      </c>
      <c r="CE22" s="74">
        <f t="shared" si="34"/>
        <v>10</v>
      </c>
      <c r="CF22" s="74">
        <f t="shared" si="34"/>
        <v>4</v>
      </c>
      <c r="CG22" s="74">
        <f t="shared" si="34"/>
        <v>14</v>
      </c>
      <c r="CH22" s="194">
        <f t="shared" si="34"/>
        <v>0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213"/>
    </row>
    <row r="23" spans="1:92" ht="15.95" customHeight="1" x14ac:dyDescent="0.25">
      <c r="A23" s="215"/>
      <c r="C23" s="57"/>
      <c r="D23" s="16"/>
      <c r="E23" s="16"/>
      <c r="F23" s="16"/>
      <c r="G23" s="16"/>
      <c r="H23" s="38">
        <v>2</v>
      </c>
      <c r="I23" s="36" t="s">
        <v>255</v>
      </c>
      <c r="J23" s="36"/>
      <c r="K23" s="36"/>
      <c r="L23" s="36" t="s">
        <v>557</v>
      </c>
      <c r="M23" s="38"/>
      <c r="N23" s="36"/>
      <c r="O23" s="36"/>
      <c r="P23" s="36"/>
      <c r="Q23" s="215"/>
      <c r="R23" s="215"/>
      <c r="S23" s="75"/>
      <c r="T23" s="65"/>
      <c r="U23" s="75">
        <v>8</v>
      </c>
      <c r="V23" s="77" t="s">
        <v>147</v>
      </c>
      <c r="W23" s="78"/>
      <c r="X23" s="77"/>
      <c r="Y23" s="77"/>
      <c r="Z23" s="77" t="s">
        <v>140</v>
      </c>
      <c r="AA23" s="16"/>
      <c r="AB23" s="50"/>
      <c r="AC23" s="60">
        <v>3</v>
      </c>
      <c r="AD23" s="60">
        <v>2</v>
      </c>
      <c r="AE23" s="60">
        <v>0</v>
      </c>
      <c r="AF23" s="60">
        <v>1</v>
      </c>
      <c r="AG23" s="265">
        <f t="shared" ref="AG23:AG30" si="35">+(AD23*2+AF23)/(2*AC23)</f>
        <v>0.83333333333333337</v>
      </c>
      <c r="AH23" s="265"/>
      <c r="AI23" s="60">
        <v>2</v>
      </c>
      <c r="AJ23" s="60">
        <v>0</v>
      </c>
      <c r="AK23" s="60">
        <v>1</v>
      </c>
      <c r="AL23" s="184">
        <f t="shared" ref="AL23:AL30" si="36">+AI23/AC23</f>
        <v>0.66666666666666663</v>
      </c>
      <c r="AM23" s="50"/>
      <c r="AN23" s="50"/>
      <c r="AO23" s="50"/>
      <c r="AP23" s="50"/>
      <c r="AQ23" s="50"/>
      <c r="AR23" s="228"/>
      <c r="AS23" s="215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3</v>
      </c>
      <c r="BB23" s="74">
        <v>1</v>
      </c>
      <c r="BC23" s="74">
        <v>0</v>
      </c>
      <c r="BD23" s="50">
        <f t="shared" si="31"/>
        <v>1</v>
      </c>
      <c r="BE23" s="194">
        <v>0</v>
      </c>
      <c r="BF23" s="191">
        <f t="shared" si="32"/>
        <v>23</v>
      </c>
      <c r="BG23" s="74">
        <f t="shared" si="32"/>
        <v>8</v>
      </c>
      <c r="BH23" s="74">
        <f t="shared" si="32"/>
        <v>7</v>
      </c>
      <c r="BI23" s="74">
        <f t="shared" si="32"/>
        <v>15</v>
      </c>
      <c r="BJ23" s="194">
        <f t="shared" si="32"/>
        <v>2</v>
      </c>
      <c r="BK23" s="50">
        <v>20</v>
      </c>
      <c r="BL23" s="74">
        <v>7</v>
      </c>
      <c r="BM23" s="74">
        <v>7</v>
      </c>
      <c r="BN23" s="50">
        <f t="shared" si="30"/>
        <v>14</v>
      </c>
      <c r="BO23" s="194">
        <v>2</v>
      </c>
      <c r="BP23" s="228"/>
      <c r="BQ23" s="215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/>
      <c r="BZ23" s="74"/>
      <c r="CA23" s="74"/>
      <c r="CB23" s="74"/>
      <c r="CC23" s="194"/>
      <c r="CD23" s="191">
        <f t="shared" si="34"/>
        <v>8</v>
      </c>
      <c r="CE23" s="74">
        <f t="shared" si="34"/>
        <v>0</v>
      </c>
      <c r="CF23" s="74">
        <f t="shared" si="34"/>
        <v>0</v>
      </c>
      <c r="CG23" s="74">
        <f t="shared" si="34"/>
        <v>0</v>
      </c>
      <c r="CH23" s="194">
        <f t="shared" si="34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228"/>
    </row>
    <row r="24" spans="1:92" ht="15.95" customHeight="1" x14ac:dyDescent="0.25">
      <c r="A24" s="215"/>
      <c r="C24" s="16"/>
      <c r="D24" s="16"/>
      <c r="E24" s="16"/>
      <c r="F24" s="16"/>
      <c r="G24" s="16"/>
      <c r="H24" s="38">
        <v>2</v>
      </c>
      <c r="I24" s="36" t="s">
        <v>111</v>
      </c>
      <c r="J24" s="36"/>
      <c r="K24" s="36"/>
      <c r="L24" s="36" t="s">
        <v>122</v>
      </c>
      <c r="M24" s="38"/>
      <c r="N24" s="36"/>
      <c r="O24" s="36"/>
      <c r="P24" s="36"/>
      <c r="Q24" s="215"/>
      <c r="R24" s="215"/>
      <c r="S24" s="75"/>
      <c r="T24" s="65"/>
      <c r="U24" s="75">
        <v>8</v>
      </c>
      <c r="V24" s="77" t="s">
        <v>18</v>
      </c>
      <c r="W24" s="78"/>
      <c r="X24" s="77"/>
      <c r="Y24" s="77"/>
      <c r="Z24" s="77" t="s">
        <v>21</v>
      </c>
      <c r="AA24" s="16"/>
      <c r="AB24" s="50"/>
      <c r="AC24" s="50">
        <v>3</v>
      </c>
      <c r="AD24" s="50">
        <v>0</v>
      </c>
      <c r="AE24" s="50">
        <v>1</v>
      </c>
      <c r="AF24" s="50">
        <v>2</v>
      </c>
      <c r="AG24" s="264">
        <f t="shared" si="35"/>
        <v>0.33333333333333331</v>
      </c>
      <c r="AH24" s="264"/>
      <c r="AI24" s="50">
        <v>4</v>
      </c>
      <c r="AJ24" s="50">
        <v>1</v>
      </c>
      <c r="AK24" s="50">
        <v>0</v>
      </c>
      <c r="AL24" s="66">
        <f t="shared" si="36"/>
        <v>1.3333333333333333</v>
      </c>
      <c r="AM24" s="50"/>
      <c r="AN24" s="50"/>
      <c r="AO24" s="50"/>
      <c r="AP24" s="50"/>
      <c r="AQ24" s="50"/>
      <c r="AR24" s="116"/>
      <c r="AS24" s="215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3</v>
      </c>
      <c r="BB24" s="74">
        <v>1</v>
      </c>
      <c r="BC24" s="74">
        <v>1</v>
      </c>
      <c r="BD24" s="50">
        <f t="shared" si="31"/>
        <v>2</v>
      </c>
      <c r="BE24" s="194">
        <v>0</v>
      </c>
      <c r="BF24" s="191">
        <f t="shared" si="32"/>
        <v>24</v>
      </c>
      <c r="BG24" s="74">
        <f t="shared" si="32"/>
        <v>2</v>
      </c>
      <c r="BH24" s="74">
        <f t="shared" si="32"/>
        <v>12</v>
      </c>
      <c r="BI24" s="74">
        <f t="shared" si="32"/>
        <v>14</v>
      </c>
      <c r="BJ24" s="194">
        <f t="shared" si="32"/>
        <v>0</v>
      </c>
      <c r="BK24" s="50">
        <v>21</v>
      </c>
      <c r="BL24" s="74">
        <v>1</v>
      </c>
      <c r="BM24" s="74">
        <v>11</v>
      </c>
      <c r="BN24" s="50">
        <f t="shared" si="30"/>
        <v>12</v>
      </c>
      <c r="BO24" s="194">
        <v>0</v>
      </c>
      <c r="BP24" s="116"/>
      <c r="BQ24" s="215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3</v>
      </c>
      <c r="BZ24" s="74">
        <v>0</v>
      </c>
      <c r="CA24" s="74">
        <v>1</v>
      </c>
      <c r="CB24" s="50">
        <f t="shared" ref="CB24:CB25" si="37">+CA24+BZ24</f>
        <v>1</v>
      </c>
      <c r="CC24" s="194">
        <v>0</v>
      </c>
      <c r="CD24" s="191">
        <f t="shared" si="34"/>
        <v>10</v>
      </c>
      <c r="CE24" s="74">
        <f t="shared" si="34"/>
        <v>1</v>
      </c>
      <c r="CF24" s="74">
        <f t="shared" si="34"/>
        <v>1</v>
      </c>
      <c r="CG24" s="74">
        <f t="shared" si="34"/>
        <v>2</v>
      </c>
      <c r="CH24" s="194">
        <f t="shared" si="34"/>
        <v>2</v>
      </c>
      <c r="CI24" s="191">
        <v>7</v>
      </c>
      <c r="CJ24" s="74">
        <v>1</v>
      </c>
      <c r="CK24" s="74">
        <v>0</v>
      </c>
      <c r="CL24" s="50">
        <f t="shared" ref="CL24" si="38">+CJ24+CK24</f>
        <v>1</v>
      </c>
      <c r="CM24" s="194">
        <v>2</v>
      </c>
      <c r="CN24" s="116"/>
    </row>
    <row r="25" spans="1:92" ht="15.95" customHeight="1" x14ac:dyDescent="0.25">
      <c r="A25" s="215"/>
      <c r="C25" s="16"/>
      <c r="D25" s="16"/>
      <c r="E25" s="16"/>
      <c r="F25" s="16"/>
      <c r="G25" s="16"/>
      <c r="H25" s="38">
        <v>2</v>
      </c>
      <c r="I25" s="36" t="s">
        <v>257</v>
      </c>
      <c r="J25" s="36"/>
      <c r="K25" s="36"/>
      <c r="L25" s="36" t="s">
        <v>495</v>
      </c>
      <c r="M25" s="38"/>
      <c r="N25" s="36"/>
      <c r="O25" s="36"/>
      <c r="P25" s="36"/>
      <c r="Q25" s="215"/>
      <c r="R25" s="215"/>
      <c r="S25" s="75"/>
      <c r="T25" s="65"/>
      <c r="U25" s="75">
        <v>8</v>
      </c>
      <c r="V25" s="77" t="s">
        <v>104</v>
      </c>
      <c r="W25" s="78"/>
      <c r="X25" s="77"/>
      <c r="Y25" s="77"/>
      <c r="Z25" s="77" t="s">
        <v>144</v>
      </c>
      <c r="AA25" s="16"/>
      <c r="AB25" s="50"/>
      <c r="AC25" s="50">
        <v>3</v>
      </c>
      <c r="AD25" s="50">
        <v>1</v>
      </c>
      <c r="AE25" s="50">
        <v>0</v>
      </c>
      <c r="AF25" s="50">
        <v>2</v>
      </c>
      <c r="AG25" s="264">
        <f t="shared" si="35"/>
        <v>0.66666666666666663</v>
      </c>
      <c r="AH25" s="264"/>
      <c r="AI25" s="50">
        <v>4</v>
      </c>
      <c r="AJ25" s="50">
        <v>0</v>
      </c>
      <c r="AK25" s="50">
        <v>1</v>
      </c>
      <c r="AL25" s="66">
        <f t="shared" si="36"/>
        <v>1.3333333333333333</v>
      </c>
      <c r="AM25" s="50"/>
      <c r="AN25" s="50"/>
      <c r="AO25" s="50"/>
      <c r="AP25" s="50"/>
      <c r="AQ25" s="50"/>
      <c r="AR25" s="116"/>
      <c r="AS25" s="215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32"/>
        <v>13</v>
      </c>
      <c r="BG25" s="74">
        <f t="shared" si="32"/>
        <v>3</v>
      </c>
      <c r="BH25" s="74">
        <f t="shared" si="32"/>
        <v>2</v>
      </c>
      <c r="BI25" s="74">
        <f t="shared" si="32"/>
        <v>5</v>
      </c>
      <c r="BJ25" s="194">
        <f t="shared" si="32"/>
        <v>0</v>
      </c>
      <c r="BK25" s="50">
        <v>13</v>
      </c>
      <c r="BL25" s="74">
        <v>3</v>
      </c>
      <c r="BM25" s="74">
        <v>2</v>
      </c>
      <c r="BN25" s="50">
        <f t="shared" si="30"/>
        <v>5</v>
      </c>
      <c r="BO25" s="194">
        <v>0</v>
      </c>
      <c r="BP25" s="116"/>
      <c r="BQ25" s="215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>
        <v>1</v>
      </c>
      <c r="BZ25" s="74">
        <v>0</v>
      </c>
      <c r="CA25" s="74">
        <v>0</v>
      </c>
      <c r="CB25" s="50">
        <f t="shared" si="37"/>
        <v>0</v>
      </c>
      <c r="CC25" s="194">
        <v>0</v>
      </c>
      <c r="CD25" s="191">
        <f t="shared" si="34"/>
        <v>13</v>
      </c>
      <c r="CE25" s="74">
        <f t="shared" si="34"/>
        <v>14</v>
      </c>
      <c r="CF25" s="74">
        <f t="shared" si="34"/>
        <v>6</v>
      </c>
      <c r="CG25" s="74">
        <f t="shared" si="34"/>
        <v>20</v>
      </c>
      <c r="CH25" s="194">
        <f t="shared" si="34"/>
        <v>4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116"/>
    </row>
    <row r="26" spans="1:92" ht="15.95" customHeight="1" x14ac:dyDescent="0.25">
      <c r="A26" s="215"/>
      <c r="C26" s="16"/>
      <c r="D26" s="16"/>
      <c r="E26" s="16"/>
      <c r="F26" s="16"/>
      <c r="G26" s="16"/>
      <c r="H26" s="38">
        <v>2</v>
      </c>
      <c r="I26" s="36" t="s">
        <v>126</v>
      </c>
      <c r="M26" s="38" t="s">
        <v>229</v>
      </c>
      <c r="P26" s="36" t="s">
        <v>314</v>
      </c>
      <c r="Q26" s="215"/>
      <c r="R26" s="215"/>
      <c r="S26" s="75"/>
      <c r="T26" s="65"/>
      <c r="U26" s="75">
        <v>7</v>
      </c>
      <c r="V26" s="77" t="s">
        <v>24</v>
      </c>
      <c r="W26" s="78"/>
      <c r="X26" s="77"/>
      <c r="Y26" s="77"/>
      <c r="Z26" s="77" t="s">
        <v>25</v>
      </c>
      <c r="AA26" s="16"/>
      <c r="AB26" s="50"/>
      <c r="AC26" s="50">
        <v>3</v>
      </c>
      <c r="AD26" s="50">
        <v>0</v>
      </c>
      <c r="AE26" s="50">
        <v>1</v>
      </c>
      <c r="AF26" s="50">
        <v>2</v>
      </c>
      <c r="AG26" s="264">
        <f t="shared" si="35"/>
        <v>0.33333333333333331</v>
      </c>
      <c r="AH26" s="264"/>
      <c r="AI26" s="50">
        <v>5</v>
      </c>
      <c r="AJ26" s="50">
        <v>1</v>
      </c>
      <c r="AK26" s="50">
        <v>0</v>
      </c>
      <c r="AL26" s="66">
        <f t="shared" si="36"/>
        <v>1.6666666666666667</v>
      </c>
      <c r="AM26" s="50"/>
      <c r="AN26" s="50"/>
      <c r="AO26" s="50"/>
      <c r="AP26" s="50"/>
      <c r="AQ26" s="50"/>
      <c r="AR26" s="116"/>
      <c r="AS26" s="215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>
        <v>2</v>
      </c>
      <c r="BB26" s="74">
        <v>0</v>
      </c>
      <c r="BC26" s="74">
        <v>2</v>
      </c>
      <c r="BD26" s="50">
        <f t="shared" ref="BD26:BD27" si="39">+BC26+BB26</f>
        <v>2</v>
      </c>
      <c r="BE26" s="194">
        <v>0</v>
      </c>
      <c r="BF26" s="191">
        <f t="shared" si="32"/>
        <v>21</v>
      </c>
      <c r="BG26" s="74">
        <f t="shared" si="32"/>
        <v>0</v>
      </c>
      <c r="BH26" s="74">
        <f t="shared" si="32"/>
        <v>7</v>
      </c>
      <c r="BI26" s="74">
        <f t="shared" si="32"/>
        <v>7</v>
      </c>
      <c r="BJ26" s="194">
        <f t="shared" si="32"/>
        <v>0</v>
      </c>
      <c r="BK26" s="50">
        <v>19</v>
      </c>
      <c r="BL26" s="74">
        <v>0</v>
      </c>
      <c r="BM26" s="74">
        <v>5</v>
      </c>
      <c r="BN26" s="50">
        <f t="shared" si="30"/>
        <v>5</v>
      </c>
      <c r="BO26" s="194">
        <v>0</v>
      </c>
      <c r="BP26" s="116"/>
      <c r="BQ26" s="215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34"/>
        <v>1</v>
      </c>
      <c r="CE26" s="74">
        <f t="shared" si="34"/>
        <v>0</v>
      </c>
      <c r="CF26" s="74">
        <f t="shared" si="34"/>
        <v>1</v>
      </c>
      <c r="CG26" s="74">
        <f t="shared" si="34"/>
        <v>1</v>
      </c>
      <c r="CH26" s="194">
        <f t="shared" si="34"/>
        <v>0</v>
      </c>
      <c r="CI26" s="191">
        <v>1</v>
      </c>
      <c r="CJ26" s="74">
        <v>0</v>
      </c>
      <c r="CK26" s="74">
        <v>1</v>
      </c>
      <c r="CL26" s="50">
        <f t="shared" ref="CL26" si="40">+CJ26+CK26</f>
        <v>1</v>
      </c>
      <c r="CM26" s="194">
        <v>0</v>
      </c>
      <c r="CN26" s="116"/>
    </row>
    <row r="27" spans="1:92" ht="15.95" customHeight="1" x14ac:dyDescent="0.25">
      <c r="A27" s="215"/>
      <c r="C27" s="16"/>
      <c r="D27" s="16"/>
      <c r="E27" s="16"/>
      <c r="F27" s="16"/>
      <c r="G27" s="16"/>
      <c r="Q27" s="215"/>
      <c r="R27" s="215"/>
      <c r="S27" s="62"/>
      <c r="T27" s="62"/>
      <c r="U27" s="75">
        <v>7.5</v>
      </c>
      <c r="V27" s="77" t="s">
        <v>16</v>
      </c>
      <c r="W27" s="78"/>
      <c r="X27" s="77"/>
      <c r="Y27" s="77"/>
      <c r="Z27" s="77" t="s">
        <v>17</v>
      </c>
      <c r="AA27" s="16"/>
      <c r="AB27" s="50"/>
      <c r="AC27" s="50">
        <v>3</v>
      </c>
      <c r="AD27" s="50">
        <v>2</v>
      </c>
      <c r="AE27" s="50">
        <v>1</v>
      </c>
      <c r="AF27" s="50">
        <v>0</v>
      </c>
      <c r="AG27" s="264">
        <f t="shared" si="35"/>
        <v>0.66666666666666663</v>
      </c>
      <c r="AH27" s="264"/>
      <c r="AI27" s="50">
        <v>6</v>
      </c>
      <c r="AJ27" s="50">
        <v>0</v>
      </c>
      <c r="AK27" s="50">
        <v>1</v>
      </c>
      <c r="AL27" s="66">
        <f t="shared" si="36"/>
        <v>2</v>
      </c>
      <c r="AM27" s="50"/>
      <c r="AN27" s="50"/>
      <c r="AO27" s="50"/>
      <c r="AP27" s="50"/>
      <c r="AQ27" s="50"/>
      <c r="AR27" s="116"/>
      <c r="AS27" s="215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>
        <v>2</v>
      </c>
      <c r="BB27" s="74">
        <v>0</v>
      </c>
      <c r="BC27" s="74">
        <v>0</v>
      </c>
      <c r="BD27" s="50">
        <f t="shared" si="39"/>
        <v>0</v>
      </c>
      <c r="BE27" s="194">
        <v>0</v>
      </c>
      <c r="BF27" s="191">
        <f t="shared" si="32"/>
        <v>17</v>
      </c>
      <c r="BG27" s="74">
        <f t="shared" si="32"/>
        <v>2</v>
      </c>
      <c r="BH27" s="74">
        <f t="shared" si="32"/>
        <v>4</v>
      </c>
      <c r="BI27" s="74">
        <f t="shared" si="32"/>
        <v>6</v>
      </c>
      <c r="BJ27" s="194">
        <f t="shared" si="32"/>
        <v>0</v>
      </c>
      <c r="BK27" s="50">
        <v>15</v>
      </c>
      <c r="BL27" s="74">
        <v>2</v>
      </c>
      <c r="BM27" s="74">
        <v>4</v>
      </c>
      <c r="BN27" s="50">
        <f t="shared" si="30"/>
        <v>6</v>
      </c>
      <c r="BO27" s="194">
        <v>0</v>
      </c>
      <c r="BP27" s="116"/>
      <c r="BQ27" s="215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34"/>
        <v>1</v>
      </c>
      <c r="CE27" s="74">
        <f t="shared" si="34"/>
        <v>0</v>
      </c>
      <c r="CF27" s="74">
        <f t="shared" si="34"/>
        <v>1</v>
      </c>
      <c r="CG27" s="74">
        <f t="shared" si="34"/>
        <v>1</v>
      </c>
      <c r="CH27" s="194">
        <f t="shared" si="34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116"/>
    </row>
    <row r="28" spans="1:92" ht="15.95" customHeight="1" x14ac:dyDescent="0.25">
      <c r="A28" s="215"/>
      <c r="B28" s="16"/>
      <c r="C28" s="18" t="s">
        <v>679</v>
      </c>
      <c r="D28" s="142"/>
      <c r="E28" s="16"/>
      <c r="F28" s="16"/>
      <c r="G28" s="90">
        <v>3</v>
      </c>
      <c r="H28" s="38">
        <v>1</v>
      </c>
      <c r="I28" s="36" t="s">
        <v>73</v>
      </c>
      <c r="J28" s="36"/>
      <c r="K28" s="36"/>
      <c r="L28" s="36" t="s">
        <v>72</v>
      </c>
      <c r="M28" s="38"/>
      <c r="N28" s="36"/>
      <c r="O28" s="36"/>
      <c r="P28" s="36"/>
      <c r="Q28" s="215"/>
      <c r="R28" s="215"/>
      <c r="S28" s="62"/>
      <c r="T28" s="62"/>
      <c r="U28" s="75">
        <v>7.5</v>
      </c>
      <c r="V28" s="77" t="s">
        <v>118</v>
      </c>
      <c r="W28" s="78"/>
      <c r="X28" s="77"/>
      <c r="Y28" s="77"/>
      <c r="Z28" s="77" t="s">
        <v>23</v>
      </c>
      <c r="AA28" s="16"/>
      <c r="AB28" s="50"/>
      <c r="AC28" s="50">
        <v>2</v>
      </c>
      <c r="AD28" s="50">
        <v>0</v>
      </c>
      <c r="AE28" s="50">
        <v>1</v>
      </c>
      <c r="AF28" s="50">
        <v>1</v>
      </c>
      <c r="AG28" s="264">
        <f t="shared" si="35"/>
        <v>0.25</v>
      </c>
      <c r="AH28" s="264"/>
      <c r="AI28" s="50">
        <v>6</v>
      </c>
      <c r="AJ28" s="50">
        <v>1</v>
      </c>
      <c r="AK28" s="50">
        <v>0</v>
      </c>
      <c r="AL28" s="66">
        <f t="shared" si="36"/>
        <v>3</v>
      </c>
      <c r="AM28" s="50"/>
      <c r="AN28" s="50"/>
      <c r="AO28" s="50"/>
      <c r="AP28" s="50"/>
      <c r="AQ28" s="50"/>
      <c r="AR28" s="116"/>
      <c r="AS28" s="215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3</v>
      </c>
      <c r="BB28" s="74">
        <v>0</v>
      </c>
      <c r="BC28" s="74">
        <v>0</v>
      </c>
      <c r="BD28" s="50">
        <f t="shared" si="31"/>
        <v>0</v>
      </c>
      <c r="BE28" s="194">
        <v>2</v>
      </c>
      <c r="BF28" s="191">
        <f t="shared" si="32"/>
        <v>22</v>
      </c>
      <c r="BG28" s="74">
        <f t="shared" si="32"/>
        <v>1</v>
      </c>
      <c r="BH28" s="74">
        <f t="shared" si="32"/>
        <v>4</v>
      </c>
      <c r="BI28" s="74">
        <f t="shared" si="32"/>
        <v>5</v>
      </c>
      <c r="BJ28" s="194">
        <f t="shared" si="32"/>
        <v>4</v>
      </c>
      <c r="BK28" s="50">
        <v>19</v>
      </c>
      <c r="BL28" s="74">
        <v>1</v>
      </c>
      <c r="BM28" s="74">
        <v>4</v>
      </c>
      <c r="BN28" s="50">
        <f t="shared" si="30"/>
        <v>5</v>
      </c>
      <c r="BO28" s="194">
        <v>2</v>
      </c>
      <c r="BP28" s="116"/>
      <c r="BQ28" s="215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34"/>
        <v>1</v>
      </c>
      <c r="CE28" s="74">
        <f t="shared" si="34"/>
        <v>1</v>
      </c>
      <c r="CF28" s="74">
        <f t="shared" si="34"/>
        <v>1</v>
      </c>
      <c r="CG28" s="74">
        <f t="shared" si="34"/>
        <v>2</v>
      </c>
      <c r="CH28" s="194">
        <f t="shared" si="34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116"/>
    </row>
    <row r="29" spans="1:92" ht="15.95" customHeight="1" x14ac:dyDescent="0.25">
      <c r="A29" s="215"/>
      <c r="B29" s="38" t="s">
        <v>35</v>
      </c>
      <c r="C29" s="57"/>
      <c r="D29" s="38" t="s">
        <v>149</v>
      </c>
      <c r="E29" s="16"/>
      <c r="F29" s="16"/>
      <c r="G29" s="16"/>
      <c r="H29" s="38">
        <v>1</v>
      </c>
      <c r="I29" s="36" t="s">
        <v>130</v>
      </c>
      <c r="J29" s="36"/>
      <c r="K29" s="36"/>
      <c r="L29" s="36" t="s">
        <v>374</v>
      </c>
      <c r="M29" s="38"/>
      <c r="N29" s="36"/>
      <c r="O29" s="36"/>
      <c r="P29" s="36"/>
      <c r="Q29" s="215"/>
      <c r="R29" s="215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3</v>
      </c>
      <c r="AD29" s="50">
        <v>2</v>
      </c>
      <c r="AE29" s="50">
        <v>1</v>
      </c>
      <c r="AF29" s="50">
        <v>0</v>
      </c>
      <c r="AG29" s="264">
        <f t="shared" si="35"/>
        <v>0.66666666666666663</v>
      </c>
      <c r="AH29" s="264"/>
      <c r="AI29" s="50">
        <v>12</v>
      </c>
      <c r="AJ29" s="50">
        <v>0</v>
      </c>
      <c r="AK29" s="50">
        <v>0</v>
      </c>
      <c r="AL29" s="66">
        <f t="shared" si="36"/>
        <v>4</v>
      </c>
      <c r="AM29" s="50"/>
      <c r="AN29" s="50"/>
      <c r="AO29" s="50"/>
      <c r="AP29" s="50"/>
      <c r="AQ29" s="50"/>
      <c r="AR29" s="116"/>
      <c r="AS29" s="215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3</v>
      </c>
      <c r="BB29" s="74">
        <v>0</v>
      </c>
      <c r="BC29" s="74">
        <v>2</v>
      </c>
      <c r="BD29" s="50">
        <f t="shared" si="31"/>
        <v>2</v>
      </c>
      <c r="BE29" s="194">
        <v>0</v>
      </c>
      <c r="BF29" s="191">
        <f t="shared" si="32"/>
        <v>21</v>
      </c>
      <c r="BG29" s="74">
        <f t="shared" si="32"/>
        <v>2</v>
      </c>
      <c r="BH29" s="74">
        <f t="shared" si="32"/>
        <v>6</v>
      </c>
      <c r="BI29" s="74">
        <f t="shared" si="32"/>
        <v>8</v>
      </c>
      <c r="BJ29" s="194">
        <f t="shared" si="32"/>
        <v>0</v>
      </c>
      <c r="BK29" s="50">
        <v>18</v>
      </c>
      <c r="BL29" s="74">
        <v>2</v>
      </c>
      <c r="BM29" s="74">
        <v>4</v>
      </c>
      <c r="BN29" s="50">
        <f t="shared" si="30"/>
        <v>6</v>
      </c>
      <c r="BO29" s="194">
        <v>0</v>
      </c>
      <c r="BP29" s="116"/>
      <c r="BQ29" s="215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34"/>
        <v>1</v>
      </c>
      <c r="CE29" s="74">
        <f t="shared" si="34"/>
        <v>0</v>
      </c>
      <c r="CF29" s="74">
        <f t="shared" si="34"/>
        <v>0</v>
      </c>
      <c r="CG29" s="74">
        <f t="shared" si="34"/>
        <v>0</v>
      </c>
      <c r="CH29" s="194">
        <f t="shared" si="34"/>
        <v>0</v>
      </c>
      <c r="CI29" s="191">
        <v>1</v>
      </c>
      <c r="CJ29" s="74">
        <v>0</v>
      </c>
      <c r="CK29" s="74">
        <v>0</v>
      </c>
      <c r="CL29" s="50">
        <f t="shared" ref="CL29" si="41">+CJ29+CK29</f>
        <v>0</v>
      </c>
      <c r="CM29" s="194">
        <v>0</v>
      </c>
      <c r="CN29" s="116"/>
    </row>
    <row r="30" spans="1:92" ht="15.95" customHeight="1" x14ac:dyDescent="0.25">
      <c r="A30" s="215"/>
      <c r="C30" s="16"/>
      <c r="D30" s="16"/>
      <c r="E30" s="16"/>
      <c r="F30" s="16"/>
      <c r="G30" s="16"/>
      <c r="H30" s="38">
        <v>2</v>
      </c>
      <c r="I30" s="36" t="s">
        <v>82</v>
      </c>
      <c r="J30" s="36"/>
      <c r="K30" s="36"/>
      <c r="L30" s="36" t="s">
        <v>130</v>
      </c>
      <c r="M30" s="38"/>
      <c r="N30" s="36"/>
      <c r="O30" s="36"/>
      <c r="P30" s="36"/>
      <c r="Q30" s="215"/>
      <c r="R30" s="215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3</v>
      </c>
      <c r="AD30" s="50">
        <v>0</v>
      </c>
      <c r="AE30" s="50">
        <v>3</v>
      </c>
      <c r="AF30" s="50">
        <v>0</v>
      </c>
      <c r="AG30" s="264">
        <f t="shared" si="35"/>
        <v>0</v>
      </c>
      <c r="AH30" s="264"/>
      <c r="AI30" s="50">
        <v>15</v>
      </c>
      <c r="AJ30" s="50">
        <v>0</v>
      </c>
      <c r="AK30" s="50">
        <v>0</v>
      </c>
      <c r="AL30" s="66">
        <f t="shared" si="36"/>
        <v>5</v>
      </c>
      <c r="AM30" s="50"/>
      <c r="AN30" s="50"/>
      <c r="AO30" s="50"/>
      <c r="AP30" s="50"/>
      <c r="AQ30" s="50"/>
      <c r="AR30" s="116"/>
      <c r="AS30" s="215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2</v>
      </c>
      <c r="BB30" s="74">
        <v>0</v>
      </c>
      <c r="BC30" s="74">
        <v>0</v>
      </c>
      <c r="BD30" s="50">
        <f t="shared" si="31"/>
        <v>0</v>
      </c>
      <c r="BE30" s="194">
        <v>0</v>
      </c>
      <c r="BF30" s="191">
        <f t="shared" si="32"/>
        <v>23</v>
      </c>
      <c r="BG30" s="74">
        <f t="shared" si="32"/>
        <v>0</v>
      </c>
      <c r="BH30" s="74">
        <f t="shared" si="32"/>
        <v>0</v>
      </c>
      <c r="BI30" s="74">
        <f t="shared" si="32"/>
        <v>0</v>
      </c>
      <c r="BJ30" s="194">
        <f t="shared" si="32"/>
        <v>2</v>
      </c>
      <c r="BK30" s="50">
        <v>21</v>
      </c>
      <c r="BL30" s="74">
        <v>0</v>
      </c>
      <c r="BM30" s="74">
        <v>0</v>
      </c>
      <c r="BN30" s="50">
        <f t="shared" si="30"/>
        <v>0</v>
      </c>
      <c r="BO30" s="194">
        <v>2</v>
      </c>
      <c r="BP30" s="116"/>
      <c r="BQ30" s="215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34"/>
        <v>4</v>
      </c>
      <c r="CE30" s="74">
        <f t="shared" si="34"/>
        <v>1</v>
      </c>
      <c r="CF30" s="74">
        <f t="shared" si="34"/>
        <v>0</v>
      </c>
      <c r="CG30" s="74">
        <f t="shared" si="34"/>
        <v>1</v>
      </c>
      <c r="CH30" s="194">
        <f t="shared" si="34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116"/>
    </row>
    <row r="31" spans="1:92" ht="15.95" customHeight="1" thickBot="1" x14ac:dyDescent="0.3">
      <c r="A31" s="215"/>
      <c r="B31" s="218"/>
      <c r="C31" s="219"/>
      <c r="D31" s="219"/>
      <c r="E31" s="233"/>
      <c r="F31" s="233"/>
      <c r="G31" s="220"/>
      <c r="H31" s="220"/>
      <c r="I31" s="220"/>
      <c r="J31" s="221"/>
      <c r="K31" s="221"/>
      <c r="L31" s="220"/>
      <c r="M31" s="221"/>
      <c r="N31" s="221"/>
      <c r="O31" s="221"/>
      <c r="P31" s="221"/>
      <c r="Q31" s="215"/>
      <c r="R31" s="215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+AC97</f>
        <v>1</v>
      </c>
      <c r="AD31" s="38">
        <f>+AD97</f>
        <v>1</v>
      </c>
      <c r="AE31" s="38">
        <f>+AE97</f>
        <v>0</v>
      </c>
      <c r="AF31" s="38">
        <f>+AF97</f>
        <v>0</v>
      </c>
      <c r="AG31" s="264"/>
      <c r="AH31" s="264"/>
      <c r="AI31" s="38">
        <f>+AI97</f>
        <v>1</v>
      </c>
      <c r="AJ31" s="38">
        <f>+AJ97</f>
        <v>0</v>
      </c>
      <c r="AK31" s="38">
        <f>+AK97</f>
        <v>0</v>
      </c>
      <c r="AL31" s="49">
        <f>+AL97</f>
        <v>1</v>
      </c>
      <c r="AM31" s="50"/>
      <c r="AN31" s="50"/>
      <c r="AO31" s="50"/>
      <c r="AP31" s="50"/>
      <c r="AQ31" s="50"/>
      <c r="AR31" s="116"/>
      <c r="AS31" s="215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32</v>
      </c>
      <c r="BB31" s="48">
        <f t="shared" ref="BB31" si="42">SUM(BB19:BB30)</f>
        <v>8</v>
      </c>
      <c r="BC31" s="48">
        <f>SUM(BC19:BC30)</f>
        <v>13</v>
      </c>
      <c r="BD31" s="48">
        <f>+BC31+BB31</f>
        <v>21</v>
      </c>
      <c r="BE31" s="196">
        <f>SUM(BE19:BE30)</f>
        <v>2</v>
      </c>
      <c r="BF31" s="195">
        <f>SUM(BF19:BF30)</f>
        <v>272</v>
      </c>
      <c r="BG31" s="48">
        <f t="shared" ref="BG31" si="43">SUM(BG19:BG30)</f>
        <v>54</v>
      </c>
      <c r="BH31" s="48">
        <f>SUM(BH19:BH30)</f>
        <v>81</v>
      </c>
      <c r="BI31" s="48">
        <f>+BH31+BG31</f>
        <v>135</v>
      </c>
      <c r="BJ31" s="196">
        <f>SUM(BJ19:BJ30)</f>
        <v>20</v>
      </c>
      <c r="BK31" s="48">
        <f>SUM(BK19:BK30)</f>
        <v>240</v>
      </c>
      <c r="BL31" s="48">
        <f t="shared" ref="BL31" si="44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116"/>
      <c r="BQ31" s="215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34"/>
        <v>5</v>
      </c>
      <c r="CE31" s="74">
        <f t="shared" si="34"/>
        <v>1</v>
      </c>
      <c r="CF31" s="74">
        <f t="shared" si="34"/>
        <v>2</v>
      </c>
      <c r="CG31" s="74">
        <f t="shared" si="34"/>
        <v>3</v>
      </c>
      <c r="CH31" s="194">
        <f t="shared" si="34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116"/>
    </row>
    <row r="32" spans="1:92" ht="15.95" customHeight="1" x14ac:dyDescent="0.25">
      <c r="A32" s="215"/>
      <c r="B32" s="222" t="s">
        <v>71</v>
      </c>
      <c r="C32" s="18" t="s">
        <v>684</v>
      </c>
      <c r="D32" s="37"/>
      <c r="E32" s="36"/>
      <c r="F32" s="36"/>
      <c r="G32" s="90">
        <v>1</v>
      </c>
      <c r="H32" s="38">
        <v>1</v>
      </c>
      <c r="I32" s="36" t="s">
        <v>180</v>
      </c>
      <c r="J32" s="36"/>
      <c r="K32" s="36"/>
      <c r="L32" s="36" t="s">
        <v>737</v>
      </c>
      <c r="M32" s="38"/>
      <c r="N32" s="36"/>
      <c r="O32" s="36"/>
      <c r="P32" s="36"/>
      <c r="Q32" s="215"/>
      <c r="R32" s="215"/>
      <c r="S32" s="75"/>
      <c r="T32" s="65"/>
      <c r="U32" s="69"/>
      <c r="V32" s="69"/>
      <c r="W32" s="68" t="s">
        <v>27</v>
      </c>
      <c r="X32" s="69"/>
      <c r="Y32" s="69"/>
      <c r="Z32" s="69"/>
      <c r="AA32" s="68"/>
      <c r="AB32" s="60"/>
      <c r="AC32" s="60">
        <f t="shared" ref="AC32:AF32" si="45">SUM(AC23:AC31)</f>
        <v>24</v>
      </c>
      <c r="AD32" s="60">
        <f t="shared" si="45"/>
        <v>8</v>
      </c>
      <c r="AE32" s="60">
        <f t="shared" si="45"/>
        <v>8</v>
      </c>
      <c r="AF32" s="60">
        <f t="shared" si="45"/>
        <v>8</v>
      </c>
      <c r="AG32" s="60"/>
      <c r="AH32" s="60"/>
      <c r="AI32" s="60">
        <f t="shared" ref="AI32:AK32" si="46">SUM(AI23:AI31)</f>
        <v>55</v>
      </c>
      <c r="AJ32" s="60">
        <f t="shared" si="46"/>
        <v>3</v>
      </c>
      <c r="AK32" s="60">
        <f t="shared" si="46"/>
        <v>3</v>
      </c>
      <c r="AL32" s="70">
        <f>+AI32/AC32</f>
        <v>2.2916666666666665</v>
      </c>
      <c r="AM32" s="50"/>
      <c r="AN32" s="50"/>
      <c r="AO32" s="50"/>
      <c r="AP32" s="50"/>
      <c r="AQ32" s="50"/>
      <c r="AR32" s="116"/>
      <c r="AS32" s="215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2</v>
      </c>
      <c r="BB32" s="74">
        <v>0</v>
      </c>
      <c r="BC32" s="74">
        <v>0</v>
      </c>
      <c r="BD32" s="50">
        <f t="shared" ref="BD32:BD43" si="47">+BC32+BB32</f>
        <v>0</v>
      </c>
      <c r="BE32" s="194">
        <v>0</v>
      </c>
      <c r="BF32" s="189">
        <f>+BK32+BA32</f>
        <v>47</v>
      </c>
      <c r="BG32" s="28">
        <f>+BL32+BB32</f>
        <v>12</v>
      </c>
      <c r="BH32" s="28">
        <f>+BM32+BC32</f>
        <v>18</v>
      </c>
      <c r="BI32" s="28">
        <f>+BN32+BD32</f>
        <v>30</v>
      </c>
      <c r="BJ32" s="193">
        <f>+BO32+BE32</f>
        <v>6</v>
      </c>
      <c r="BK32" s="60">
        <v>45</v>
      </c>
      <c r="BL32" s="28">
        <v>12</v>
      </c>
      <c r="BM32" s="28">
        <v>18</v>
      </c>
      <c r="BN32" s="60">
        <f t="shared" ref="BN32:BN43" si="48">+BL32+BM32</f>
        <v>30</v>
      </c>
      <c r="BO32" s="193">
        <v>6</v>
      </c>
      <c r="BP32" s="116"/>
      <c r="BQ32" s="215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3</v>
      </c>
      <c r="BZ32" s="74">
        <v>3</v>
      </c>
      <c r="CA32" s="74">
        <v>2</v>
      </c>
      <c r="CB32" s="74">
        <f>+CA32+BZ32</f>
        <v>5</v>
      </c>
      <c r="CC32" s="194">
        <v>0</v>
      </c>
      <c r="CD32" s="191">
        <f t="shared" si="34"/>
        <v>10</v>
      </c>
      <c r="CE32" s="74">
        <f t="shared" si="34"/>
        <v>8</v>
      </c>
      <c r="CF32" s="74">
        <f t="shared" si="34"/>
        <v>11</v>
      </c>
      <c r="CG32" s="74">
        <f t="shared" si="34"/>
        <v>19</v>
      </c>
      <c r="CH32" s="194">
        <f t="shared" si="34"/>
        <v>0</v>
      </c>
      <c r="CI32" s="191">
        <v>7</v>
      </c>
      <c r="CJ32" s="74">
        <v>5</v>
      </c>
      <c r="CK32" s="74">
        <v>9</v>
      </c>
      <c r="CL32" s="50">
        <f t="shared" ref="CL32:CL33" si="49">+CJ32+CK32</f>
        <v>14</v>
      </c>
      <c r="CM32" s="194">
        <v>0</v>
      </c>
      <c r="CN32" s="116"/>
    </row>
    <row r="33" spans="1:92" ht="15.95" customHeight="1" x14ac:dyDescent="0.25">
      <c r="A33" s="215"/>
      <c r="B33" s="43" t="s">
        <v>35</v>
      </c>
      <c r="C33" s="36" t="s">
        <v>725</v>
      </c>
      <c r="D33" s="38"/>
      <c r="E33" s="36"/>
      <c r="F33" s="16"/>
      <c r="G33" s="16"/>
      <c r="H33" s="38"/>
      <c r="I33" s="36"/>
      <c r="J33" s="16"/>
      <c r="K33" s="16"/>
      <c r="L33" s="36"/>
      <c r="M33" s="38"/>
      <c r="N33" s="36"/>
      <c r="O33" s="36"/>
      <c r="P33" s="36"/>
      <c r="Q33" s="215"/>
      <c r="R33" s="215"/>
      <c r="S33" s="75"/>
      <c r="T33" s="65"/>
      <c r="AM33" s="50"/>
      <c r="AN33" s="50"/>
      <c r="AO33" s="50"/>
      <c r="AP33" s="50"/>
      <c r="AQ33" s="50"/>
      <c r="AR33" s="116"/>
      <c r="AS33" s="215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3</v>
      </c>
      <c r="BB33" s="74">
        <v>0</v>
      </c>
      <c r="BC33" s="74">
        <v>0</v>
      </c>
      <c r="BD33" s="50">
        <f t="shared" si="47"/>
        <v>0</v>
      </c>
      <c r="BE33" s="194">
        <v>0</v>
      </c>
      <c r="BF33" s="191">
        <f t="shared" ref="BF33:BJ43" si="50">+BK33+BA33</f>
        <v>17</v>
      </c>
      <c r="BG33" s="74">
        <f t="shared" si="50"/>
        <v>0</v>
      </c>
      <c r="BH33" s="74">
        <f t="shared" si="50"/>
        <v>0</v>
      </c>
      <c r="BI33" s="74">
        <f t="shared" si="50"/>
        <v>0</v>
      </c>
      <c r="BJ33" s="194">
        <f t="shared" si="50"/>
        <v>0</v>
      </c>
      <c r="BK33" s="50">
        <v>14</v>
      </c>
      <c r="BL33" s="74">
        <v>0</v>
      </c>
      <c r="BM33" s="74">
        <v>0</v>
      </c>
      <c r="BN33" s="50">
        <f t="shared" si="48"/>
        <v>0</v>
      </c>
      <c r="BO33" s="194">
        <v>0</v>
      </c>
      <c r="BP33" s="116"/>
      <c r="BQ33" s="215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34"/>
        <v>1</v>
      </c>
      <c r="CE33" s="74">
        <f t="shared" si="34"/>
        <v>0</v>
      </c>
      <c r="CF33" s="74">
        <f t="shared" si="34"/>
        <v>0</v>
      </c>
      <c r="CG33" s="74">
        <f t="shared" si="34"/>
        <v>0</v>
      </c>
      <c r="CH33" s="194">
        <f t="shared" si="34"/>
        <v>0</v>
      </c>
      <c r="CI33" s="191">
        <v>1</v>
      </c>
      <c r="CJ33" s="74">
        <v>0</v>
      </c>
      <c r="CK33" s="74">
        <v>0</v>
      </c>
      <c r="CL33" s="50">
        <f t="shared" si="49"/>
        <v>0</v>
      </c>
      <c r="CM33" s="194">
        <v>0</v>
      </c>
      <c r="CN33" s="116"/>
    </row>
    <row r="34" spans="1:92" ht="15.95" customHeight="1" x14ac:dyDescent="0.25">
      <c r="A34" s="215"/>
      <c r="B34" s="16"/>
      <c r="C34" s="16"/>
      <c r="D34" s="142"/>
      <c r="E34" s="16"/>
      <c r="F34" s="16"/>
      <c r="G34" s="16"/>
      <c r="H34" s="38"/>
      <c r="I34" s="36"/>
      <c r="J34" s="16"/>
      <c r="K34" s="16"/>
      <c r="L34" s="36"/>
      <c r="M34" s="38"/>
      <c r="N34" s="36"/>
      <c r="O34" s="16"/>
      <c r="P34" s="36"/>
      <c r="Q34" s="215"/>
      <c r="R34" s="215"/>
      <c r="S34" s="75"/>
      <c r="T34" s="65"/>
      <c r="AM34" s="50"/>
      <c r="AN34" s="50"/>
      <c r="AO34" s="50"/>
      <c r="AP34" s="50"/>
      <c r="AQ34" s="50"/>
      <c r="AR34" s="116"/>
      <c r="AS34" s="215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2</v>
      </c>
      <c r="BB34" s="74">
        <v>1</v>
      </c>
      <c r="BC34" s="74">
        <v>1</v>
      </c>
      <c r="BD34" s="50">
        <f t="shared" si="47"/>
        <v>2</v>
      </c>
      <c r="BE34" s="194">
        <v>2</v>
      </c>
      <c r="BF34" s="191">
        <f t="shared" si="50"/>
        <v>17</v>
      </c>
      <c r="BG34" s="74">
        <f t="shared" si="50"/>
        <v>10</v>
      </c>
      <c r="BH34" s="74">
        <f t="shared" si="50"/>
        <v>8</v>
      </c>
      <c r="BI34" s="74">
        <f t="shared" si="50"/>
        <v>18</v>
      </c>
      <c r="BJ34" s="194">
        <f t="shared" si="50"/>
        <v>2</v>
      </c>
      <c r="BK34" s="50">
        <v>15</v>
      </c>
      <c r="BL34" s="74">
        <v>9</v>
      </c>
      <c r="BM34" s="74">
        <v>7</v>
      </c>
      <c r="BN34" s="50">
        <f t="shared" si="48"/>
        <v>16</v>
      </c>
      <c r="BO34" s="194">
        <v>0</v>
      </c>
      <c r="BP34" s="116"/>
      <c r="BQ34" s="215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34"/>
        <v>1</v>
      </c>
      <c r="CE34" s="74">
        <f t="shared" si="34"/>
        <v>0</v>
      </c>
      <c r="CF34" s="74">
        <f t="shared" si="34"/>
        <v>0</v>
      </c>
      <c r="CG34" s="74">
        <f t="shared" si="34"/>
        <v>0</v>
      </c>
      <c r="CH34" s="194">
        <f t="shared" si="34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116"/>
    </row>
    <row r="35" spans="1:92" ht="15.95" customHeight="1" x14ac:dyDescent="0.25">
      <c r="A35" s="215" t="s">
        <v>68</v>
      </c>
      <c r="B35" s="16"/>
      <c r="C35" s="18" t="s">
        <v>682</v>
      </c>
      <c r="D35" s="144"/>
      <c r="E35" s="36"/>
      <c r="F35" s="36"/>
      <c r="G35" s="90">
        <v>1</v>
      </c>
      <c r="H35" s="38">
        <v>1</v>
      </c>
      <c r="I35" s="36" t="s">
        <v>36</v>
      </c>
      <c r="J35" s="16"/>
      <c r="K35" s="16"/>
      <c r="L35" s="36" t="s">
        <v>165</v>
      </c>
      <c r="M35" s="38"/>
      <c r="N35" s="16"/>
      <c r="O35" s="16"/>
      <c r="P35" s="16"/>
      <c r="Q35" s="215"/>
      <c r="R35" s="215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116"/>
      <c r="AS35" s="215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3</v>
      </c>
      <c r="BB35" s="74">
        <v>1</v>
      </c>
      <c r="BC35" s="74">
        <v>0</v>
      </c>
      <c r="BD35" s="50">
        <f t="shared" si="47"/>
        <v>1</v>
      </c>
      <c r="BE35" s="194">
        <v>0</v>
      </c>
      <c r="BF35" s="191">
        <f t="shared" si="50"/>
        <v>19</v>
      </c>
      <c r="BG35" s="74">
        <f t="shared" si="50"/>
        <v>13</v>
      </c>
      <c r="BH35" s="74">
        <f t="shared" si="50"/>
        <v>4</v>
      </c>
      <c r="BI35" s="74">
        <f t="shared" si="50"/>
        <v>17</v>
      </c>
      <c r="BJ35" s="194">
        <f t="shared" si="50"/>
        <v>4</v>
      </c>
      <c r="BK35" s="50">
        <v>16</v>
      </c>
      <c r="BL35" s="74">
        <v>12</v>
      </c>
      <c r="BM35" s="74">
        <v>4</v>
      </c>
      <c r="BN35" s="50">
        <f t="shared" si="48"/>
        <v>16</v>
      </c>
      <c r="BO35" s="194">
        <v>4</v>
      </c>
      <c r="BP35" s="116"/>
      <c r="BQ35" s="215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34"/>
        <v>1</v>
      </c>
      <c r="CE35" s="74">
        <f t="shared" si="34"/>
        <v>1</v>
      </c>
      <c r="CF35" s="74">
        <f t="shared" si="34"/>
        <v>0</v>
      </c>
      <c r="CG35" s="74">
        <f t="shared" si="34"/>
        <v>1</v>
      </c>
      <c r="CH35" s="194">
        <f t="shared" si="34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116"/>
    </row>
    <row r="36" spans="1:92" ht="15.95" customHeight="1" x14ac:dyDescent="0.25">
      <c r="A36" s="215"/>
      <c r="B36" s="38" t="s">
        <v>35</v>
      </c>
      <c r="C36" s="57"/>
      <c r="D36" s="38" t="s">
        <v>149</v>
      </c>
      <c r="E36" s="16"/>
      <c r="F36" s="16"/>
      <c r="G36" s="16"/>
      <c r="H36" s="38"/>
      <c r="I36" s="36"/>
      <c r="J36" s="16"/>
      <c r="K36" s="16"/>
      <c r="L36" s="36"/>
      <c r="M36" s="38"/>
      <c r="N36" s="36"/>
      <c r="O36" s="36"/>
      <c r="P36" s="36"/>
      <c r="Q36" s="215"/>
      <c r="R36" s="215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116"/>
      <c r="AS36" s="215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3</v>
      </c>
      <c r="BB36" s="74">
        <v>0</v>
      </c>
      <c r="BC36" s="74">
        <v>0</v>
      </c>
      <c r="BD36" s="50">
        <f t="shared" si="47"/>
        <v>0</v>
      </c>
      <c r="BE36" s="194">
        <v>0</v>
      </c>
      <c r="BF36" s="191">
        <f t="shared" si="50"/>
        <v>24</v>
      </c>
      <c r="BG36" s="74">
        <f t="shared" si="50"/>
        <v>9</v>
      </c>
      <c r="BH36" s="74">
        <f t="shared" si="50"/>
        <v>8</v>
      </c>
      <c r="BI36" s="74">
        <f t="shared" si="50"/>
        <v>17</v>
      </c>
      <c r="BJ36" s="194">
        <f t="shared" si="50"/>
        <v>4</v>
      </c>
      <c r="BK36" s="50">
        <v>21</v>
      </c>
      <c r="BL36" s="74">
        <v>9</v>
      </c>
      <c r="BM36" s="74">
        <v>8</v>
      </c>
      <c r="BN36" s="50">
        <f t="shared" si="48"/>
        <v>17</v>
      </c>
      <c r="BO36" s="194">
        <v>4</v>
      </c>
      <c r="BP36" s="116"/>
      <c r="BQ36" s="215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34"/>
        <v>1</v>
      </c>
      <c r="CE36" s="74">
        <f t="shared" si="34"/>
        <v>1</v>
      </c>
      <c r="CF36" s="74">
        <f t="shared" si="34"/>
        <v>0</v>
      </c>
      <c r="CG36" s="74">
        <f t="shared" si="34"/>
        <v>1</v>
      </c>
      <c r="CH36" s="194">
        <f t="shared" si="34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116"/>
    </row>
    <row r="37" spans="1:92" ht="15.95" customHeight="1" thickBot="1" x14ac:dyDescent="0.3">
      <c r="A37" s="215"/>
      <c r="B37" s="218"/>
      <c r="C37" s="219"/>
      <c r="D37" s="219"/>
      <c r="E37" s="233"/>
      <c r="F37" s="233"/>
      <c r="G37" s="220"/>
      <c r="H37" s="220"/>
      <c r="I37" s="220"/>
      <c r="J37" s="221"/>
      <c r="K37" s="221"/>
      <c r="L37" s="220"/>
      <c r="M37" s="221"/>
      <c r="N37" s="221"/>
      <c r="O37" s="221"/>
      <c r="P37" s="221"/>
      <c r="Q37" s="215"/>
      <c r="R37" s="215"/>
      <c r="S37" s="75"/>
      <c r="T37" s="65"/>
      <c r="U37" s="211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211" t="s">
        <v>4</v>
      </c>
      <c r="AD37" s="211" t="s">
        <v>8</v>
      </c>
      <c r="AE37" s="211" t="s">
        <v>9</v>
      </c>
      <c r="AF37" s="211" t="s">
        <v>10</v>
      </c>
      <c r="AG37" s="211" t="s">
        <v>107</v>
      </c>
      <c r="AH37" s="211"/>
      <c r="AI37" s="211" t="s">
        <v>5</v>
      </c>
      <c r="AJ37" s="211" t="s">
        <v>7</v>
      </c>
      <c r="AK37" s="211" t="s">
        <v>6</v>
      </c>
      <c r="AL37" s="211" t="s">
        <v>108</v>
      </c>
      <c r="AM37" s="50"/>
      <c r="AN37" s="50"/>
      <c r="AO37" s="50"/>
      <c r="AP37" s="50"/>
      <c r="AQ37" s="50"/>
      <c r="AR37" s="116"/>
      <c r="AS37" s="215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>
        <v>2</v>
      </c>
      <c r="BB37" s="74">
        <v>0</v>
      </c>
      <c r="BC37" s="74">
        <v>1</v>
      </c>
      <c r="BD37" s="50">
        <f t="shared" ref="BD37" si="51">+BC37+BB37</f>
        <v>1</v>
      </c>
      <c r="BE37" s="194">
        <v>0</v>
      </c>
      <c r="BF37" s="191">
        <f t="shared" si="50"/>
        <v>18</v>
      </c>
      <c r="BG37" s="74">
        <f t="shared" si="50"/>
        <v>0</v>
      </c>
      <c r="BH37" s="74">
        <f t="shared" si="50"/>
        <v>7</v>
      </c>
      <c r="BI37" s="74">
        <f t="shared" si="50"/>
        <v>7</v>
      </c>
      <c r="BJ37" s="194">
        <f t="shared" si="50"/>
        <v>0</v>
      </c>
      <c r="BK37" s="50">
        <v>16</v>
      </c>
      <c r="BL37" s="74">
        <v>0</v>
      </c>
      <c r="BM37" s="74">
        <v>6</v>
      </c>
      <c r="BN37" s="50">
        <f t="shared" si="48"/>
        <v>6</v>
      </c>
      <c r="BO37" s="194">
        <v>0</v>
      </c>
      <c r="BP37" s="116"/>
      <c r="BQ37" s="215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34"/>
        <v>1</v>
      </c>
      <c r="CE37" s="74">
        <f t="shared" si="34"/>
        <v>0</v>
      </c>
      <c r="CF37" s="74">
        <f t="shared" si="34"/>
        <v>0</v>
      </c>
      <c r="CG37" s="74">
        <f t="shared" si="34"/>
        <v>0</v>
      </c>
      <c r="CH37" s="194">
        <f t="shared" si="34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116"/>
    </row>
    <row r="38" spans="1:92" ht="15.95" customHeight="1" x14ac:dyDescent="0.25">
      <c r="A38" s="215"/>
      <c r="B38" s="222" t="s">
        <v>84</v>
      </c>
      <c r="C38" s="18" t="s">
        <v>681</v>
      </c>
      <c r="D38" s="37"/>
      <c r="E38" s="36"/>
      <c r="F38" s="36"/>
      <c r="G38" s="90">
        <v>0</v>
      </c>
      <c r="H38" s="38"/>
      <c r="I38" s="36"/>
      <c r="J38" s="36"/>
      <c r="K38" s="36"/>
      <c r="L38" s="36"/>
      <c r="M38" s="38"/>
      <c r="N38" s="36"/>
      <c r="O38" s="36"/>
      <c r="P38" s="36"/>
      <c r="Q38" s="215"/>
      <c r="R38" s="215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52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53">+AI38/AC38</f>
        <v>2.1666666666666665</v>
      </c>
      <c r="AM38" s="50"/>
      <c r="AN38" s="50"/>
      <c r="AO38" s="50"/>
      <c r="AP38" s="50"/>
      <c r="AQ38" s="50"/>
      <c r="AR38" s="116"/>
      <c r="AS38" s="215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3</v>
      </c>
      <c r="BB38" s="74">
        <v>0</v>
      </c>
      <c r="BC38" s="74">
        <v>0</v>
      </c>
      <c r="BD38" s="50">
        <f t="shared" si="47"/>
        <v>0</v>
      </c>
      <c r="BE38" s="194">
        <v>2</v>
      </c>
      <c r="BF38" s="191">
        <f t="shared" si="50"/>
        <v>25</v>
      </c>
      <c r="BG38" s="74">
        <f t="shared" si="50"/>
        <v>1</v>
      </c>
      <c r="BH38" s="74">
        <f t="shared" si="50"/>
        <v>10</v>
      </c>
      <c r="BI38" s="74">
        <f t="shared" si="50"/>
        <v>11</v>
      </c>
      <c r="BJ38" s="194">
        <f t="shared" si="50"/>
        <v>4</v>
      </c>
      <c r="BK38" s="50">
        <v>22</v>
      </c>
      <c r="BL38" s="74">
        <v>1</v>
      </c>
      <c r="BM38" s="74">
        <v>10</v>
      </c>
      <c r="BN38" s="50">
        <f t="shared" si="48"/>
        <v>11</v>
      </c>
      <c r="BO38" s="194">
        <v>2</v>
      </c>
      <c r="BP38" s="116"/>
      <c r="BQ38" s="215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/>
      <c r="BZ38" s="74"/>
      <c r="CA38" s="74"/>
      <c r="CB38" s="74"/>
      <c r="CC38" s="194"/>
      <c r="CD38" s="191">
        <f t="shared" si="34"/>
        <v>3</v>
      </c>
      <c r="CE38" s="74">
        <f t="shared" si="34"/>
        <v>2</v>
      </c>
      <c r="CF38" s="74">
        <f t="shared" si="34"/>
        <v>2</v>
      </c>
      <c r="CG38" s="74">
        <f t="shared" si="34"/>
        <v>4</v>
      </c>
      <c r="CH38" s="194">
        <f t="shared" si="34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116"/>
    </row>
    <row r="39" spans="1:92" ht="15.95" customHeight="1" x14ac:dyDescent="0.25">
      <c r="A39" s="215"/>
      <c r="B39" s="43" t="s">
        <v>35</v>
      </c>
      <c r="C39" s="36"/>
      <c r="D39" s="38" t="s">
        <v>149</v>
      </c>
      <c r="E39" s="16"/>
      <c r="F39" s="16"/>
      <c r="G39" s="16"/>
      <c r="H39" s="38"/>
      <c r="I39" s="36"/>
      <c r="J39" s="16"/>
      <c r="K39" s="16"/>
      <c r="L39" s="36"/>
      <c r="M39" s="36"/>
      <c r="N39" s="36"/>
      <c r="O39" s="36"/>
      <c r="P39" s="36"/>
      <c r="Q39" s="215"/>
      <c r="R39" s="215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52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53"/>
        <v>2.2857142857142856</v>
      </c>
      <c r="AM39" s="50"/>
      <c r="AN39" s="50"/>
      <c r="AO39" s="50"/>
      <c r="AP39" s="50"/>
      <c r="AQ39" s="50"/>
      <c r="AR39" s="116"/>
      <c r="AS39" s="215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3</v>
      </c>
      <c r="BB39" s="74">
        <v>1</v>
      </c>
      <c r="BC39" s="74">
        <v>0</v>
      </c>
      <c r="BD39" s="50">
        <f t="shared" si="47"/>
        <v>1</v>
      </c>
      <c r="BE39" s="194">
        <v>0</v>
      </c>
      <c r="BF39" s="191">
        <f t="shared" si="50"/>
        <v>16</v>
      </c>
      <c r="BG39" s="74">
        <f t="shared" si="50"/>
        <v>2</v>
      </c>
      <c r="BH39" s="74">
        <f t="shared" si="50"/>
        <v>3</v>
      </c>
      <c r="BI39" s="74">
        <f t="shared" si="50"/>
        <v>5</v>
      </c>
      <c r="BJ39" s="194">
        <f t="shared" si="50"/>
        <v>2</v>
      </c>
      <c r="BK39" s="50">
        <v>13</v>
      </c>
      <c r="BL39" s="74">
        <v>1</v>
      </c>
      <c r="BM39" s="74">
        <v>3</v>
      </c>
      <c r="BN39" s="50">
        <f t="shared" si="48"/>
        <v>4</v>
      </c>
      <c r="BO39" s="194">
        <v>2</v>
      </c>
      <c r="BP39" s="116"/>
      <c r="BQ39" s="215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>
        <v>1</v>
      </c>
      <c r="BZ39" s="74">
        <v>0</v>
      </c>
      <c r="CA39" s="74">
        <v>0</v>
      </c>
      <c r="CB39" s="50">
        <f t="shared" ref="CB39" si="54">+CA39+BZ39</f>
        <v>0</v>
      </c>
      <c r="CC39" s="194">
        <v>0</v>
      </c>
      <c r="CD39" s="191">
        <f t="shared" si="34"/>
        <v>5</v>
      </c>
      <c r="CE39" s="74">
        <f t="shared" si="34"/>
        <v>1</v>
      </c>
      <c r="CF39" s="74">
        <f t="shared" si="34"/>
        <v>3</v>
      </c>
      <c r="CG39" s="74">
        <f t="shared" si="34"/>
        <v>4</v>
      </c>
      <c r="CH39" s="194">
        <f t="shared" si="34"/>
        <v>0</v>
      </c>
      <c r="CI39" s="191">
        <v>4</v>
      </c>
      <c r="CJ39" s="74">
        <v>1</v>
      </c>
      <c r="CK39" s="74">
        <v>3</v>
      </c>
      <c r="CL39" s="50">
        <f t="shared" ref="CL39" si="55">+CJ39+CK39</f>
        <v>4</v>
      </c>
      <c r="CM39" s="194">
        <v>0</v>
      </c>
      <c r="CN39" s="116"/>
    </row>
    <row r="40" spans="1:92" ht="15.95" customHeight="1" x14ac:dyDescent="0.25">
      <c r="A40" s="215"/>
      <c r="C40" s="16"/>
      <c r="D40" s="16"/>
      <c r="E40" s="16"/>
      <c r="F40" s="16"/>
      <c r="G40" s="16"/>
      <c r="H40" s="16"/>
      <c r="Q40" s="215"/>
      <c r="R40" s="215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52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53"/>
        <v>2.5</v>
      </c>
      <c r="AM40" s="50"/>
      <c r="AN40" s="50"/>
      <c r="AO40" s="50"/>
      <c r="AP40" s="50"/>
      <c r="AQ40" s="50"/>
      <c r="AR40" s="116"/>
      <c r="AS40" s="215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3</v>
      </c>
      <c r="BB40" s="74">
        <v>0</v>
      </c>
      <c r="BC40" s="74">
        <v>1</v>
      </c>
      <c r="BD40" s="50">
        <f t="shared" si="47"/>
        <v>1</v>
      </c>
      <c r="BE40" s="194">
        <v>0</v>
      </c>
      <c r="BF40" s="191">
        <f t="shared" si="50"/>
        <v>23</v>
      </c>
      <c r="BG40" s="74">
        <f t="shared" si="50"/>
        <v>0</v>
      </c>
      <c r="BH40" s="74">
        <f t="shared" si="50"/>
        <v>8</v>
      </c>
      <c r="BI40" s="74">
        <f t="shared" si="50"/>
        <v>8</v>
      </c>
      <c r="BJ40" s="194">
        <f t="shared" si="50"/>
        <v>6</v>
      </c>
      <c r="BK40" s="50">
        <v>20</v>
      </c>
      <c r="BL40" s="74">
        <v>0</v>
      </c>
      <c r="BM40" s="74">
        <v>7</v>
      </c>
      <c r="BN40" s="50">
        <f t="shared" si="48"/>
        <v>7</v>
      </c>
      <c r="BO40" s="194">
        <v>6</v>
      </c>
      <c r="BP40" s="116"/>
      <c r="BQ40" s="215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34"/>
        <v>1</v>
      </c>
      <c r="CE40" s="74">
        <f t="shared" si="34"/>
        <v>0</v>
      </c>
      <c r="CF40" s="74">
        <f t="shared" si="34"/>
        <v>0</v>
      </c>
      <c r="CG40" s="74">
        <f t="shared" si="34"/>
        <v>0</v>
      </c>
      <c r="CH40" s="194">
        <f t="shared" si="34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116"/>
    </row>
    <row r="41" spans="1:92" ht="15.95" customHeight="1" x14ac:dyDescent="0.25">
      <c r="A41" s="215"/>
      <c r="B41" s="23"/>
      <c r="C41" s="18" t="s">
        <v>683</v>
      </c>
      <c r="D41" s="38"/>
      <c r="E41" s="16"/>
      <c r="F41" s="37"/>
      <c r="G41" s="90">
        <v>5</v>
      </c>
      <c r="H41" s="38">
        <v>1</v>
      </c>
      <c r="I41" s="36" t="s">
        <v>119</v>
      </c>
      <c r="J41" s="16"/>
      <c r="K41" s="16"/>
      <c r="L41" s="36" t="s">
        <v>728</v>
      </c>
      <c r="M41" s="36"/>
      <c r="N41" s="36"/>
      <c r="O41" s="36"/>
      <c r="P41" s="36"/>
      <c r="Q41" s="215"/>
      <c r="R41" s="215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52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53"/>
        <v>2.5238095238095237</v>
      </c>
      <c r="AM41" s="50"/>
      <c r="AN41" s="50"/>
      <c r="AO41" s="50"/>
      <c r="AP41" s="50"/>
      <c r="AQ41" s="50"/>
      <c r="AR41" s="116"/>
      <c r="AS41" s="215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3</v>
      </c>
      <c r="BB41" s="74">
        <v>0</v>
      </c>
      <c r="BC41" s="74">
        <v>0</v>
      </c>
      <c r="BD41" s="50">
        <f t="shared" si="47"/>
        <v>0</v>
      </c>
      <c r="BE41" s="194">
        <v>0</v>
      </c>
      <c r="BF41" s="191">
        <f t="shared" si="50"/>
        <v>23</v>
      </c>
      <c r="BG41" s="74">
        <f t="shared" si="50"/>
        <v>0</v>
      </c>
      <c r="BH41" s="74">
        <f t="shared" si="50"/>
        <v>9</v>
      </c>
      <c r="BI41" s="74">
        <f t="shared" si="50"/>
        <v>9</v>
      </c>
      <c r="BJ41" s="194">
        <f t="shared" si="50"/>
        <v>0</v>
      </c>
      <c r="BK41" s="50">
        <v>20</v>
      </c>
      <c r="BL41" s="74">
        <v>0</v>
      </c>
      <c r="BM41" s="74">
        <v>9</v>
      </c>
      <c r="BN41" s="50">
        <f t="shared" si="48"/>
        <v>9</v>
      </c>
      <c r="BO41" s="194">
        <v>0</v>
      </c>
      <c r="BP41" s="116"/>
      <c r="BQ41" s="215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2</v>
      </c>
      <c r="BZ41" s="74">
        <v>0</v>
      </c>
      <c r="CA41" s="74">
        <v>0</v>
      </c>
      <c r="CB41" s="50">
        <f t="shared" ref="CB41:CB42" si="56">+CA41+BZ41</f>
        <v>0</v>
      </c>
      <c r="CC41" s="194">
        <v>0</v>
      </c>
      <c r="CD41" s="191">
        <f t="shared" si="34"/>
        <v>7</v>
      </c>
      <c r="CE41" s="74">
        <f t="shared" si="34"/>
        <v>1</v>
      </c>
      <c r="CF41" s="74">
        <f t="shared" si="34"/>
        <v>4</v>
      </c>
      <c r="CG41" s="74">
        <f t="shared" si="34"/>
        <v>5</v>
      </c>
      <c r="CH41" s="194">
        <f t="shared" si="34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116"/>
    </row>
    <row r="42" spans="1:92" ht="15.95" customHeight="1" x14ac:dyDescent="0.25">
      <c r="A42" s="215"/>
      <c r="B42" s="43" t="s">
        <v>35</v>
      </c>
      <c r="C42" s="36" t="s">
        <v>726</v>
      </c>
      <c r="D42" s="38"/>
      <c r="E42" s="36"/>
      <c r="F42" s="36"/>
      <c r="G42" s="90"/>
      <c r="H42" s="38">
        <v>2</v>
      </c>
      <c r="I42" s="36" t="s">
        <v>154</v>
      </c>
      <c r="J42" s="16"/>
      <c r="K42" s="16"/>
      <c r="L42" s="36" t="s">
        <v>729</v>
      </c>
      <c r="M42" s="38"/>
      <c r="N42" s="36"/>
      <c r="O42" s="36"/>
      <c r="P42" s="36"/>
      <c r="Q42" s="215"/>
      <c r="R42" s="215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52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53"/>
        <v>2.5789473684210527</v>
      </c>
      <c r="AM42" s="50"/>
      <c r="AN42" s="50"/>
      <c r="AO42" s="50"/>
      <c r="AP42" s="50"/>
      <c r="AQ42" s="50"/>
      <c r="AR42" s="116"/>
      <c r="AS42" s="215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3</v>
      </c>
      <c r="BB42" s="74">
        <v>0</v>
      </c>
      <c r="BC42" s="74">
        <v>0</v>
      </c>
      <c r="BD42" s="50">
        <f t="shared" si="47"/>
        <v>0</v>
      </c>
      <c r="BE42" s="194">
        <v>0</v>
      </c>
      <c r="BF42" s="191">
        <f t="shared" si="50"/>
        <v>18</v>
      </c>
      <c r="BG42" s="74">
        <f t="shared" si="50"/>
        <v>2</v>
      </c>
      <c r="BH42" s="74">
        <f t="shared" si="50"/>
        <v>7</v>
      </c>
      <c r="BI42" s="74">
        <f t="shared" si="50"/>
        <v>9</v>
      </c>
      <c r="BJ42" s="194">
        <f t="shared" si="50"/>
        <v>2</v>
      </c>
      <c r="BK42" s="50">
        <v>15</v>
      </c>
      <c r="BL42" s="74">
        <v>2</v>
      </c>
      <c r="BM42" s="74">
        <v>7</v>
      </c>
      <c r="BN42" s="50">
        <f t="shared" si="48"/>
        <v>9</v>
      </c>
      <c r="BO42" s="194">
        <v>2</v>
      </c>
      <c r="BP42" s="116"/>
      <c r="BQ42" s="215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>
        <v>3</v>
      </c>
      <c r="BZ42" s="74">
        <v>0</v>
      </c>
      <c r="CA42" s="74">
        <v>0</v>
      </c>
      <c r="CB42" s="50">
        <f t="shared" si="56"/>
        <v>0</v>
      </c>
      <c r="CC42" s="194">
        <v>0</v>
      </c>
      <c r="CD42" s="191">
        <f t="shared" si="34"/>
        <v>30</v>
      </c>
      <c r="CE42" s="74">
        <f t="shared" si="34"/>
        <v>10</v>
      </c>
      <c r="CF42" s="74">
        <f t="shared" si="34"/>
        <v>7</v>
      </c>
      <c r="CG42" s="74">
        <f t="shared" si="34"/>
        <v>17</v>
      </c>
      <c r="CH42" s="194">
        <f t="shared" si="34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116"/>
    </row>
    <row r="43" spans="1:92" ht="15.95" customHeight="1" x14ac:dyDescent="0.25">
      <c r="A43" s="215"/>
      <c r="C43" s="36" t="s">
        <v>727</v>
      </c>
      <c r="D43" s="142"/>
      <c r="E43" s="16"/>
      <c r="F43" s="16"/>
      <c r="G43" s="16"/>
      <c r="H43" s="38">
        <v>2</v>
      </c>
      <c r="I43" s="36" t="s">
        <v>44</v>
      </c>
      <c r="J43" s="16"/>
      <c r="K43" s="16"/>
      <c r="L43" s="36" t="s">
        <v>730</v>
      </c>
      <c r="M43" s="38"/>
      <c r="N43" s="36"/>
      <c r="O43" s="36"/>
      <c r="P43" s="36"/>
      <c r="Q43" s="215"/>
      <c r="R43" s="215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52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53"/>
        <v>3.1578947368421053</v>
      </c>
      <c r="AM43" s="50"/>
      <c r="AN43" s="50"/>
      <c r="AO43" s="50"/>
      <c r="AP43" s="50"/>
      <c r="AQ43" s="50"/>
      <c r="AR43" s="116"/>
      <c r="AS43" s="215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3</v>
      </c>
      <c r="BB43" s="74">
        <v>0</v>
      </c>
      <c r="BC43" s="74">
        <v>0</v>
      </c>
      <c r="BD43" s="50">
        <f t="shared" si="47"/>
        <v>0</v>
      </c>
      <c r="BE43" s="194">
        <v>0</v>
      </c>
      <c r="BF43" s="191">
        <f t="shared" si="50"/>
        <v>23</v>
      </c>
      <c r="BG43" s="74">
        <f t="shared" si="50"/>
        <v>3</v>
      </c>
      <c r="BH43" s="74">
        <f t="shared" si="50"/>
        <v>6</v>
      </c>
      <c r="BI43" s="74">
        <f t="shared" si="50"/>
        <v>9</v>
      </c>
      <c r="BJ43" s="194">
        <f t="shared" si="50"/>
        <v>0</v>
      </c>
      <c r="BK43" s="50">
        <v>20</v>
      </c>
      <c r="BL43" s="74">
        <v>3</v>
      </c>
      <c r="BM43" s="74">
        <v>6</v>
      </c>
      <c r="BN43" s="50">
        <f t="shared" si="48"/>
        <v>9</v>
      </c>
      <c r="BO43" s="194">
        <v>0</v>
      </c>
      <c r="BP43" s="116"/>
      <c r="BQ43" s="215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34"/>
        <v>1</v>
      </c>
      <c r="CE43" s="74">
        <f t="shared" si="34"/>
        <v>1</v>
      </c>
      <c r="CF43" s="74">
        <f t="shared" si="34"/>
        <v>0</v>
      </c>
      <c r="CG43" s="74">
        <f t="shared" si="34"/>
        <v>1</v>
      </c>
      <c r="CH43" s="194">
        <f t="shared" si="34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116"/>
    </row>
    <row r="44" spans="1:92" ht="15.95" customHeight="1" thickBot="1" x14ac:dyDescent="0.3">
      <c r="A44" s="215"/>
      <c r="H44" s="38">
        <v>2</v>
      </c>
      <c r="I44" s="36" t="s">
        <v>171</v>
      </c>
      <c r="L44" s="36" t="s">
        <v>731</v>
      </c>
      <c r="Q44" s="215"/>
      <c r="R44" s="215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116"/>
      <c r="AS44" s="215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33</v>
      </c>
      <c r="BB44" s="48">
        <f t="shared" ref="BB44" si="57">SUM(BB32:BB43)</f>
        <v>3</v>
      </c>
      <c r="BC44" s="48">
        <f>SUM(BC32:BC43)</f>
        <v>3</v>
      </c>
      <c r="BD44" s="48">
        <f>+BC44+BB44</f>
        <v>6</v>
      </c>
      <c r="BE44" s="196">
        <f>SUM(BE32:BE43)</f>
        <v>4</v>
      </c>
      <c r="BF44" s="195">
        <f>SUM(BF32:BF43)</f>
        <v>270</v>
      </c>
      <c r="BG44" s="48">
        <f t="shared" ref="BG44" si="58">SUM(BG32:BG43)</f>
        <v>52</v>
      </c>
      <c r="BH44" s="48">
        <f>SUM(BH32:BH43)</f>
        <v>88</v>
      </c>
      <c r="BI44" s="48">
        <f>+BH44+BG44</f>
        <v>140</v>
      </c>
      <c r="BJ44" s="196">
        <f>SUM(BJ32:BJ43)</f>
        <v>30</v>
      </c>
      <c r="BK44" s="48">
        <f>SUM(BK32:BK43)</f>
        <v>237</v>
      </c>
      <c r="BL44" s="48">
        <f t="shared" ref="BL44" si="59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116"/>
      <c r="BQ44" s="215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34"/>
        <v>5</v>
      </c>
      <c r="CE44" s="74">
        <f t="shared" si="34"/>
        <v>0</v>
      </c>
      <c r="CF44" s="74">
        <f t="shared" si="34"/>
        <v>4</v>
      </c>
      <c r="CG44" s="74">
        <f t="shared" si="34"/>
        <v>4</v>
      </c>
      <c r="CH44" s="194">
        <f t="shared" si="34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116"/>
    </row>
    <row r="45" spans="1:92" ht="15.95" customHeight="1" x14ac:dyDescent="0.25">
      <c r="A45" s="215"/>
      <c r="H45" s="38">
        <v>2</v>
      </c>
      <c r="I45" s="36" t="s">
        <v>171</v>
      </c>
      <c r="L45" s="36" t="s">
        <v>732</v>
      </c>
      <c r="Q45" s="215"/>
      <c r="R45" s="215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116"/>
      <c r="AS45" s="215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4</v>
      </c>
      <c r="BB45" s="74">
        <v>0</v>
      </c>
      <c r="BC45" s="74">
        <v>1</v>
      </c>
      <c r="BD45" s="50">
        <f t="shared" ref="BD45:BD56" si="60">+BC45+BB45</f>
        <v>1</v>
      </c>
      <c r="BE45" s="194">
        <v>0</v>
      </c>
      <c r="BF45" s="189">
        <f>+BK45+BA45</f>
        <v>28</v>
      </c>
      <c r="BG45" s="28">
        <f>+BL45+BB45</f>
        <v>6</v>
      </c>
      <c r="BH45" s="28">
        <f>+BM45+BC45</f>
        <v>8</v>
      </c>
      <c r="BI45" s="28">
        <f>+BN45+BD45</f>
        <v>14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61">+BL45+BM45</f>
        <v>13</v>
      </c>
      <c r="BO45" s="193">
        <v>4</v>
      </c>
      <c r="BP45" s="116"/>
      <c r="BQ45" s="215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34"/>
        <v>1</v>
      </c>
      <c r="CE45" s="74">
        <f t="shared" si="34"/>
        <v>0</v>
      </c>
      <c r="CF45" s="74">
        <f t="shared" si="34"/>
        <v>0</v>
      </c>
      <c r="CG45" s="74">
        <f t="shared" si="34"/>
        <v>0</v>
      </c>
      <c r="CH45" s="194">
        <f t="shared" si="34"/>
        <v>0</v>
      </c>
      <c r="CI45" s="191">
        <v>1</v>
      </c>
      <c r="CJ45" s="74">
        <v>0</v>
      </c>
      <c r="CK45" s="74">
        <v>0</v>
      </c>
      <c r="CL45" s="50">
        <f t="shared" ref="CL45:CL46" si="62">+CJ45+CK45</f>
        <v>0</v>
      </c>
      <c r="CM45" s="194">
        <v>0</v>
      </c>
      <c r="CN45" s="116"/>
    </row>
    <row r="46" spans="1:92" ht="15.95" customHeight="1" thickBot="1" x14ac:dyDescent="0.3">
      <c r="A46" s="215"/>
      <c r="B46" s="223"/>
      <c r="C46" s="224"/>
      <c r="D46" s="224"/>
      <c r="E46" s="224"/>
      <c r="F46" s="224"/>
      <c r="G46" s="225"/>
      <c r="H46" s="226"/>
      <c r="I46" s="224"/>
      <c r="J46" s="224"/>
      <c r="K46" s="226"/>
      <c r="L46" s="226"/>
      <c r="M46" s="226"/>
      <c r="N46" s="226"/>
      <c r="O46" s="226"/>
      <c r="P46" s="226"/>
      <c r="Q46" s="215"/>
      <c r="R46" s="215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116"/>
      <c r="AS46" s="215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3</v>
      </c>
      <c r="BB46" s="74">
        <v>0</v>
      </c>
      <c r="BC46" s="74">
        <v>0</v>
      </c>
      <c r="BD46" s="50">
        <f t="shared" si="60"/>
        <v>0</v>
      </c>
      <c r="BE46" s="194">
        <v>0</v>
      </c>
      <c r="BF46" s="191">
        <f t="shared" ref="BF46:BJ56" si="63">+BK46+BA46</f>
        <v>24</v>
      </c>
      <c r="BG46" s="74">
        <f t="shared" si="63"/>
        <v>0</v>
      </c>
      <c r="BH46" s="74">
        <f t="shared" si="63"/>
        <v>1</v>
      </c>
      <c r="BI46" s="74">
        <f t="shared" si="63"/>
        <v>1</v>
      </c>
      <c r="BJ46" s="194">
        <f t="shared" si="63"/>
        <v>0</v>
      </c>
      <c r="BK46" s="50">
        <v>21</v>
      </c>
      <c r="BL46" s="74">
        <v>0</v>
      </c>
      <c r="BM46" s="74">
        <v>1</v>
      </c>
      <c r="BN46" s="50">
        <f t="shared" si="61"/>
        <v>1</v>
      </c>
      <c r="BO46" s="194">
        <v>0</v>
      </c>
      <c r="BP46" s="116"/>
      <c r="BQ46" s="215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34"/>
        <v>1</v>
      </c>
      <c r="CE46" s="74">
        <f t="shared" si="34"/>
        <v>0</v>
      </c>
      <c r="CF46" s="74">
        <f t="shared" si="34"/>
        <v>0</v>
      </c>
      <c r="CG46" s="74">
        <f t="shared" si="34"/>
        <v>0</v>
      </c>
      <c r="CH46" s="194">
        <f t="shared" si="34"/>
        <v>0</v>
      </c>
      <c r="CI46" s="191">
        <v>1</v>
      </c>
      <c r="CJ46" s="74">
        <v>0</v>
      </c>
      <c r="CK46" s="74">
        <v>0</v>
      </c>
      <c r="CL46" s="50">
        <f t="shared" si="62"/>
        <v>0</v>
      </c>
      <c r="CM46" s="194">
        <v>0</v>
      </c>
      <c r="CN46" s="116"/>
    </row>
    <row r="47" spans="1:92" ht="15.95" customHeight="1" x14ac:dyDescent="0.25">
      <c r="A47" s="215"/>
      <c r="B47" s="18" t="s">
        <v>124</v>
      </c>
      <c r="C47" s="23"/>
      <c r="D47" s="23"/>
      <c r="E47" s="42" t="s">
        <v>151</v>
      </c>
      <c r="F47" s="42"/>
      <c r="G47" s="44">
        <f>SUM(G14:G46)</f>
        <v>18</v>
      </c>
      <c r="H47" s="44"/>
      <c r="I47" s="33"/>
      <c r="J47" s="42" t="s">
        <v>90</v>
      </c>
      <c r="K47" s="33"/>
      <c r="L47" s="44">
        <f>COUNTA(C14:C46)-8</f>
        <v>4</v>
      </c>
      <c r="N47" s="42" t="s">
        <v>109</v>
      </c>
      <c r="O47" s="44">
        <f>2*L47</f>
        <v>8</v>
      </c>
      <c r="P47" s="23"/>
      <c r="Q47" s="215"/>
      <c r="R47" s="215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64">SUM(AC38:AC46)</f>
        <v>176</v>
      </c>
      <c r="AD47" s="60">
        <f t="shared" si="64"/>
        <v>75</v>
      </c>
      <c r="AE47" s="60">
        <f t="shared" si="64"/>
        <v>75</v>
      </c>
      <c r="AF47" s="60">
        <f t="shared" si="64"/>
        <v>26</v>
      </c>
      <c r="AG47" s="60"/>
      <c r="AH47" s="60"/>
      <c r="AI47" s="60">
        <f t="shared" ref="AI47:AK47" si="65">SUM(AI38:AI46)</f>
        <v>468</v>
      </c>
      <c r="AJ47" s="60">
        <f t="shared" si="65"/>
        <v>14</v>
      </c>
      <c r="AK47" s="60">
        <f t="shared" si="65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116"/>
      <c r="AS47" s="215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3</v>
      </c>
      <c r="BB47" s="74">
        <v>2</v>
      </c>
      <c r="BC47" s="74">
        <v>2</v>
      </c>
      <c r="BD47" s="50">
        <f t="shared" si="60"/>
        <v>4</v>
      </c>
      <c r="BE47" s="194">
        <v>2</v>
      </c>
      <c r="BF47" s="191">
        <f t="shared" si="63"/>
        <v>23</v>
      </c>
      <c r="BG47" s="74">
        <f t="shared" si="63"/>
        <v>26</v>
      </c>
      <c r="BH47" s="74">
        <f t="shared" si="63"/>
        <v>27</v>
      </c>
      <c r="BI47" s="74">
        <f t="shared" si="63"/>
        <v>53</v>
      </c>
      <c r="BJ47" s="194">
        <f t="shared" si="63"/>
        <v>4</v>
      </c>
      <c r="BK47" s="50">
        <v>20</v>
      </c>
      <c r="BL47" s="74">
        <v>24</v>
      </c>
      <c r="BM47" s="74">
        <v>25</v>
      </c>
      <c r="BN47" s="50">
        <f t="shared" si="61"/>
        <v>49</v>
      </c>
      <c r="BO47" s="194">
        <v>2</v>
      </c>
      <c r="BP47" s="116"/>
      <c r="BQ47" s="215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>
        <v>1</v>
      </c>
      <c r="BZ47" s="74">
        <v>0</v>
      </c>
      <c r="CA47" s="74">
        <v>0</v>
      </c>
      <c r="CB47" s="50">
        <f t="shared" ref="CB47" si="66">+CA47+BZ47</f>
        <v>0</v>
      </c>
      <c r="CC47" s="194">
        <v>0</v>
      </c>
      <c r="CD47" s="191">
        <f t="shared" si="34"/>
        <v>4</v>
      </c>
      <c r="CE47" s="74">
        <f t="shared" si="34"/>
        <v>1</v>
      </c>
      <c r="CF47" s="74">
        <f t="shared" si="34"/>
        <v>3</v>
      </c>
      <c r="CG47" s="74">
        <f t="shared" si="34"/>
        <v>4</v>
      </c>
      <c r="CH47" s="194">
        <f t="shared" si="34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116"/>
    </row>
    <row r="48" spans="1:92" ht="15.95" customHeight="1" x14ac:dyDescent="0.25">
      <c r="A48" s="215"/>
      <c r="B48" s="16"/>
      <c r="E48" s="42" t="s">
        <v>150</v>
      </c>
      <c r="F48" s="42"/>
      <c r="G48" s="44">
        <f>COUNTA(L15:L46)+COUNTIF(L15:L46,"*&amp;*")</f>
        <v>28</v>
      </c>
      <c r="Q48" s="215"/>
      <c r="R48" s="215"/>
      <c r="S48" s="75"/>
      <c r="T48" s="65"/>
      <c r="AM48" s="50"/>
      <c r="AN48" s="50"/>
      <c r="AO48" s="50"/>
      <c r="AP48" s="50"/>
      <c r="AQ48" s="50"/>
      <c r="AR48" s="116"/>
      <c r="AS48" s="215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3</v>
      </c>
      <c r="BB48" s="74">
        <v>0</v>
      </c>
      <c r="BC48" s="74">
        <v>3</v>
      </c>
      <c r="BD48" s="50">
        <f t="shared" si="60"/>
        <v>3</v>
      </c>
      <c r="BE48" s="194">
        <v>0</v>
      </c>
      <c r="BF48" s="191">
        <f t="shared" si="63"/>
        <v>21</v>
      </c>
      <c r="BG48" s="74">
        <f t="shared" si="63"/>
        <v>10</v>
      </c>
      <c r="BH48" s="74">
        <f t="shared" si="63"/>
        <v>25</v>
      </c>
      <c r="BI48" s="74">
        <f t="shared" si="63"/>
        <v>35</v>
      </c>
      <c r="BJ48" s="194">
        <f t="shared" si="63"/>
        <v>6</v>
      </c>
      <c r="BK48" s="50">
        <v>18</v>
      </c>
      <c r="BL48" s="74">
        <v>10</v>
      </c>
      <c r="BM48" s="74">
        <v>22</v>
      </c>
      <c r="BN48" s="50">
        <f t="shared" si="61"/>
        <v>32</v>
      </c>
      <c r="BO48" s="194">
        <v>6</v>
      </c>
      <c r="BP48" s="116"/>
      <c r="BQ48" s="215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34"/>
        <v>1</v>
      </c>
      <c r="CE48" s="74">
        <f t="shared" si="34"/>
        <v>0</v>
      </c>
      <c r="CF48" s="74">
        <f t="shared" si="34"/>
        <v>0</v>
      </c>
      <c r="CG48" s="74">
        <f t="shared" si="34"/>
        <v>0</v>
      </c>
      <c r="CH48" s="194">
        <f t="shared" si="34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116"/>
    </row>
    <row r="49" spans="1:92" ht="15.95" customHeight="1" x14ac:dyDescent="0.25">
      <c r="A49" s="215"/>
      <c r="Q49" s="215"/>
      <c r="R49" s="215"/>
      <c r="S49" s="75"/>
      <c r="T49" s="65"/>
      <c r="AM49" s="50"/>
      <c r="AN49" s="50"/>
      <c r="AO49" s="50"/>
      <c r="AP49" s="50"/>
      <c r="AQ49" s="50"/>
      <c r="AR49" s="116"/>
      <c r="AS49" s="215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3</v>
      </c>
      <c r="BB49" s="74">
        <v>3</v>
      </c>
      <c r="BC49" s="74">
        <v>2</v>
      </c>
      <c r="BD49" s="50">
        <f t="shared" si="60"/>
        <v>5</v>
      </c>
      <c r="BE49" s="194">
        <v>0</v>
      </c>
      <c r="BF49" s="191">
        <f t="shared" si="63"/>
        <v>22</v>
      </c>
      <c r="BG49" s="74">
        <f t="shared" si="63"/>
        <v>17</v>
      </c>
      <c r="BH49" s="74">
        <f t="shared" si="63"/>
        <v>15</v>
      </c>
      <c r="BI49" s="74">
        <f t="shared" si="63"/>
        <v>32</v>
      </c>
      <c r="BJ49" s="194">
        <f t="shared" si="63"/>
        <v>4</v>
      </c>
      <c r="BK49" s="50">
        <v>19</v>
      </c>
      <c r="BL49" s="74">
        <v>14</v>
      </c>
      <c r="BM49" s="74">
        <v>13</v>
      </c>
      <c r="BN49" s="50">
        <f t="shared" si="61"/>
        <v>27</v>
      </c>
      <c r="BO49" s="194">
        <v>4</v>
      </c>
      <c r="BP49" s="116"/>
      <c r="BQ49" s="215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34"/>
        <v>5</v>
      </c>
      <c r="CE49" s="74">
        <f t="shared" si="34"/>
        <v>1</v>
      </c>
      <c r="CF49" s="74">
        <f t="shared" si="34"/>
        <v>1</v>
      </c>
      <c r="CG49" s="74">
        <f t="shared" si="34"/>
        <v>2</v>
      </c>
      <c r="CH49" s="194">
        <f t="shared" si="34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116"/>
    </row>
    <row r="50" spans="1:92" ht="15.95" customHeight="1" x14ac:dyDescent="0.25">
      <c r="A50" s="215"/>
      <c r="Q50" s="215"/>
      <c r="R50" s="215"/>
      <c r="S50" s="75"/>
      <c r="T50" s="65"/>
      <c r="AM50" s="50"/>
      <c r="AN50" s="50"/>
      <c r="AO50" s="50"/>
      <c r="AP50" s="50"/>
      <c r="AQ50" s="50"/>
      <c r="AR50" s="116"/>
      <c r="AS50" s="215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3</v>
      </c>
      <c r="BB50" s="74">
        <v>0</v>
      </c>
      <c r="BC50" s="74">
        <v>0</v>
      </c>
      <c r="BD50" s="50">
        <f t="shared" si="60"/>
        <v>0</v>
      </c>
      <c r="BE50" s="194">
        <v>0</v>
      </c>
      <c r="BF50" s="191">
        <f t="shared" si="63"/>
        <v>25</v>
      </c>
      <c r="BG50" s="74">
        <f t="shared" si="63"/>
        <v>4</v>
      </c>
      <c r="BH50" s="74">
        <f t="shared" si="63"/>
        <v>5</v>
      </c>
      <c r="BI50" s="74">
        <f t="shared" si="63"/>
        <v>9</v>
      </c>
      <c r="BJ50" s="194">
        <f t="shared" si="63"/>
        <v>2</v>
      </c>
      <c r="BK50" s="50">
        <v>22</v>
      </c>
      <c r="BL50" s="74">
        <v>4</v>
      </c>
      <c r="BM50" s="74">
        <v>5</v>
      </c>
      <c r="BN50" s="50">
        <f t="shared" si="61"/>
        <v>9</v>
      </c>
      <c r="BO50" s="194">
        <v>2</v>
      </c>
      <c r="BP50" s="116"/>
      <c r="BQ50" s="215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34"/>
        <v>1</v>
      </c>
      <c r="CE50" s="74">
        <f t="shared" si="34"/>
        <v>0</v>
      </c>
      <c r="CF50" s="74">
        <f t="shared" si="34"/>
        <v>0</v>
      </c>
      <c r="CG50" s="74">
        <f t="shared" si="34"/>
        <v>0</v>
      </c>
      <c r="CH50" s="194">
        <f t="shared" si="34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116"/>
    </row>
    <row r="51" spans="1:92" ht="15.95" customHeight="1" thickBot="1" x14ac:dyDescent="0.3">
      <c r="A51" s="215"/>
      <c r="B51" s="18" t="s">
        <v>92</v>
      </c>
      <c r="H51" s="18" t="s">
        <v>100</v>
      </c>
      <c r="M51" s="18" t="s">
        <v>101</v>
      </c>
      <c r="O51" s="16"/>
      <c r="Q51" s="215"/>
      <c r="R51" s="215"/>
      <c r="S51" s="75"/>
      <c r="T51" s="65"/>
      <c r="AM51" s="50"/>
      <c r="AN51" s="50"/>
      <c r="AO51" s="50"/>
      <c r="AP51" s="50"/>
      <c r="AQ51" s="50"/>
      <c r="AR51" s="116"/>
      <c r="AS51" s="215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63"/>
        <v>16</v>
      </c>
      <c r="BG51" s="74">
        <f t="shared" si="63"/>
        <v>2</v>
      </c>
      <c r="BH51" s="74">
        <f t="shared" si="63"/>
        <v>6</v>
      </c>
      <c r="BI51" s="74">
        <f t="shared" si="63"/>
        <v>8</v>
      </c>
      <c r="BJ51" s="194">
        <f t="shared" si="63"/>
        <v>6</v>
      </c>
      <c r="BK51" s="50">
        <v>16</v>
      </c>
      <c r="BL51" s="74">
        <v>2</v>
      </c>
      <c r="BM51" s="74">
        <v>6</v>
      </c>
      <c r="BN51" s="50">
        <f t="shared" si="61"/>
        <v>8</v>
      </c>
      <c r="BO51" s="194">
        <v>6</v>
      </c>
      <c r="BP51" s="116"/>
      <c r="BQ51" s="215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>
        <v>2</v>
      </c>
      <c r="BZ51" s="74">
        <v>2</v>
      </c>
      <c r="CA51" s="74">
        <v>1</v>
      </c>
      <c r="CB51" s="50">
        <f t="shared" ref="CB51" si="67">+CA51+BZ51</f>
        <v>3</v>
      </c>
      <c r="CC51" s="194">
        <v>2</v>
      </c>
      <c r="CD51" s="191">
        <f t="shared" si="34"/>
        <v>16</v>
      </c>
      <c r="CE51" s="74">
        <f t="shared" si="34"/>
        <v>9</v>
      </c>
      <c r="CF51" s="74">
        <f t="shared" si="34"/>
        <v>7</v>
      </c>
      <c r="CG51" s="74">
        <f t="shared" si="34"/>
        <v>16</v>
      </c>
      <c r="CH51" s="194">
        <f t="shared" si="34"/>
        <v>4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116"/>
    </row>
    <row r="52" spans="1:92" ht="15.95" customHeight="1" x14ac:dyDescent="0.25">
      <c r="A52" s="215"/>
      <c r="B52" s="36" t="s">
        <v>498</v>
      </c>
      <c r="C52" s="36"/>
      <c r="D52" s="36"/>
      <c r="E52" s="36"/>
      <c r="F52" s="36"/>
      <c r="G52" s="36"/>
      <c r="H52" s="36" t="s">
        <v>149</v>
      </c>
      <c r="I52" s="36"/>
      <c r="J52" s="36"/>
      <c r="K52" s="36"/>
      <c r="L52" s="36"/>
      <c r="M52" s="36" t="s">
        <v>149</v>
      </c>
      <c r="N52" s="36"/>
      <c r="O52" s="36"/>
      <c r="P52" s="36"/>
      <c r="Q52" s="215"/>
      <c r="R52" s="215"/>
      <c r="S52" s="75"/>
      <c r="T52" s="65"/>
      <c r="AM52" s="50"/>
      <c r="AN52" s="50"/>
      <c r="AO52" s="50"/>
      <c r="AP52" s="50"/>
      <c r="AQ52" s="50"/>
      <c r="AR52" s="116"/>
      <c r="AS52" s="215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3</v>
      </c>
      <c r="BB52" s="74">
        <v>0</v>
      </c>
      <c r="BC52" s="74">
        <v>0</v>
      </c>
      <c r="BD52" s="50">
        <f t="shared" si="60"/>
        <v>0</v>
      </c>
      <c r="BE52" s="194">
        <v>0</v>
      </c>
      <c r="BF52" s="191">
        <f t="shared" si="63"/>
        <v>21</v>
      </c>
      <c r="BG52" s="74">
        <f t="shared" si="63"/>
        <v>1</v>
      </c>
      <c r="BH52" s="74">
        <f t="shared" si="63"/>
        <v>2</v>
      </c>
      <c r="BI52" s="74">
        <f t="shared" si="63"/>
        <v>3</v>
      </c>
      <c r="BJ52" s="194">
        <f t="shared" si="63"/>
        <v>0</v>
      </c>
      <c r="BK52" s="50">
        <v>18</v>
      </c>
      <c r="BL52" s="74">
        <v>1</v>
      </c>
      <c r="BM52" s="74">
        <v>2</v>
      </c>
      <c r="BN52" s="50">
        <f t="shared" si="61"/>
        <v>3</v>
      </c>
      <c r="BO52" s="194">
        <v>0</v>
      </c>
      <c r="BP52" s="116"/>
      <c r="BQ52" s="215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29</v>
      </c>
      <c r="BZ52" s="60">
        <f t="shared" ref="BZ52:CC52" si="68">SUM(BZ6:BZ51)</f>
        <v>11</v>
      </c>
      <c r="CA52" s="60">
        <f t="shared" si="68"/>
        <v>11</v>
      </c>
      <c r="CB52" s="60">
        <f t="shared" si="68"/>
        <v>22</v>
      </c>
      <c r="CC52" s="190">
        <f t="shared" si="68"/>
        <v>2</v>
      </c>
      <c r="CD52" s="189">
        <f>SUM(CD6:CD51)</f>
        <v>251</v>
      </c>
      <c r="CE52" s="60">
        <f t="shared" ref="CE52:CH52" si="69">SUM(CE6:CE51)</f>
        <v>79</v>
      </c>
      <c r="CF52" s="60">
        <f t="shared" si="69"/>
        <v>92</v>
      </c>
      <c r="CG52" s="60">
        <f>SUM(CG6:CG51)</f>
        <v>171</v>
      </c>
      <c r="CH52" s="190">
        <f t="shared" si="69"/>
        <v>34</v>
      </c>
      <c r="CI52" s="189">
        <f>SUM(CI6:CI51)</f>
        <v>222</v>
      </c>
      <c r="CJ52" s="60">
        <f t="shared" ref="CJ52:CM52" si="70">SUM(CJ6:CJ51)</f>
        <v>68</v>
      </c>
      <c r="CK52" s="60">
        <f t="shared" si="70"/>
        <v>81</v>
      </c>
      <c r="CL52" s="60">
        <f t="shared" si="70"/>
        <v>149</v>
      </c>
      <c r="CM52" s="190">
        <f t="shared" si="70"/>
        <v>32</v>
      </c>
      <c r="CN52" s="116"/>
    </row>
    <row r="53" spans="1:92" ht="15.95" customHeight="1" x14ac:dyDescent="0.25">
      <c r="A53" s="215"/>
      <c r="B53" s="36" t="s">
        <v>736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215"/>
      <c r="R53" s="215"/>
      <c r="S53" s="62"/>
      <c r="T53" s="62"/>
      <c r="AM53" s="50"/>
      <c r="AN53" s="50"/>
      <c r="AO53" s="50"/>
      <c r="AP53" s="50"/>
      <c r="AQ53" s="50"/>
      <c r="AR53" s="116"/>
      <c r="AS53" s="215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2</v>
      </c>
      <c r="BB53" s="74">
        <v>0</v>
      </c>
      <c r="BC53" s="74">
        <v>0</v>
      </c>
      <c r="BD53" s="50">
        <f t="shared" si="60"/>
        <v>0</v>
      </c>
      <c r="BE53" s="194">
        <v>0</v>
      </c>
      <c r="BF53" s="191">
        <f t="shared" si="63"/>
        <v>21</v>
      </c>
      <c r="BG53" s="74">
        <f t="shared" si="63"/>
        <v>0</v>
      </c>
      <c r="BH53" s="74">
        <f t="shared" si="63"/>
        <v>5</v>
      </c>
      <c r="BI53" s="74">
        <f t="shared" si="63"/>
        <v>5</v>
      </c>
      <c r="BJ53" s="194">
        <f t="shared" si="63"/>
        <v>0</v>
      </c>
      <c r="BK53" s="50">
        <v>19</v>
      </c>
      <c r="BL53" s="74">
        <v>0</v>
      </c>
      <c r="BM53" s="74">
        <v>5</v>
      </c>
      <c r="BN53" s="50">
        <f t="shared" si="61"/>
        <v>5</v>
      </c>
      <c r="BO53" s="194">
        <v>0</v>
      </c>
      <c r="BP53" s="116"/>
      <c r="BQ53" s="215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116"/>
    </row>
    <row r="54" spans="1:92" ht="15.95" customHeight="1" x14ac:dyDescent="0.25">
      <c r="A54" s="215"/>
      <c r="Q54" s="215"/>
      <c r="R54" s="215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116"/>
      <c r="AS54" s="215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3</v>
      </c>
      <c r="BB54" s="74">
        <v>0</v>
      </c>
      <c r="BC54" s="74">
        <v>0</v>
      </c>
      <c r="BD54" s="50">
        <f t="shared" si="60"/>
        <v>0</v>
      </c>
      <c r="BE54" s="194">
        <v>2</v>
      </c>
      <c r="BF54" s="191">
        <f t="shared" si="63"/>
        <v>25</v>
      </c>
      <c r="BG54" s="74">
        <f t="shared" si="63"/>
        <v>2</v>
      </c>
      <c r="BH54" s="74">
        <f t="shared" si="63"/>
        <v>8</v>
      </c>
      <c r="BI54" s="74">
        <f t="shared" si="63"/>
        <v>10</v>
      </c>
      <c r="BJ54" s="194">
        <f t="shared" si="63"/>
        <v>2</v>
      </c>
      <c r="BK54" s="50">
        <v>22</v>
      </c>
      <c r="BL54" s="74">
        <v>2</v>
      </c>
      <c r="BM54" s="74">
        <v>8</v>
      </c>
      <c r="BN54" s="50">
        <f t="shared" si="61"/>
        <v>10</v>
      </c>
      <c r="BO54" s="194">
        <v>0</v>
      </c>
      <c r="BP54" s="116"/>
      <c r="BQ54" s="215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116"/>
    </row>
    <row r="55" spans="1:92" ht="15.95" customHeight="1" x14ac:dyDescent="0.25">
      <c r="A55" s="215"/>
      <c r="Q55" s="215"/>
      <c r="R55" s="215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116"/>
      <c r="AS55" s="215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3</v>
      </c>
      <c r="BB55" s="74">
        <v>0</v>
      </c>
      <c r="BC55" s="74">
        <v>0</v>
      </c>
      <c r="BD55" s="50">
        <f t="shared" si="60"/>
        <v>0</v>
      </c>
      <c r="BE55" s="194">
        <v>4</v>
      </c>
      <c r="BF55" s="191">
        <f t="shared" si="63"/>
        <v>25</v>
      </c>
      <c r="BG55" s="74">
        <f t="shared" si="63"/>
        <v>0</v>
      </c>
      <c r="BH55" s="74">
        <f t="shared" si="63"/>
        <v>4</v>
      </c>
      <c r="BI55" s="74">
        <f t="shared" si="63"/>
        <v>4</v>
      </c>
      <c r="BJ55" s="194">
        <f t="shared" si="63"/>
        <v>8</v>
      </c>
      <c r="BK55" s="50">
        <v>22</v>
      </c>
      <c r="BL55" s="74">
        <v>0</v>
      </c>
      <c r="BM55" s="74">
        <v>4</v>
      </c>
      <c r="BN55" s="50">
        <f t="shared" si="61"/>
        <v>4</v>
      </c>
      <c r="BO55" s="194">
        <v>4</v>
      </c>
      <c r="BP55" s="116"/>
      <c r="BQ55" s="215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116"/>
    </row>
    <row r="56" spans="1:92" ht="15.95" customHeight="1" x14ac:dyDescent="0.25">
      <c r="A56" s="215"/>
      <c r="Q56" s="215"/>
      <c r="R56" s="215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116"/>
      <c r="AS56" s="215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3</v>
      </c>
      <c r="BB56" s="74">
        <v>0</v>
      </c>
      <c r="BC56" s="74">
        <v>0</v>
      </c>
      <c r="BD56" s="50">
        <f t="shared" si="60"/>
        <v>0</v>
      </c>
      <c r="BE56" s="194">
        <v>0</v>
      </c>
      <c r="BF56" s="191">
        <f t="shared" si="63"/>
        <v>24</v>
      </c>
      <c r="BG56" s="74">
        <f t="shared" si="63"/>
        <v>3</v>
      </c>
      <c r="BH56" s="74">
        <f t="shared" si="63"/>
        <v>7</v>
      </c>
      <c r="BI56" s="74">
        <f t="shared" si="63"/>
        <v>10</v>
      </c>
      <c r="BJ56" s="194">
        <f t="shared" si="63"/>
        <v>0</v>
      </c>
      <c r="BK56" s="50">
        <v>21</v>
      </c>
      <c r="BL56" s="74">
        <v>3</v>
      </c>
      <c r="BM56" s="74">
        <v>7</v>
      </c>
      <c r="BN56" s="50">
        <f t="shared" si="61"/>
        <v>10</v>
      </c>
      <c r="BO56" s="194">
        <v>0</v>
      </c>
      <c r="BP56" s="116"/>
      <c r="BQ56" s="215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116"/>
    </row>
    <row r="57" spans="1:92" ht="15.95" customHeight="1" thickBot="1" x14ac:dyDescent="0.3">
      <c r="A57" s="215"/>
      <c r="Q57" s="215"/>
      <c r="R57" s="215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116"/>
      <c r="AS57" s="215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33</v>
      </c>
      <c r="BB57" s="48">
        <f t="shared" ref="BB57" si="71">SUM(BB45:BB56)</f>
        <v>5</v>
      </c>
      <c r="BC57" s="48">
        <f>SUM(BC45:BC56)</f>
        <v>8</v>
      </c>
      <c r="BD57" s="48">
        <f>+BC57+BB57</f>
        <v>13</v>
      </c>
      <c r="BE57" s="196">
        <f>SUM(BE45:BE56)</f>
        <v>8</v>
      </c>
      <c r="BF57" s="195">
        <f>SUM(BF45:BF56)</f>
        <v>275</v>
      </c>
      <c r="BG57" s="48">
        <f t="shared" ref="BG57" si="72">SUM(BG45:BG56)</f>
        <v>71</v>
      </c>
      <c r="BH57" s="48">
        <f>SUM(BH45:BH56)</f>
        <v>113</v>
      </c>
      <c r="BI57" s="48">
        <f>+BH57+BG57</f>
        <v>184</v>
      </c>
      <c r="BJ57" s="196">
        <f>SUM(BJ45:BJ56)</f>
        <v>36</v>
      </c>
      <c r="BK57" s="48">
        <f>SUM(BK45:BK56)</f>
        <v>242</v>
      </c>
      <c r="BL57" s="48">
        <f t="shared" ref="BL57" si="73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116"/>
      <c r="BQ57" s="215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116"/>
    </row>
    <row r="58" spans="1:92" ht="15.95" customHeight="1" x14ac:dyDescent="0.25">
      <c r="A58" s="215"/>
      <c r="Q58" s="215"/>
      <c r="R58" s="215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116"/>
      <c r="AS58" s="215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116"/>
      <c r="BQ58" s="215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116"/>
    </row>
    <row r="59" spans="1:92" ht="15.95" customHeight="1" x14ac:dyDescent="0.25">
      <c r="A59" s="215"/>
      <c r="Q59" s="215"/>
      <c r="R59" s="215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116"/>
      <c r="AS59" s="215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116"/>
      <c r="BQ59" s="215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116"/>
    </row>
    <row r="60" spans="1:92" ht="15.95" customHeight="1" x14ac:dyDescent="0.25">
      <c r="A60" s="215"/>
      <c r="Q60" s="215"/>
      <c r="R60" s="215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116"/>
      <c r="AS60" s="215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116"/>
      <c r="BQ60" s="215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116"/>
    </row>
    <row r="61" spans="1:92" ht="15.95" customHeight="1" x14ac:dyDescent="0.25">
      <c r="A61" s="215"/>
      <c r="Q61" s="116"/>
      <c r="R61" s="215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116"/>
      <c r="AS61" s="215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116"/>
      <c r="BQ61" s="215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116"/>
    </row>
    <row r="62" spans="1:92" ht="15.95" customHeight="1" x14ac:dyDescent="0.25">
      <c r="A62" s="215"/>
      <c r="Q62" s="215"/>
      <c r="R62" s="215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116"/>
      <c r="AS62" s="215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116"/>
      <c r="BQ62" s="215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116"/>
    </row>
    <row r="63" spans="1:92" ht="15.95" customHeight="1" x14ac:dyDescent="0.25">
      <c r="A63" s="116"/>
      <c r="Q63" s="116"/>
      <c r="R63" s="215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116"/>
      <c r="AS63" s="215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116"/>
      <c r="BQ63" s="215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116"/>
    </row>
    <row r="64" spans="1:92" ht="15.95" customHeight="1" x14ac:dyDescent="0.25">
      <c r="A64" s="215"/>
      <c r="Q64" s="215"/>
      <c r="R64" s="215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116"/>
      <c r="AS64" s="215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116"/>
      <c r="BQ64" s="215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116"/>
    </row>
    <row r="65" spans="1:92" ht="15.95" customHeight="1" x14ac:dyDescent="0.25">
      <c r="A65" s="116"/>
      <c r="Q65" s="116"/>
      <c r="R65" s="215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116"/>
      <c r="AS65" s="215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116"/>
      <c r="BQ65" s="215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116"/>
    </row>
    <row r="66" spans="1:92" ht="15.95" customHeight="1" x14ac:dyDescent="0.25">
      <c r="A66" s="215"/>
      <c r="Q66" s="116"/>
      <c r="R66" s="215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116"/>
      <c r="AS66" s="215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116"/>
      <c r="BQ66" s="215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116"/>
    </row>
    <row r="67" spans="1:92" ht="15.95" customHeight="1" x14ac:dyDescent="0.25">
      <c r="A67" s="21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116"/>
      <c r="R67" s="116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116"/>
      <c r="AS67" s="116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116"/>
      <c r="BQ67" s="116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116"/>
    </row>
    <row r="68" spans="1:92" ht="15.95" customHeight="1" x14ac:dyDescent="0.25">
      <c r="A68" s="215"/>
      <c r="G68" s="16"/>
      <c r="H68" s="16"/>
      <c r="I68" s="16"/>
      <c r="J68" s="16"/>
      <c r="K68" s="16"/>
      <c r="L68" s="16"/>
      <c r="M68" s="16"/>
      <c r="Q68" s="116"/>
      <c r="R68" s="116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116"/>
      <c r="AS68" s="116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116"/>
      <c r="BQ68" s="116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116"/>
    </row>
    <row r="69" spans="1:92" ht="15.95" customHeight="1" x14ac:dyDescent="0.25">
      <c r="A69" s="215"/>
      <c r="Q69" s="116"/>
      <c r="R69" s="116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116"/>
      <c r="AS69" s="116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116"/>
      <c r="BQ69" s="116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116"/>
    </row>
    <row r="70" spans="1:92" ht="15.95" customHeight="1" x14ac:dyDescent="0.25">
      <c r="A70" s="215"/>
      <c r="Q70" s="116"/>
      <c r="R70" s="116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116"/>
      <c r="AS70" s="116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116"/>
      <c r="BQ70" s="116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116"/>
    </row>
    <row r="71" spans="1:92" ht="15.95" customHeight="1" x14ac:dyDescent="0.25">
      <c r="A71" s="215"/>
      <c r="Q71" s="116"/>
      <c r="R71" s="213"/>
      <c r="AF71" s="16"/>
      <c r="AG71" s="16"/>
      <c r="AH71" s="16"/>
      <c r="AI71" s="16"/>
      <c r="AJ71" s="16"/>
      <c r="AK71" s="16"/>
      <c r="AL71" s="16"/>
      <c r="AR71" s="227"/>
      <c r="AS71" s="213"/>
      <c r="BG71" s="16"/>
      <c r="BH71" s="16"/>
      <c r="BI71" s="16"/>
      <c r="BJ71" s="16"/>
      <c r="BK71" s="16"/>
      <c r="BL71" s="16"/>
      <c r="BM71" s="16"/>
      <c r="BP71" s="227"/>
      <c r="BQ71" s="213"/>
      <c r="CE71" s="16"/>
      <c r="CF71" s="16"/>
      <c r="CG71" s="16"/>
      <c r="CH71" s="16"/>
      <c r="CI71" s="16"/>
      <c r="CJ71" s="16"/>
      <c r="CK71" s="16"/>
      <c r="CN71" s="227"/>
    </row>
    <row r="72" spans="1:92" ht="15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27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27"/>
      <c r="AS72" s="213"/>
      <c r="AT72" s="213"/>
      <c r="AU72" s="213"/>
      <c r="AV72" s="213"/>
      <c r="AW72" s="213"/>
      <c r="AX72" s="213"/>
      <c r="AY72" s="213"/>
      <c r="AZ72" s="213"/>
      <c r="BA72" s="213"/>
      <c r="BB72" s="227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27"/>
      <c r="BQ72" s="213"/>
      <c r="BR72" s="213"/>
      <c r="BS72" s="213"/>
      <c r="BT72" s="213"/>
      <c r="BU72" s="213"/>
      <c r="BV72" s="213"/>
      <c r="BW72" s="213"/>
      <c r="BX72" s="213"/>
      <c r="BY72" s="213"/>
      <c r="BZ72" s="227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27"/>
    </row>
    <row r="73" spans="1:92" ht="24" customHeight="1" x14ac:dyDescent="0.3">
      <c r="A73" s="213"/>
      <c r="B73" s="261" t="s">
        <v>702</v>
      </c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13"/>
      <c r="R73" s="213"/>
      <c r="S73" s="261" t="s">
        <v>702</v>
      </c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27"/>
      <c r="AS73" s="213"/>
      <c r="AT73" s="261" t="s">
        <v>702</v>
      </c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27"/>
      <c r="BQ73" s="213"/>
      <c r="BR73" s="261" t="s">
        <v>702</v>
      </c>
      <c r="BS73" s="261"/>
      <c r="BT73" s="261"/>
      <c r="BU73" s="261"/>
      <c r="BV73" s="261"/>
      <c r="BW73" s="261"/>
      <c r="BX73" s="261"/>
      <c r="BY73" s="261"/>
      <c r="BZ73" s="261"/>
      <c r="CA73" s="261"/>
      <c r="CB73" s="261"/>
      <c r="CC73" s="261"/>
      <c r="CD73" s="261"/>
      <c r="CE73" s="261"/>
      <c r="CF73" s="261"/>
      <c r="CG73" s="261"/>
      <c r="CH73" s="261"/>
      <c r="CI73" s="261"/>
      <c r="CJ73" s="261"/>
      <c r="CK73" s="261"/>
      <c r="CL73" s="261"/>
      <c r="CM73" s="261"/>
      <c r="CN73" s="227"/>
    </row>
    <row r="74" spans="1:92" ht="20.25" x14ac:dyDescent="0.3">
      <c r="A74" s="213"/>
      <c r="B74" s="52" t="s">
        <v>115</v>
      </c>
      <c r="C74" s="52">
        <f>+C2</f>
        <v>25</v>
      </c>
      <c r="D74" s="273" t="s">
        <v>667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213"/>
      <c r="R74" s="213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13"/>
      <c r="AS74" s="213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13"/>
      <c r="BQ74" s="213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13"/>
    </row>
    <row r="75" spans="1:92" ht="18.600000000000001" customHeight="1" x14ac:dyDescent="0.3">
      <c r="A75" s="116"/>
      <c r="N75" s="51"/>
      <c r="O75" s="51"/>
      <c r="P75" s="51"/>
      <c r="Q75" s="116"/>
      <c r="R75" s="116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116"/>
      <c r="AS75" s="116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116"/>
      <c r="BQ75" s="116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116"/>
    </row>
    <row r="76" spans="1:92" ht="15.75" x14ac:dyDescent="0.25">
      <c r="A76" s="116"/>
      <c r="B76" s="16"/>
      <c r="C76" s="16"/>
      <c r="N76" s="16"/>
      <c r="O76" s="16"/>
      <c r="P76" s="16"/>
      <c r="Q76" s="213"/>
      <c r="R76" s="213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213"/>
      <c r="AS76" s="213"/>
      <c r="BP76" s="213"/>
      <c r="BQ76" s="213"/>
      <c r="CN76" s="213"/>
    </row>
    <row r="77" spans="1:92" ht="15.75" customHeight="1" x14ac:dyDescent="0.25">
      <c r="A77" s="116"/>
      <c r="B77" s="16"/>
      <c r="C77" s="16"/>
      <c r="N77" s="16"/>
      <c r="O77" s="16"/>
      <c r="P77" s="16"/>
      <c r="Q77" s="213"/>
      <c r="R77" s="213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213"/>
      <c r="AS77" s="213"/>
      <c r="AT77" s="61"/>
      <c r="AU77" s="61"/>
      <c r="AV77" s="75"/>
      <c r="AW77" s="77"/>
      <c r="AX77" s="78"/>
      <c r="AY77" s="77"/>
      <c r="AZ77" s="77"/>
      <c r="BA77" s="267" t="s">
        <v>665</v>
      </c>
      <c r="BB77" s="268"/>
      <c r="BC77" s="268"/>
      <c r="BD77" s="268"/>
      <c r="BE77" s="269"/>
      <c r="BF77" s="270" t="s">
        <v>671</v>
      </c>
      <c r="BG77" s="271"/>
      <c r="BH77" s="271"/>
      <c r="BI77" s="271"/>
      <c r="BJ77" s="272"/>
      <c r="BK77" s="267" t="s">
        <v>672</v>
      </c>
      <c r="BL77" s="268"/>
      <c r="BM77" s="268"/>
      <c r="BN77" s="268"/>
      <c r="BO77" s="269"/>
      <c r="BP77" s="213"/>
      <c r="BQ77" s="213"/>
      <c r="BR77" s="61"/>
      <c r="BS77" s="61"/>
      <c r="BT77" s="75"/>
      <c r="BU77" s="77"/>
      <c r="BV77" s="78"/>
      <c r="BW77" s="77"/>
      <c r="BX77" s="77"/>
      <c r="BY77" s="267" t="s">
        <v>665</v>
      </c>
      <c r="BZ77" s="268"/>
      <c r="CA77" s="268"/>
      <c r="CB77" s="268"/>
      <c r="CC77" s="269"/>
      <c r="CD77" s="270" t="s">
        <v>671</v>
      </c>
      <c r="CE77" s="271"/>
      <c r="CF77" s="271"/>
      <c r="CG77" s="271"/>
      <c r="CH77" s="272"/>
      <c r="CI77" s="267" t="s">
        <v>672</v>
      </c>
      <c r="CJ77" s="268"/>
      <c r="CK77" s="268"/>
      <c r="CL77" s="268"/>
      <c r="CM77" s="269"/>
      <c r="CN77" s="213"/>
    </row>
    <row r="78" spans="1:92" ht="15.75" customHeight="1" thickBot="1" x14ac:dyDescent="0.3">
      <c r="A78" s="116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116"/>
      <c r="R78" s="116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116"/>
      <c r="AS78" s="116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229" t="s">
        <v>4</v>
      </c>
      <c r="BB78" s="230" t="s">
        <v>29</v>
      </c>
      <c r="BC78" s="230" t="s">
        <v>30</v>
      </c>
      <c r="BD78" s="230" t="s">
        <v>31</v>
      </c>
      <c r="BE78" s="231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230" t="s">
        <v>4</v>
      </c>
      <c r="BL78" s="230" t="s">
        <v>29</v>
      </c>
      <c r="BM78" s="230" t="s">
        <v>30</v>
      </c>
      <c r="BN78" s="230" t="s">
        <v>31</v>
      </c>
      <c r="BO78" s="231" t="s">
        <v>3</v>
      </c>
      <c r="BP78" s="116"/>
      <c r="BQ78" s="116"/>
      <c r="BR78" s="88"/>
      <c r="BS78" s="59"/>
      <c r="BT78" s="59"/>
      <c r="BU78" s="59"/>
      <c r="BV78" s="59"/>
      <c r="BW78" s="59"/>
      <c r="BX78" s="22"/>
      <c r="BY78" s="229" t="s">
        <v>4</v>
      </c>
      <c r="BZ78" s="230" t="s">
        <v>29</v>
      </c>
      <c r="CA78" s="230" t="s">
        <v>30</v>
      </c>
      <c r="CB78" s="230" t="s">
        <v>31</v>
      </c>
      <c r="CC78" s="231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230" t="s">
        <v>4</v>
      </c>
      <c r="CJ78" s="230" t="s">
        <v>29</v>
      </c>
      <c r="CK78" s="230" t="s">
        <v>30</v>
      </c>
      <c r="CL78" s="230" t="s">
        <v>31</v>
      </c>
      <c r="CM78" s="231" t="s">
        <v>3</v>
      </c>
      <c r="CN78" s="116"/>
    </row>
    <row r="79" spans="1:92" ht="15.75" customHeight="1" thickBot="1" x14ac:dyDescent="0.3">
      <c r="A79" s="116"/>
      <c r="B79" s="16"/>
      <c r="C79" s="16"/>
      <c r="D79" s="42" t="s">
        <v>82</v>
      </c>
      <c r="E79" s="42"/>
      <c r="F79" s="42"/>
      <c r="G79" s="29" t="s">
        <v>23</v>
      </c>
      <c r="H79" s="43"/>
      <c r="I79" s="74">
        <v>24</v>
      </c>
      <c r="J79" s="74">
        <v>43</v>
      </c>
      <c r="K79" s="74">
        <v>17</v>
      </c>
      <c r="L79" s="83">
        <v>60</v>
      </c>
      <c r="M79" s="74">
        <v>4</v>
      </c>
      <c r="O79" s="16"/>
      <c r="P79" s="16"/>
      <c r="Q79" s="116"/>
      <c r="R79" s="116"/>
      <c r="S79" s="75"/>
      <c r="T79" s="65"/>
      <c r="U79" s="211" t="s">
        <v>161</v>
      </c>
      <c r="V79" s="22" t="s">
        <v>194</v>
      </c>
      <c r="W79" s="22"/>
      <c r="X79" s="22"/>
      <c r="Y79" s="22"/>
      <c r="Z79" s="22"/>
      <c r="AA79" s="22"/>
      <c r="AB79" s="22"/>
      <c r="AC79" s="211" t="s">
        <v>4</v>
      </c>
      <c r="AD79" s="211" t="s">
        <v>8</v>
      </c>
      <c r="AE79" s="211" t="s">
        <v>9</v>
      </c>
      <c r="AF79" s="211" t="s">
        <v>10</v>
      </c>
      <c r="AG79" s="263" t="s">
        <v>107</v>
      </c>
      <c r="AH79" s="263"/>
      <c r="AI79" s="211" t="s">
        <v>5</v>
      </c>
      <c r="AJ79" s="211" t="s">
        <v>7</v>
      </c>
      <c r="AK79" s="211" t="s">
        <v>6</v>
      </c>
      <c r="AL79" s="211" t="s">
        <v>108</v>
      </c>
      <c r="AM79" s="50"/>
      <c r="AN79" s="50"/>
      <c r="AO79" s="50"/>
      <c r="AP79" s="50"/>
      <c r="AQ79" s="50"/>
      <c r="AR79" s="116"/>
      <c r="AS79" s="116"/>
      <c r="AT79" s="25" t="s">
        <v>139</v>
      </c>
      <c r="AU79" s="25"/>
      <c r="AV79" s="25"/>
      <c r="AW79" s="25"/>
      <c r="AX79" s="25"/>
      <c r="AY79" s="27" t="s">
        <v>143</v>
      </c>
      <c r="BA79" s="189">
        <v>3</v>
      </c>
      <c r="BB79" s="28">
        <v>3</v>
      </c>
      <c r="BC79" s="28">
        <v>2</v>
      </c>
      <c r="BD79" s="28">
        <f>+BC79+BB79</f>
        <v>5</v>
      </c>
      <c r="BE79" s="193">
        <v>0</v>
      </c>
      <c r="BF79" s="189">
        <f>+BK79+BA79</f>
        <v>34</v>
      </c>
      <c r="BG79" s="28">
        <f>+BL79+BB79</f>
        <v>9</v>
      </c>
      <c r="BH79" s="28">
        <f>+BM79+BC79</f>
        <v>9</v>
      </c>
      <c r="BI79" s="28">
        <f>+BN79+BD79</f>
        <v>18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74">+BL79+BM79</f>
        <v>13</v>
      </c>
      <c r="BO79" s="194">
        <v>2</v>
      </c>
      <c r="BP79" s="116"/>
      <c r="BQ79" s="116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1</v>
      </c>
      <c r="BZ79" s="74">
        <v>0</v>
      </c>
      <c r="CA79" s="74">
        <v>0</v>
      </c>
      <c r="CB79" s="50">
        <f t="shared" ref="CB79" si="75">+CA79+BZ79</f>
        <v>0</v>
      </c>
      <c r="CC79" s="194">
        <v>0</v>
      </c>
      <c r="CD79" s="191">
        <f t="shared" ref="CD79:CH102" si="76">+CI79+BY79</f>
        <v>4</v>
      </c>
      <c r="CE79" s="74">
        <f t="shared" si="76"/>
        <v>0</v>
      </c>
      <c r="CF79" s="74">
        <f t="shared" si="76"/>
        <v>0</v>
      </c>
      <c r="CG79" s="74">
        <f t="shared" si="76"/>
        <v>0</v>
      </c>
      <c r="CH79" s="194">
        <f t="shared" si="76"/>
        <v>0</v>
      </c>
      <c r="CI79" s="191">
        <v>3</v>
      </c>
      <c r="CJ79" s="74">
        <v>0</v>
      </c>
      <c r="CK79" s="74">
        <v>0</v>
      </c>
      <c r="CL79" s="50">
        <f t="shared" ref="CL79:CL84" si="77">+CJ79+CK79</f>
        <v>0</v>
      </c>
      <c r="CM79" s="194">
        <v>0</v>
      </c>
      <c r="CN79" s="116"/>
    </row>
    <row r="80" spans="1:92" ht="15.75" customHeight="1" x14ac:dyDescent="0.25">
      <c r="A80" s="116"/>
      <c r="B80" s="16"/>
      <c r="C80" s="16"/>
      <c r="D80" s="97" t="s">
        <v>65</v>
      </c>
      <c r="E80" s="97"/>
      <c r="F80" s="97"/>
      <c r="G80" s="97" t="s">
        <v>17</v>
      </c>
      <c r="H80" s="74"/>
      <c r="I80" s="74">
        <v>23</v>
      </c>
      <c r="J80" s="74">
        <v>26</v>
      </c>
      <c r="K80" s="74">
        <v>27</v>
      </c>
      <c r="L80" s="83">
        <v>53</v>
      </c>
      <c r="M80" s="74">
        <v>4</v>
      </c>
      <c r="O80" s="16"/>
      <c r="P80" s="16"/>
      <c r="Q80" s="116"/>
      <c r="R80" s="116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SUMIF($V$96:$V$98,$V80,AC$96:AC$98)+SUMIF($V$114:$V$124,$V80,AC$114:AC$124)</f>
        <v>1</v>
      </c>
      <c r="AD80" s="50">
        <f t="shared" ref="AD80:AF90" si="78">SUMIF($V$96:$V$98,$V80,AD$96:AD$98)+SUMIF($V$114:$V$124,$V80,AD$114:AD$124)</f>
        <v>0</v>
      </c>
      <c r="AE80" s="50">
        <f t="shared" si="78"/>
        <v>0</v>
      </c>
      <c r="AF80" s="50">
        <f t="shared" si="78"/>
        <v>1</v>
      </c>
      <c r="AG80" s="264">
        <f t="shared" ref="AG80:AG90" si="79">(2*AD80+AF80)/(2*AC80)</f>
        <v>0.5</v>
      </c>
      <c r="AH80" s="264"/>
      <c r="AI80" s="50">
        <f t="shared" ref="AI80:AK90" si="80">SUMIF($V$96:$V$98,$V80,AI$96:AI$98)+SUMIF($V$114:$V$124,$V80,AI$114:AI$124)</f>
        <v>1</v>
      </c>
      <c r="AJ80" s="50">
        <f t="shared" si="80"/>
        <v>0</v>
      </c>
      <c r="AK80" s="50">
        <f t="shared" si="80"/>
        <v>0</v>
      </c>
      <c r="AL80" s="81">
        <f t="shared" ref="AL80:AL90" si="81">+AI80/AC80</f>
        <v>1</v>
      </c>
      <c r="AM80" s="50"/>
      <c r="AN80" s="50"/>
      <c r="AO80" s="50"/>
      <c r="AP80" s="50"/>
      <c r="AQ80" s="50"/>
      <c r="AR80" s="116"/>
      <c r="AS80" s="116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3</v>
      </c>
      <c r="BB80" s="74">
        <v>0</v>
      </c>
      <c r="BC80" s="74">
        <v>0</v>
      </c>
      <c r="BD80" s="50">
        <f t="shared" ref="BD80:BD90" si="82">+BC80+BB80</f>
        <v>0</v>
      </c>
      <c r="BE80" s="194">
        <v>0</v>
      </c>
      <c r="BF80" s="191">
        <f t="shared" ref="BF80:BJ90" si="83">+BK80+BA80</f>
        <v>22</v>
      </c>
      <c r="BG80" s="74">
        <f t="shared" si="83"/>
        <v>0</v>
      </c>
      <c r="BH80" s="74">
        <f t="shared" si="83"/>
        <v>1</v>
      </c>
      <c r="BI80" s="74">
        <f t="shared" si="83"/>
        <v>1</v>
      </c>
      <c r="BJ80" s="194">
        <f t="shared" si="83"/>
        <v>0</v>
      </c>
      <c r="BK80" s="191">
        <v>19</v>
      </c>
      <c r="BL80" s="74">
        <v>0</v>
      </c>
      <c r="BM80" s="74">
        <v>1</v>
      </c>
      <c r="BN80" s="50">
        <f t="shared" si="74"/>
        <v>1</v>
      </c>
      <c r="BO80" s="194">
        <v>0</v>
      </c>
      <c r="BP80" s="116"/>
      <c r="BQ80" s="116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76"/>
        <v>1</v>
      </c>
      <c r="CE80" s="74">
        <f t="shared" si="76"/>
        <v>0</v>
      </c>
      <c r="CF80" s="74">
        <f t="shared" si="76"/>
        <v>0</v>
      </c>
      <c r="CG80" s="74">
        <f t="shared" si="76"/>
        <v>0</v>
      </c>
      <c r="CH80" s="194">
        <f t="shared" si="76"/>
        <v>0</v>
      </c>
      <c r="CI80" s="191">
        <v>1</v>
      </c>
      <c r="CJ80" s="74">
        <v>0</v>
      </c>
      <c r="CK80" s="74">
        <v>0</v>
      </c>
      <c r="CL80" s="50">
        <f t="shared" si="77"/>
        <v>0</v>
      </c>
      <c r="CM80" s="194">
        <v>0</v>
      </c>
      <c r="CN80" s="116"/>
    </row>
    <row r="81" spans="1:92" ht="15.75" customHeight="1" x14ac:dyDescent="0.25">
      <c r="A81" s="116"/>
      <c r="B81" s="16"/>
      <c r="C81" s="16"/>
      <c r="D81" s="65" t="s">
        <v>126</v>
      </c>
      <c r="E81" s="65"/>
      <c r="F81" s="65"/>
      <c r="G81" s="97" t="s">
        <v>19</v>
      </c>
      <c r="H81" s="50"/>
      <c r="I81" s="74">
        <v>23</v>
      </c>
      <c r="J81" s="74">
        <v>32</v>
      </c>
      <c r="K81" s="74">
        <v>18</v>
      </c>
      <c r="L81" s="83">
        <v>50</v>
      </c>
      <c r="M81" s="74">
        <v>4</v>
      </c>
      <c r="O81" s="16"/>
      <c r="P81" s="16"/>
      <c r="Q81" s="116"/>
      <c r="R81" s="116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 t="shared" ref="AC81:AC90" si="84">SUMIF($V$96:$V$98,$V81,AC$96:AC$98)+SUMIF($V$114:$V$124,$V81,AC$114:AC$124)</f>
        <v>2</v>
      </c>
      <c r="AD81" s="50">
        <f t="shared" si="78"/>
        <v>2</v>
      </c>
      <c r="AE81" s="50">
        <f t="shared" si="78"/>
        <v>0</v>
      </c>
      <c r="AF81" s="50">
        <f t="shared" si="78"/>
        <v>0</v>
      </c>
      <c r="AG81" s="264">
        <f t="shared" si="79"/>
        <v>1</v>
      </c>
      <c r="AH81" s="264"/>
      <c r="AI81" s="50">
        <f t="shared" si="80"/>
        <v>0</v>
      </c>
      <c r="AJ81" s="50">
        <f t="shared" si="80"/>
        <v>0</v>
      </c>
      <c r="AK81" s="50">
        <f t="shared" si="80"/>
        <v>2</v>
      </c>
      <c r="AL81" s="81">
        <f t="shared" si="81"/>
        <v>0</v>
      </c>
      <c r="AM81" s="50"/>
      <c r="AN81" s="50"/>
      <c r="AO81" s="50"/>
      <c r="AP81" s="50"/>
      <c r="AQ81" s="50"/>
      <c r="AR81" s="116"/>
      <c r="AS81" s="116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>
        <v>2</v>
      </c>
      <c r="BB81" s="74">
        <v>2</v>
      </c>
      <c r="BC81" s="74">
        <v>1</v>
      </c>
      <c r="BD81" s="50">
        <f t="shared" si="82"/>
        <v>3</v>
      </c>
      <c r="BE81" s="194">
        <v>6</v>
      </c>
      <c r="BF81" s="191">
        <f t="shared" si="83"/>
        <v>21</v>
      </c>
      <c r="BG81" s="74">
        <f t="shared" si="83"/>
        <v>22</v>
      </c>
      <c r="BH81" s="74">
        <f t="shared" si="83"/>
        <v>16</v>
      </c>
      <c r="BI81" s="74">
        <f t="shared" si="83"/>
        <v>38</v>
      </c>
      <c r="BJ81" s="194">
        <f t="shared" si="83"/>
        <v>12</v>
      </c>
      <c r="BK81" s="191">
        <v>19</v>
      </c>
      <c r="BL81" s="74">
        <v>20</v>
      </c>
      <c r="BM81" s="74">
        <v>15</v>
      </c>
      <c r="BN81" s="50">
        <f t="shared" si="74"/>
        <v>35</v>
      </c>
      <c r="BO81" s="194">
        <v>6</v>
      </c>
      <c r="BP81" s="116"/>
      <c r="BQ81" s="116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/>
      <c r="BZ81" s="74"/>
      <c r="CA81" s="74"/>
      <c r="CB81" s="74"/>
      <c r="CC81" s="194"/>
      <c r="CD81" s="191">
        <f t="shared" si="76"/>
        <v>1</v>
      </c>
      <c r="CE81" s="74">
        <f t="shared" si="76"/>
        <v>0</v>
      </c>
      <c r="CF81" s="74">
        <f t="shared" si="76"/>
        <v>0</v>
      </c>
      <c r="CG81" s="74">
        <f t="shared" si="76"/>
        <v>0</v>
      </c>
      <c r="CH81" s="194">
        <f t="shared" si="76"/>
        <v>0</v>
      </c>
      <c r="CI81" s="191">
        <v>1</v>
      </c>
      <c r="CJ81" s="74">
        <v>0</v>
      </c>
      <c r="CK81" s="74">
        <v>0</v>
      </c>
      <c r="CL81" s="50">
        <f t="shared" si="77"/>
        <v>0</v>
      </c>
      <c r="CM81" s="194">
        <v>0</v>
      </c>
      <c r="CN81" s="232"/>
    </row>
    <row r="82" spans="1:92" ht="15.75" customHeight="1" x14ac:dyDescent="0.25">
      <c r="A82" s="116"/>
      <c r="B82" s="16"/>
      <c r="C82" s="16"/>
      <c r="D82" s="42" t="s">
        <v>133</v>
      </c>
      <c r="E82" s="42"/>
      <c r="F82" s="42"/>
      <c r="G82" s="42" t="s">
        <v>25</v>
      </c>
      <c r="H82" s="43"/>
      <c r="I82" s="74">
        <v>21</v>
      </c>
      <c r="J82" s="74">
        <v>34</v>
      </c>
      <c r="K82" s="74">
        <v>7</v>
      </c>
      <c r="L82" s="83">
        <v>41</v>
      </c>
      <c r="M82" s="74">
        <v>0</v>
      </c>
      <c r="O82" s="16"/>
      <c r="P82" s="16"/>
      <c r="Q82" s="116"/>
      <c r="R82" s="116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 t="shared" si="84"/>
        <v>10.3</v>
      </c>
      <c r="AD82" s="50">
        <f t="shared" si="78"/>
        <v>6</v>
      </c>
      <c r="AE82" s="50">
        <f t="shared" si="78"/>
        <v>2</v>
      </c>
      <c r="AF82" s="50">
        <f t="shared" si="78"/>
        <v>3</v>
      </c>
      <c r="AG82" s="264">
        <f t="shared" si="79"/>
        <v>0.72815533980582514</v>
      </c>
      <c r="AH82" s="264"/>
      <c r="AI82" s="50">
        <f t="shared" si="80"/>
        <v>22</v>
      </c>
      <c r="AJ82" s="50">
        <f t="shared" si="80"/>
        <v>0</v>
      </c>
      <c r="AK82" s="50">
        <f t="shared" si="80"/>
        <v>1</v>
      </c>
      <c r="AL82" s="81">
        <f t="shared" si="81"/>
        <v>2.1359223300970873</v>
      </c>
      <c r="AM82" s="50"/>
      <c r="AN82" s="50"/>
      <c r="AO82" s="50"/>
      <c r="AP82" s="50"/>
      <c r="AQ82" s="50"/>
      <c r="AR82" s="116"/>
      <c r="AS82" s="116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2</v>
      </c>
      <c r="BB82" s="74">
        <v>0</v>
      </c>
      <c r="BC82" s="74">
        <v>3</v>
      </c>
      <c r="BD82" s="50">
        <f t="shared" si="82"/>
        <v>3</v>
      </c>
      <c r="BE82" s="194">
        <v>0</v>
      </c>
      <c r="BF82" s="191">
        <f t="shared" si="83"/>
        <v>21</v>
      </c>
      <c r="BG82" s="74">
        <f t="shared" si="83"/>
        <v>10</v>
      </c>
      <c r="BH82" s="74">
        <f t="shared" si="83"/>
        <v>13</v>
      </c>
      <c r="BI82" s="74">
        <f t="shared" si="83"/>
        <v>23</v>
      </c>
      <c r="BJ82" s="194">
        <f t="shared" si="83"/>
        <v>0</v>
      </c>
      <c r="BK82" s="191">
        <v>19</v>
      </c>
      <c r="BL82" s="74">
        <v>10</v>
      </c>
      <c r="BM82" s="74">
        <v>10</v>
      </c>
      <c r="BN82" s="50">
        <f t="shared" si="74"/>
        <v>20</v>
      </c>
      <c r="BO82" s="194">
        <v>0</v>
      </c>
      <c r="BP82" s="116"/>
      <c r="BQ82" s="116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BZ82" s="74"/>
      <c r="CA82" s="74"/>
      <c r="CB82" s="74"/>
      <c r="CC82" s="194"/>
      <c r="CD82" s="191">
        <f t="shared" si="76"/>
        <v>1</v>
      </c>
      <c r="CE82" s="74">
        <f t="shared" si="76"/>
        <v>0</v>
      </c>
      <c r="CF82" s="74">
        <f t="shared" si="76"/>
        <v>0</v>
      </c>
      <c r="CG82" s="74">
        <f t="shared" si="76"/>
        <v>0</v>
      </c>
      <c r="CH82" s="194">
        <f t="shared" si="76"/>
        <v>2</v>
      </c>
      <c r="CI82" s="191">
        <v>1</v>
      </c>
      <c r="CJ82" s="74">
        <v>0</v>
      </c>
      <c r="CK82" s="74">
        <v>0</v>
      </c>
      <c r="CL82" s="50">
        <f t="shared" si="77"/>
        <v>0</v>
      </c>
      <c r="CM82" s="194">
        <v>2</v>
      </c>
      <c r="CN82" s="116"/>
    </row>
    <row r="83" spans="1:92" ht="15.75" customHeight="1" x14ac:dyDescent="0.25">
      <c r="A83" s="116"/>
      <c r="C83" s="16"/>
      <c r="D83" s="36" t="s">
        <v>119</v>
      </c>
      <c r="E83" s="36"/>
      <c r="F83" s="36"/>
      <c r="G83" s="42" t="s">
        <v>139</v>
      </c>
      <c r="H83" s="38"/>
      <c r="I83" s="74">
        <v>21</v>
      </c>
      <c r="J83" s="74">
        <v>22</v>
      </c>
      <c r="K83" s="74">
        <v>16</v>
      </c>
      <c r="L83" s="83">
        <v>38</v>
      </c>
      <c r="M83" s="74">
        <v>12</v>
      </c>
      <c r="Q83" s="116"/>
      <c r="R83" s="116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 t="shared" si="84"/>
        <v>5</v>
      </c>
      <c r="AD83" s="50">
        <f t="shared" si="78"/>
        <v>4</v>
      </c>
      <c r="AE83" s="50">
        <f t="shared" si="78"/>
        <v>0</v>
      </c>
      <c r="AF83" s="50">
        <f t="shared" si="78"/>
        <v>1</v>
      </c>
      <c r="AG83" s="264">
        <f t="shared" si="79"/>
        <v>0.9</v>
      </c>
      <c r="AH83" s="264"/>
      <c r="AI83" s="50">
        <f t="shared" si="80"/>
        <v>7</v>
      </c>
      <c r="AJ83" s="50">
        <f t="shared" si="80"/>
        <v>0</v>
      </c>
      <c r="AK83" s="50">
        <f t="shared" si="80"/>
        <v>1</v>
      </c>
      <c r="AL83" s="81">
        <f t="shared" si="81"/>
        <v>1.4</v>
      </c>
      <c r="AM83" s="50"/>
      <c r="AN83" s="50"/>
      <c r="AO83" s="50"/>
      <c r="AP83" s="50"/>
      <c r="AQ83" s="50"/>
      <c r="AR83" s="116"/>
      <c r="AS83" s="116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3</v>
      </c>
      <c r="BB83" s="74">
        <v>0</v>
      </c>
      <c r="BC83" s="74">
        <v>2</v>
      </c>
      <c r="BD83" s="50">
        <f t="shared" si="82"/>
        <v>2</v>
      </c>
      <c r="BE83" s="194">
        <v>0</v>
      </c>
      <c r="BF83" s="191">
        <f t="shared" si="83"/>
        <v>25</v>
      </c>
      <c r="BG83" s="74">
        <f t="shared" si="83"/>
        <v>0</v>
      </c>
      <c r="BH83" s="74">
        <f t="shared" si="83"/>
        <v>19</v>
      </c>
      <c r="BI83" s="74">
        <f t="shared" si="83"/>
        <v>19</v>
      </c>
      <c r="BJ83" s="194">
        <f t="shared" si="83"/>
        <v>0</v>
      </c>
      <c r="BK83" s="191">
        <v>22</v>
      </c>
      <c r="BL83" s="74">
        <v>0</v>
      </c>
      <c r="BM83" s="74">
        <v>17</v>
      </c>
      <c r="BN83" s="50">
        <f t="shared" si="74"/>
        <v>17</v>
      </c>
      <c r="BO83" s="194">
        <v>0</v>
      </c>
      <c r="BP83" s="116"/>
      <c r="BQ83" s="116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76"/>
        <v>3</v>
      </c>
      <c r="CE83" s="74">
        <f t="shared" si="76"/>
        <v>0</v>
      </c>
      <c r="CF83" s="74">
        <f t="shared" si="76"/>
        <v>2</v>
      </c>
      <c r="CG83" s="74">
        <f t="shared" si="76"/>
        <v>2</v>
      </c>
      <c r="CH83" s="194">
        <f t="shared" si="76"/>
        <v>2</v>
      </c>
      <c r="CI83" s="191">
        <v>3</v>
      </c>
      <c r="CJ83" s="74">
        <v>0</v>
      </c>
      <c r="CK83" s="74">
        <v>2</v>
      </c>
      <c r="CL83" s="50">
        <f t="shared" si="77"/>
        <v>2</v>
      </c>
      <c r="CM83" s="194">
        <v>2</v>
      </c>
      <c r="CN83" s="116"/>
    </row>
    <row r="84" spans="1:92" ht="15.75" customHeight="1" x14ac:dyDescent="0.25">
      <c r="A84" s="116"/>
      <c r="C84" s="16"/>
      <c r="D84" s="42" t="s">
        <v>132</v>
      </c>
      <c r="E84" s="42"/>
      <c r="F84" s="42"/>
      <c r="G84" s="36" t="s">
        <v>15</v>
      </c>
      <c r="H84" s="43"/>
      <c r="I84" s="74">
        <v>23</v>
      </c>
      <c r="J84" s="74">
        <v>22</v>
      </c>
      <c r="K84" s="74">
        <v>16</v>
      </c>
      <c r="L84" s="83">
        <v>38</v>
      </c>
      <c r="M84" s="74">
        <v>2</v>
      </c>
      <c r="Q84" s="116"/>
      <c r="R84" s="116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 t="shared" si="84"/>
        <v>1</v>
      </c>
      <c r="AD84" s="50">
        <f t="shared" si="78"/>
        <v>1</v>
      </c>
      <c r="AE84" s="50">
        <f t="shared" si="78"/>
        <v>0</v>
      </c>
      <c r="AF84" s="50">
        <f t="shared" si="78"/>
        <v>0</v>
      </c>
      <c r="AG84" s="264">
        <f t="shared" si="79"/>
        <v>1</v>
      </c>
      <c r="AH84" s="264"/>
      <c r="AI84" s="50">
        <f t="shared" si="80"/>
        <v>0</v>
      </c>
      <c r="AJ84" s="50">
        <f t="shared" si="80"/>
        <v>0</v>
      </c>
      <c r="AK84" s="50">
        <f t="shared" si="80"/>
        <v>1</v>
      </c>
      <c r="AL84" s="81">
        <f t="shared" si="81"/>
        <v>0</v>
      </c>
      <c r="AM84" s="50"/>
      <c r="AN84" s="50"/>
      <c r="AO84" s="50"/>
      <c r="AP84" s="50"/>
      <c r="AQ84" s="50"/>
      <c r="AR84" s="116"/>
      <c r="AS84" s="116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3</v>
      </c>
      <c r="BB84" s="74">
        <v>2</v>
      </c>
      <c r="BC84" s="74">
        <v>1</v>
      </c>
      <c r="BD84" s="50">
        <f t="shared" si="82"/>
        <v>3</v>
      </c>
      <c r="BE84" s="194">
        <v>0</v>
      </c>
      <c r="BF84" s="191">
        <f t="shared" si="83"/>
        <v>23</v>
      </c>
      <c r="BG84" s="74">
        <f t="shared" si="83"/>
        <v>7</v>
      </c>
      <c r="BH84" s="74">
        <f t="shared" si="83"/>
        <v>6</v>
      </c>
      <c r="BI84" s="74">
        <f t="shared" si="83"/>
        <v>13</v>
      </c>
      <c r="BJ84" s="194">
        <f t="shared" si="83"/>
        <v>8</v>
      </c>
      <c r="BK84" s="191">
        <v>20</v>
      </c>
      <c r="BL84" s="74">
        <v>5</v>
      </c>
      <c r="BM84" s="74">
        <v>5</v>
      </c>
      <c r="BN84" s="50">
        <f t="shared" si="74"/>
        <v>10</v>
      </c>
      <c r="BO84" s="194">
        <v>8</v>
      </c>
      <c r="BP84" s="116"/>
      <c r="BQ84" s="116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/>
      <c r="BZ84" s="74"/>
      <c r="CA84" s="74"/>
      <c r="CB84" s="74"/>
      <c r="CC84" s="194"/>
      <c r="CD84" s="191">
        <f t="shared" si="76"/>
        <v>1</v>
      </c>
      <c r="CE84" s="74">
        <f t="shared" si="76"/>
        <v>0</v>
      </c>
      <c r="CF84" s="74">
        <f t="shared" si="76"/>
        <v>0</v>
      </c>
      <c r="CG84" s="74">
        <f t="shared" si="76"/>
        <v>0</v>
      </c>
      <c r="CH84" s="194">
        <f t="shared" si="76"/>
        <v>0</v>
      </c>
      <c r="CI84" s="191">
        <v>1</v>
      </c>
      <c r="CJ84" s="74">
        <v>0</v>
      </c>
      <c r="CK84" s="74">
        <v>0</v>
      </c>
      <c r="CL84" s="50">
        <f t="shared" si="77"/>
        <v>0</v>
      </c>
      <c r="CM84" s="194">
        <v>0</v>
      </c>
      <c r="CN84" s="116"/>
    </row>
    <row r="85" spans="1:92" ht="15.75" customHeight="1" x14ac:dyDescent="0.25">
      <c r="A85" s="116"/>
      <c r="C85" s="16"/>
      <c r="D85" s="97" t="s">
        <v>39</v>
      </c>
      <c r="E85" s="97"/>
      <c r="F85" s="97"/>
      <c r="G85" s="97" t="s">
        <v>17</v>
      </c>
      <c r="H85" s="74"/>
      <c r="I85" s="74">
        <v>21</v>
      </c>
      <c r="J85" s="74">
        <v>10</v>
      </c>
      <c r="K85" s="74">
        <v>25</v>
      </c>
      <c r="L85" s="83">
        <v>35</v>
      </c>
      <c r="M85" s="74">
        <v>6</v>
      </c>
      <c r="Q85" s="116"/>
      <c r="R85" s="116"/>
      <c r="S85" s="75"/>
      <c r="T85" s="65"/>
      <c r="U85" s="75">
        <v>8</v>
      </c>
      <c r="V85" s="65" t="s">
        <v>147</v>
      </c>
      <c r="AC85" s="50">
        <f t="shared" si="84"/>
        <v>1</v>
      </c>
      <c r="AD85" s="50">
        <f t="shared" si="78"/>
        <v>1</v>
      </c>
      <c r="AE85" s="50">
        <f t="shared" si="78"/>
        <v>0</v>
      </c>
      <c r="AF85" s="50">
        <f t="shared" si="78"/>
        <v>0</v>
      </c>
      <c r="AG85" s="264">
        <f t="shared" si="79"/>
        <v>1</v>
      </c>
      <c r="AH85" s="264"/>
      <c r="AI85" s="50">
        <f t="shared" si="80"/>
        <v>2</v>
      </c>
      <c r="AJ85" s="50">
        <f t="shared" si="80"/>
        <v>0</v>
      </c>
      <c r="AK85" s="50">
        <f t="shared" si="80"/>
        <v>0</v>
      </c>
      <c r="AL85" s="81">
        <f t="shared" si="81"/>
        <v>2</v>
      </c>
      <c r="AM85" s="50"/>
      <c r="AN85" s="50"/>
      <c r="AO85" s="50"/>
      <c r="AP85" s="50"/>
      <c r="AQ85" s="50"/>
      <c r="AR85" s="116"/>
      <c r="AS85" s="116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3</v>
      </c>
      <c r="BB85" s="74">
        <v>2</v>
      </c>
      <c r="BC85" s="74">
        <v>4</v>
      </c>
      <c r="BD85" s="50">
        <f t="shared" si="82"/>
        <v>6</v>
      </c>
      <c r="BE85" s="194">
        <v>0</v>
      </c>
      <c r="BF85" s="191">
        <f t="shared" si="83"/>
        <v>23</v>
      </c>
      <c r="BG85" s="74">
        <f t="shared" si="83"/>
        <v>7</v>
      </c>
      <c r="BH85" s="74">
        <f t="shared" si="83"/>
        <v>17</v>
      </c>
      <c r="BI85" s="74">
        <f t="shared" si="83"/>
        <v>24</v>
      </c>
      <c r="BJ85" s="194">
        <f t="shared" si="83"/>
        <v>0</v>
      </c>
      <c r="BK85" s="191">
        <v>20</v>
      </c>
      <c r="BL85" s="74">
        <v>5</v>
      </c>
      <c r="BM85" s="74">
        <v>13</v>
      </c>
      <c r="BN85" s="50">
        <f t="shared" si="74"/>
        <v>18</v>
      </c>
      <c r="BO85" s="194">
        <v>0</v>
      </c>
      <c r="BP85" s="116"/>
      <c r="BQ85" s="116"/>
      <c r="BR85" s="75">
        <v>6</v>
      </c>
      <c r="BS85" s="36" t="s">
        <v>166</v>
      </c>
      <c r="BT85" s="36"/>
      <c r="BU85" s="36"/>
      <c r="BV85" s="36"/>
      <c r="BW85" s="38"/>
      <c r="BX85" s="57"/>
      <c r="BY85" s="191"/>
      <c r="BZ85" s="74"/>
      <c r="CA85" s="74"/>
      <c r="CB85" s="74"/>
      <c r="CC85" s="194"/>
      <c r="CD85" s="191">
        <f t="shared" si="76"/>
        <v>1</v>
      </c>
      <c r="CE85" s="74">
        <f t="shared" si="76"/>
        <v>1</v>
      </c>
      <c r="CF85" s="74">
        <f t="shared" si="76"/>
        <v>0</v>
      </c>
      <c r="CG85" s="74">
        <f t="shared" si="76"/>
        <v>1</v>
      </c>
      <c r="CH85" s="194">
        <f t="shared" si="76"/>
        <v>0</v>
      </c>
      <c r="CI85" s="191">
        <v>1</v>
      </c>
      <c r="CJ85" s="74">
        <v>1</v>
      </c>
      <c r="CK85" s="74">
        <v>0</v>
      </c>
      <c r="CL85" s="50">
        <f>+CJ85+CK85</f>
        <v>1</v>
      </c>
      <c r="CM85" s="194">
        <v>0</v>
      </c>
      <c r="CN85" s="116"/>
    </row>
    <row r="86" spans="1:92" ht="15.75" customHeight="1" x14ac:dyDescent="0.25">
      <c r="A86" s="116"/>
      <c r="C86" s="16"/>
      <c r="D86" s="97" t="s">
        <v>184</v>
      </c>
      <c r="E86" s="61"/>
      <c r="F86" s="61"/>
      <c r="G86" s="97" t="s">
        <v>17</v>
      </c>
      <c r="H86" s="74"/>
      <c r="I86" s="74">
        <v>22</v>
      </c>
      <c r="J86" s="74">
        <v>17</v>
      </c>
      <c r="K86" s="74">
        <v>15</v>
      </c>
      <c r="L86" s="83">
        <v>32</v>
      </c>
      <c r="M86" s="74">
        <v>4</v>
      </c>
      <c r="Q86" s="214"/>
      <c r="R86" s="214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 t="shared" si="84"/>
        <v>0.2</v>
      </c>
      <c r="AD86" s="50">
        <f t="shared" si="78"/>
        <v>0</v>
      </c>
      <c r="AE86" s="50">
        <f t="shared" si="78"/>
        <v>0</v>
      </c>
      <c r="AF86" s="50">
        <f t="shared" si="78"/>
        <v>0</v>
      </c>
      <c r="AG86" s="264">
        <f t="shared" si="79"/>
        <v>0</v>
      </c>
      <c r="AH86" s="264"/>
      <c r="AI86" s="50">
        <f t="shared" si="80"/>
        <v>0</v>
      </c>
      <c r="AJ86" s="50">
        <f t="shared" si="80"/>
        <v>0</v>
      </c>
      <c r="AK86" s="50">
        <f t="shared" si="80"/>
        <v>0</v>
      </c>
      <c r="AL86" s="81">
        <f t="shared" si="81"/>
        <v>0</v>
      </c>
      <c r="AM86" s="50"/>
      <c r="AN86" s="50"/>
      <c r="AO86" s="50"/>
      <c r="AP86" s="50"/>
      <c r="AQ86" s="50"/>
      <c r="AR86" s="214"/>
      <c r="AS86" s="214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3</v>
      </c>
      <c r="BB86" s="74">
        <v>0</v>
      </c>
      <c r="BC86" s="74">
        <v>2</v>
      </c>
      <c r="BD86" s="50">
        <f t="shared" si="82"/>
        <v>2</v>
      </c>
      <c r="BE86" s="194">
        <v>0</v>
      </c>
      <c r="BF86" s="191">
        <f t="shared" si="83"/>
        <v>23</v>
      </c>
      <c r="BG86" s="74">
        <f t="shared" si="83"/>
        <v>2</v>
      </c>
      <c r="BH86" s="74">
        <f t="shared" si="83"/>
        <v>3</v>
      </c>
      <c r="BI86" s="74">
        <f t="shared" si="83"/>
        <v>5</v>
      </c>
      <c r="BJ86" s="194">
        <f t="shared" si="83"/>
        <v>2</v>
      </c>
      <c r="BK86" s="191">
        <v>20</v>
      </c>
      <c r="BL86" s="74">
        <v>2</v>
      </c>
      <c r="BM86" s="74">
        <v>1</v>
      </c>
      <c r="BN86" s="50">
        <f t="shared" si="74"/>
        <v>3</v>
      </c>
      <c r="BO86" s="194">
        <v>2</v>
      </c>
      <c r="BP86" s="214"/>
      <c r="BQ86" s="214"/>
      <c r="BR86" s="75">
        <v>6.5</v>
      </c>
      <c r="BS86" s="36" t="s">
        <v>152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si="76"/>
        <v>1</v>
      </c>
      <c r="CE86" s="74">
        <f t="shared" si="76"/>
        <v>0</v>
      </c>
      <c r="CF86" s="74">
        <f t="shared" si="76"/>
        <v>2</v>
      </c>
      <c r="CG86" s="74">
        <f t="shared" si="76"/>
        <v>2</v>
      </c>
      <c r="CH86" s="194">
        <f t="shared" si="76"/>
        <v>0</v>
      </c>
      <c r="CI86" s="191">
        <v>1</v>
      </c>
      <c r="CJ86" s="74">
        <v>0</v>
      </c>
      <c r="CK86" s="74">
        <v>2</v>
      </c>
      <c r="CL86" s="50">
        <f>+CJ86+CK86</f>
        <v>2</v>
      </c>
      <c r="CM86" s="194">
        <v>0</v>
      </c>
      <c r="CN86" s="214"/>
    </row>
    <row r="87" spans="1:92" ht="15.75" customHeight="1" x14ac:dyDescent="0.25">
      <c r="A87" s="116"/>
      <c r="C87" s="16"/>
      <c r="D87" s="42" t="s">
        <v>130</v>
      </c>
      <c r="E87" s="42"/>
      <c r="F87" s="42"/>
      <c r="G87" s="29" t="s">
        <v>23</v>
      </c>
      <c r="H87" s="43"/>
      <c r="I87" s="74">
        <v>23</v>
      </c>
      <c r="J87" s="74">
        <v>14</v>
      </c>
      <c r="K87" s="74">
        <v>18</v>
      </c>
      <c r="L87" s="83">
        <v>32</v>
      </c>
      <c r="M87" s="74">
        <v>2</v>
      </c>
      <c r="Q87" s="214"/>
      <c r="R87" s="214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 t="shared" si="84"/>
        <v>0.5</v>
      </c>
      <c r="AD87" s="50">
        <f t="shared" si="78"/>
        <v>0</v>
      </c>
      <c r="AE87" s="50">
        <f t="shared" si="78"/>
        <v>0</v>
      </c>
      <c r="AF87" s="50">
        <f t="shared" si="78"/>
        <v>0</v>
      </c>
      <c r="AG87" s="264">
        <f t="shared" si="79"/>
        <v>0</v>
      </c>
      <c r="AH87" s="264"/>
      <c r="AI87" s="50">
        <f t="shared" si="80"/>
        <v>2</v>
      </c>
      <c r="AJ87" s="50">
        <f t="shared" si="80"/>
        <v>1</v>
      </c>
      <c r="AK87" s="50">
        <f t="shared" si="80"/>
        <v>0</v>
      </c>
      <c r="AL87" s="81">
        <f t="shared" si="81"/>
        <v>4</v>
      </c>
      <c r="AM87" s="50"/>
      <c r="AN87" s="50"/>
      <c r="AO87" s="50"/>
      <c r="AP87" s="50"/>
      <c r="AQ87" s="50"/>
      <c r="AR87" s="214"/>
      <c r="AS87" s="214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3</v>
      </c>
      <c r="BB87" s="74">
        <v>0</v>
      </c>
      <c r="BC87" s="74">
        <v>2</v>
      </c>
      <c r="BD87" s="50">
        <f t="shared" si="82"/>
        <v>2</v>
      </c>
      <c r="BE87" s="194">
        <v>0</v>
      </c>
      <c r="BF87" s="191">
        <f t="shared" si="83"/>
        <v>23</v>
      </c>
      <c r="BG87" s="74">
        <f t="shared" si="83"/>
        <v>5</v>
      </c>
      <c r="BH87" s="74">
        <f t="shared" si="83"/>
        <v>8</v>
      </c>
      <c r="BI87" s="74">
        <f t="shared" si="83"/>
        <v>13</v>
      </c>
      <c r="BJ87" s="194">
        <f t="shared" si="83"/>
        <v>6</v>
      </c>
      <c r="BK87" s="191">
        <v>20</v>
      </c>
      <c r="BL87" s="74">
        <v>5</v>
      </c>
      <c r="BM87" s="74">
        <v>6</v>
      </c>
      <c r="BN87" s="50">
        <f t="shared" si="74"/>
        <v>11</v>
      </c>
      <c r="BO87" s="194">
        <v>6</v>
      </c>
      <c r="BP87" s="214"/>
      <c r="BQ87" s="214"/>
      <c r="BR87" s="75">
        <v>6.5</v>
      </c>
      <c r="BS87" s="36" t="s">
        <v>59</v>
      </c>
      <c r="BT87" s="36"/>
      <c r="BU87" s="36"/>
      <c r="BV87" s="36"/>
      <c r="BW87" s="38"/>
      <c r="BX87" s="57"/>
      <c r="BY87" s="191">
        <v>1</v>
      </c>
      <c r="BZ87" s="74">
        <v>0</v>
      </c>
      <c r="CA87" s="74">
        <v>0</v>
      </c>
      <c r="CB87" s="50">
        <f t="shared" ref="CB87:CB88" si="85">+CA87+BZ87</f>
        <v>0</v>
      </c>
      <c r="CC87" s="194">
        <v>0</v>
      </c>
      <c r="CD87" s="191">
        <f t="shared" si="76"/>
        <v>3</v>
      </c>
      <c r="CE87" s="74">
        <f t="shared" si="76"/>
        <v>0</v>
      </c>
      <c r="CF87" s="74">
        <f t="shared" si="76"/>
        <v>2</v>
      </c>
      <c r="CG87" s="74">
        <f t="shared" si="76"/>
        <v>2</v>
      </c>
      <c r="CH87" s="194">
        <f t="shared" si="76"/>
        <v>0</v>
      </c>
      <c r="CI87" s="191">
        <v>2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214"/>
    </row>
    <row r="88" spans="1:92" ht="15.75" customHeight="1" x14ac:dyDescent="0.25">
      <c r="A88" s="116"/>
      <c r="C88" s="16"/>
      <c r="D88" s="97" t="s">
        <v>110</v>
      </c>
      <c r="E88" s="97"/>
      <c r="F88" s="97"/>
      <c r="G88" s="207" t="s">
        <v>146</v>
      </c>
      <c r="H88" s="74"/>
      <c r="I88" s="74">
        <v>24</v>
      </c>
      <c r="J88" s="74">
        <v>11</v>
      </c>
      <c r="K88" s="74">
        <v>19</v>
      </c>
      <c r="L88" s="83">
        <v>30</v>
      </c>
      <c r="M88" s="74">
        <v>2</v>
      </c>
      <c r="Q88" s="214"/>
      <c r="R88" s="214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 t="shared" si="84"/>
        <v>3</v>
      </c>
      <c r="AD88" s="50">
        <f t="shared" si="78"/>
        <v>0</v>
      </c>
      <c r="AE88" s="50">
        <f t="shared" si="78"/>
        <v>3</v>
      </c>
      <c r="AF88" s="50">
        <f t="shared" si="78"/>
        <v>0</v>
      </c>
      <c r="AG88" s="264">
        <f t="shared" si="79"/>
        <v>0</v>
      </c>
      <c r="AH88" s="264"/>
      <c r="AI88" s="50">
        <f t="shared" si="80"/>
        <v>11</v>
      </c>
      <c r="AJ88" s="50">
        <f t="shared" si="80"/>
        <v>0</v>
      </c>
      <c r="AK88" s="50">
        <f t="shared" si="80"/>
        <v>0</v>
      </c>
      <c r="AL88" s="81">
        <f t="shared" si="81"/>
        <v>3.6666666666666665</v>
      </c>
      <c r="AM88" s="50"/>
      <c r="AN88" s="50"/>
      <c r="AO88" s="50"/>
      <c r="AP88" s="50"/>
      <c r="AQ88" s="50"/>
      <c r="AR88" s="214"/>
      <c r="AS88" s="214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>
        <v>2</v>
      </c>
      <c r="BB88" s="74">
        <v>0</v>
      </c>
      <c r="BC88" s="74">
        <v>1</v>
      </c>
      <c r="BD88" s="50">
        <f t="shared" si="82"/>
        <v>1</v>
      </c>
      <c r="BE88" s="194">
        <v>2</v>
      </c>
      <c r="BF88" s="191">
        <f t="shared" si="83"/>
        <v>23</v>
      </c>
      <c r="BG88" s="74">
        <f t="shared" si="83"/>
        <v>1</v>
      </c>
      <c r="BH88" s="74">
        <f t="shared" si="83"/>
        <v>8</v>
      </c>
      <c r="BI88" s="74">
        <f t="shared" si="83"/>
        <v>9</v>
      </c>
      <c r="BJ88" s="194">
        <f t="shared" si="83"/>
        <v>2</v>
      </c>
      <c r="BK88" s="191">
        <v>21</v>
      </c>
      <c r="BL88" s="74">
        <v>1</v>
      </c>
      <c r="BM88" s="74">
        <v>7</v>
      </c>
      <c r="BN88" s="50">
        <f t="shared" si="74"/>
        <v>8</v>
      </c>
      <c r="BO88" s="194">
        <v>0</v>
      </c>
      <c r="BP88" s="214"/>
      <c r="BQ88" s="214"/>
      <c r="BR88" s="75">
        <v>7</v>
      </c>
      <c r="BS88" s="36" t="s">
        <v>97</v>
      </c>
      <c r="BT88" s="36"/>
      <c r="BU88" s="36"/>
      <c r="BV88" s="36"/>
      <c r="BW88" s="38"/>
      <c r="BX88" s="57"/>
      <c r="BY88" s="191">
        <v>1</v>
      </c>
      <c r="BZ88" s="74">
        <v>0</v>
      </c>
      <c r="CA88" s="74">
        <v>0</v>
      </c>
      <c r="CB88" s="50">
        <f t="shared" si="85"/>
        <v>0</v>
      </c>
      <c r="CC88" s="194">
        <v>0</v>
      </c>
      <c r="CD88" s="191">
        <f t="shared" si="76"/>
        <v>2</v>
      </c>
      <c r="CE88" s="74">
        <f t="shared" si="76"/>
        <v>0</v>
      </c>
      <c r="CF88" s="74">
        <f t="shared" si="76"/>
        <v>0</v>
      </c>
      <c r="CG88" s="74">
        <f t="shared" si="76"/>
        <v>0</v>
      </c>
      <c r="CH88" s="194">
        <f t="shared" si="76"/>
        <v>0</v>
      </c>
      <c r="CI88" s="191">
        <v>1</v>
      </c>
      <c r="CJ88" s="74">
        <v>0</v>
      </c>
      <c r="CK88" s="74">
        <v>0</v>
      </c>
      <c r="CL88" s="50">
        <f t="shared" ref="CL88" si="86">+CJ88+CK88</f>
        <v>0</v>
      </c>
      <c r="CM88" s="194">
        <v>0</v>
      </c>
      <c r="CN88" s="214"/>
    </row>
    <row r="89" spans="1:92" ht="15.75" customHeight="1" x14ac:dyDescent="0.25">
      <c r="A89" s="116"/>
      <c r="C89" s="16"/>
      <c r="D89" s="97" t="s">
        <v>94</v>
      </c>
      <c r="E89" s="97"/>
      <c r="F89" s="97"/>
      <c r="G89" s="207" t="s">
        <v>146</v>
      </c>
      <c r="H89" s="74"/>
      <c r="I89" s="74">
        <v>22</v>
      </c>
      <c r="J89" s="74">
        <v>22</v>
      </c>
      <c r="K89" s="74">
        <v>7</v>
      </c>
      <c r="L89" s="83">
        <v>29</v>
      </c>
      <c r="M89" s="74">
        <v>4</v>
      </c>
      <c r="Q89" s="215"/>
      <c r="R89" s="215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 t="shared" si="84"/>
        <v>2</v>
      </c>
      <c r="AD89" s="50">
        <f t="shared" si="78"/>
        <v>1</v>
      </c>
      <c r="AE89" s="50">
        <f t="shared" si="78"/>
        <v>1</v>
      </c>
      <c r="AF89" s="50">
        <f t="shared" si="78"/>
        <v>0</v>
      </c>
      <c r="AG89" s="264">
        <f t="shared" si="79"/>
        <v>0.5</v>
      </c>
      <c r="AH89" s="264"/>
      <c r="AI89" s="50">
        <f t="shared" si="80"/>
        <v>4</v>
      </c>
      <c r="AJ89" s="50">
        <f t="shared" si="80"/>
        <v>0</v>
      </c>
      <c r="AK89" s="50">
        <f t="shared" si="80"/>
        <v>0</v>
      </c>
      <c r="AL89" s="81">
        <f t="shared" si="81"/>
        <v>2</v>
      </c>
      <c r="AM89" s="50"/>
      <c r="AN89" s="50"/>
      <c r="AO89" s="50"/>
      <c r="AP89" s="50"/>
      <c r="AQ89" s="50"/>
      <c r="AR89" s="215"/>
      <c r="AS89" s="215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3</v>
      </c>
      <c r="BB89" s="74">
        <v>0</v>
      </c>
      <c r="BC89" s="74">
        <v>0</v>
      </c>
      <c r="BD89" s="50">
        <f t="shared" si="82"/>
        <v>0</v>
      </c>
      <c r="BE89" s="194">
        <v>0</v>
      </c>
      <c r="BF89" s="191">
        <f t="shared" si="83"/>
        <v>17</v>
      </c>
      <c r="BG89" s="74">
        <f t="shared" si="83"/>
        <v>1</v>
      </c>
      <c r="BH89" s="74">
        <f t="shared" si="83"/>
        <v>3</v>
      </c>
      <c r="BI89" s="74">
        <f t="shared" si="83"/>
        <v>4</v>
      </c>
      <c r="BJ89" s="194">
        <f t="shared" si="83"/>
        <v>4</v>
      </c>
      <c r="BK89" s="191">
        <v>14</v>
      </c>
      <c r="BL89" s="74">
        <v>1</v>
      </c>
      <c r="BM89" s="74">
        <v>3</v>
      </c>
      <c r="BN89" s="50">
        <f t="shared" si="74"/>
        <v>4</v>
      </c>
      <c r="BO89" s="194">
        <v>4</v>
      </c>
      <c r="BP89" s="215"/>
      <c r="BQ89" s="215"/>
      <c r="BR89" s="75">
        <v>6.5</v>
      </c>
      <c r="BS89" s="36" t="s">
        <v>75</v>
      </c>
      <c r="BT89" s="36"/>
      <c r="BU89" s="36"/>
      <c r="BV89" s="36"/>
      <c r="BW89" s="38"/>
      <c r="BX89" s="57"/>
      <c r="BY89" s="191"/>
      <c r="BZ89" s="74"/>
      <c r="CA89" s="74"/>
      <c r="CB89" s="74"/>
      <c r="CC89" s="194"/>
      <c r="CD89" s="191">
        <f t="shared" si="76"/>
        <v>1</v>
      </c>
      <c r="CE89" s="74">
        <f t="shared" si="76"/>
        <v>0</v>
      </c>
      <c r="CF89" s="74">
        <f t="shared" si="76"/>
        <v>1</v>
      </c>
      <c r="CG89" s="74">
        <f t="shared" si="76"/>
        <v>1</v>
      </c>
      <c r="CH89" s="194">
        <f t="shared" si="76"/>
        <v>0</v>
      </c>
      <c r="CI89" s="191">
        <v>1</v>
      </c>
      <c r="CJ89" s="74">
        <v>0</v>
      </c>
      <c r="CK89" s="74">
        <v>1</v>
      </c>
      <c r="CL89" s="50">
        <f>+CJ89+CK89</f>
        <v>1</v>
      </c>
      <c r="CM89" s="194">
        <v>0</v>
      </c>
      <c r="CN89" s="215"/>
    </row>
    <row r="90" spans="1:92" ht="15.75" customHeight="1" thickBot="1" x14ac:dyDescent="0.3">
      <c r="A90" s="116"/>
      <c r="C90" s="16"/>
      <c r="D90" s="42" t="s">
        <v>36</v>
      </c>
      <c r="G90" s="42" t="s">
        <v>25</v>
      </c>
      <c r="H90" s="43"/>
      <c r="I90" s="74">
        <v>22</v>
      </c>
      <c r="J90" s="74">
        <v>10</v>
      </c>
      <c r="K90" s="74">
        <v>17</v>
      </c>
      <c r="L90" s="83">
        <v>27</v>
      </c>
      <c r="M90" s="74">
        <v>6</v>
      </c>
      <c r="O90" s="16"/>
      <c r="Q90" s="215"/>
      <c r="R90" s="215"/>
      <c r="S90" s="75"/>
      <c r="T90" s="65"/>
      <c r="U90" s="75">
        <v>7</v>
      </c>
      <c r="V90" s="65" t="s">
        <v>448</v>
      </c>
      <c r="AC90" s="50">
        <f t="shared" si="84"/>
        <v>1</v>
      </c>
      <c r="AD90" s="50">
        <f t="shared" si="78"/>
        <v>0</v>
      </c>
      <c r="AE90" s="50">
        <f t="shared" si="78"/>
        <v>1</v>
      </c>
      <c r="AF90" s="50">
        <f t="shared" si="78"/>
        <v>0</v>
      </c>
      <c r="AG90" s="264">
        <f t="shared" si="79"/>
        <v>0</v>
      </c>
      <c r="AH90" s="264"/>
      <c r="AI90" s="50">
        <f t="shared" si="80"/>
        <v>3</v>
      </c>
      <c r="AJ90" s="50">
        <f t="shared" si="80"/>
        <v>0</v>
      </c>
      <c r="AK90" s="50">
        <f t="shared" si="80"/>
        <v>0</v>
      </c>
      <c r="AL90" s="81">
        <f t="shared" si="81"/>
        <v>3</v>
      </c>
      <c r="AM90" s="50"/>
      <c r="AN90" s="50"/>
      <c r="AO90" s="50"/>
      <c r="AP90" s="50"/>
      <c r="AQ90" s="50"/>
      <c r="AR90" s="215"/>
      <c r="AS90" s="215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3</v>
      </c>
      <c r="BB90" s="74">
        <v>0</v>
      </c>
      <c r="BC90" s="74">
        <v>0</v>
      </c>
      <c r="BD90" s="50">
        <f t="shared" si="82"/>
        <v>0</v>
      </c>
      <c r="BE90" s="194">
        <v>0</v>
      </c>
      <c r="BF90" s="191">
        <f t="shared" si="83"/>
        <v>20</v>
      </c>
      <c r="BG90" s="74">
        <f t="shared" si="83"/>
        <v>1</v>
      </c>
      <c r="BH90" s="74">
        <f t="shared" si="83"/>
        <v>6</v>
      </c>
      <c r="BI90" s="74">
        <f t="shared" si="83"/>
        <v>7</v>
      </c>
      <c r="BJ90" s="194">
        <f t="shared" si="83"/>
        <v>6</v>
      </c>
      <c r="BK90" s="191">
        <v>17</v>
      </c>
      <c r="BL90" s="74">
        <v>1</v>
      </c>
      <c r="BM90" s="74">
        <v>6</v>
      </c>
      <c r="BN90" s="50">
        <f t="shared" si="74"/>
        <v>7</v>
      </c>
      <c r="BO90" s="194">
        <v>6</v>
      </c>
      <c r="BP90" s="215"/>
      <c r="BQ90" s="215"/>
      <c r="BR90" s="75">
        <v>7.5</v>
      </c>
      <c r="BS90" s="36" t="s">
        <v>96</v>
      </c>
      <c r="BT90" s="36"/>
      <c r="BU90" s="36"/>
      <c r="BV90" s="36"/>
      <c r="BW90" s="38"/>
      <c r="BX90" s="57"/>
      <c r="BY90" s="191">
        <v>1</v>
      </c>
      <c r="BZ90" s="74">
        <v>0</v>
      </c>
      <c r="CA90" s="74">
        <v>0</v>
      </c>
      <c r="CB90" s="50">
        <f t="shared" ref="CB90" si="87">+CA90+BZ90</f>
        <v>0</v>
      </c>
      <c r="CC90" s="194">
        <v>0</v>
      </c>
      <c r="CD90" s="191">
        <f t="shared" si="76"/>
        <v>2</v>
      </c>
      <c r="CE90" s="74">
        <f t="shared" si="76"/>
        <v>0</v>
      </c>
      <c r="CF90" s="74">
        <f t="shared" si="76"/>
        <v>0</v>
      </c>
      <c r="CG90" s="74">
        <f t="shared" si="76"/>
        <v>0</v>
      </c>
      <c r="CH90" s="194">
        <f t="shared" si="76"/>
        <v>0</v>
      </c>
      <c r="CI90" s="191">
        <v>1</v>
      </c>
      <c r="CJ90" s="74">
        <v>0</v>
      </c>
      <c r="CK90" s="74">
        <v>0</v>
      </c>
      <c r="CL90" s="50">
        <f t="shared" ref="CL90:CL99" si="88">+CJ90+CK90</f>
        <v>0</v>
      </c>
      <c r="CM90" s="194">
        <v>0</v>
      </c>
      <c r="CN90" s="215"/>
    </row>
    <row r="91" spans="1:92" ht="15.75" customHeight="1" thickBot="1" x14ac:dyDescent="0.3">
      <c r="A91" s="116"/>
      <c r="C91" s="16"/>
      <c r="D91" s="65" t="s">
        <v>111</v>
      </c>
      <c r="E91" s="65"/>
      <c r="F91" s="65"/>
      <c r="G91" s="97" t="s">
        <v>19</v>
      </c>
      <c r="H91" s="50"/>
      <c r="I91" s="74">
        <v>22</v>
      </c>
      <c r="J91" s="74">
        <v>9</v>
      </c>
      <c r="K91" s="74">
        <v>18</v>
      </c>
      <c r="L91" s="83">
        <v>27</v>
      </c>
      <c r="M91" s="74">
        <v>2</v>
      </c>
      <c r="O91" s="16"/>
      <c r="Q91" s="215"/>
      <c r="R91" s="215"/>
      <c r="S91" s="75"/>
      <c r="T91" s="65"/>
      <c r="U91" s="67"/>
      <c r="V91" s="69"/>
      <c r="W91" s="68" t="s">
        <v>27</v>
      </c>
      <c r="X91" s="69"/>
      <c r="Y91" s="69"/>
      <c r="Z91" s="60"/>
      <c r="AA91" s="67"/>
      <c r="AB91" s="67"/>
      <c r="AC91" s="60">
        <f>SUM(AC80:AC90)</f>
        <v>27</v>
      </c>
      <c r="AD91" s="60">
        <f t="shared" ref="AD91:AF91" si="89">SUM(AD80:AD90)</f>
        <v>15</v>
      </c>
      <c r="AE91" s="60">
        <f t="shared" si="89"/>
        <v>7</v>
      </c>
      <c r="AF91" s="60">
        <f t="shared" si="89"/>
        <v>5</v>
      </c>
      <c r="AG91" s="265">
        <f>(2*AD91+AF91)/(2*AC91)</f>
        <v>0.64814814814814814</v>
      </c>
      <c r="AH91" s="265"/>
      <c r="AI91" s="60">
        <f t="shared" ref="AI91" si="90">SUM(AI80:AI90)</f>
        <v>52</v>
      </c>
      <c r="AJ91" s="60">
        <f t="shared" ref="AJ91:AK91" si="91">SUM(AJ80:AJ90)</f>
        <v>1</v>
      </c>
      <c r="AK91" s="60">
        <f t="shared" si="91"/>
        <v>5</v>
      </c>
      <c r="AL91" s="70">
        <f>+AI91/AC91</f>
        <v>1.9259259259259258</v>
      </c>
      <c r="AM91" s="50"/>
      <c r="AN91" s="50"/>
      <c r="AO91" s="50"/>
      <c r="AP91" s="50"/>
      <c r="AQ91" s="50"/>
      <c r="AR91" s="215"/>
      <c r="AS91" s="215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33</v>
      </c>
      <c r="BB91" s="48">
        <f t="shared" ref="BB91" si="92">SUM(BB79:BB90)</f>
        <v>9</v>
      </c>
      <c r="BC91" s="48">
        <f>SUM(BC79:BC90)</f>
        <v>18</v>
      </c>
      <c r="BD91" s="48">
        <f>+BC91+BB91</f>
        <v>27</v>
      </c>
      <c r="BE91" s="196">
        <f>SUM(BE79:BE90)</f>
        <v>8</v>
      </c>
      <c r="BF91" s="195">
        <f>SUM(BF79:BF90)</f>
        <v>275</v>
      </c>
      <c r="BG91" s="48">
        <f t="shared" ref="BG91" si="93">SUM(BG79:BG90)</f>
        <v>65</v>
      </c>
      <c r="BH91" s="48">
        <f>SUM(BH79:BH90)</f>
        <v>109</v>
      </c>
      <c r="BI91" s="48">
        <f>+BH91+BG91</f>
        <v>174</v>
      </c>
      <c r="BJ91" s="196">
        <f>SUM(BJ79:BJ90)</f>
        <v>42</v>
      </c>
      <c r="BK91" s="195">
        <f>SUM(BK79:BK90)</f>
        <v>242</v>
      </c>
      <c r="BL91" s="48">
        <f t="shared" ref="BL91" si="94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215"/>
      <c r="BQ91" s="215"/>
      <c r="BR91" s="75">
        <v>6.5</v>
      </c>
      <c r="BS91" s="36" t="s">
        <v>181</v>
      </c>
      <c r="BT91" s="36"/>
      <c r="BU91" s="36"/>
      <c r="BV91" s="36"/>
      <c r="BW91" s="38"/>
      <c r="BX91" s="57"/>
      <c r="BY91" s="191"/>
      <c r="BZ91" s="74"/>
      <c r="CA91" s="74"/>
      <c r="CB91" s="74"/>
      <c r="CC91" s="194"/>
      <c r="CD91" s="191">
        <f t="shared" si="76"/>
        <v>1</v>
      </c>
      <c r="CE91" s="74">
        <f t="shared" si="76"/>
        <v>0</v>
      </c>
      <c r="CF91" s="74">
        <f t="shared" si="76"/>
        <v>0</v>
      </c>
      <c r="CG91" s="74">
        <f t="shared" si="76"/>
        <v>0</v>
      </c>
      <c r="CH91" s="194">
        <f t="shared" si="76"/>
        <v>2</v>
      </c>
      <c r="CI91" s="191">
        <v>1</v>
      </c>
      <c r="CJ91" s="74">
        <v>0</v>
      </c>
      <c r="CK91" s="74">
        <v>0</v>
      </c>
      <c r="CL91" s="50">
        <f t="shared" si="88"/>
        <v>0</v>
      </c>
      <c r="CM91" s="194">
        <v>2</v>
      </c>
      <c r="CN91" s="215"/>
    </row>
    <row r="92" spans="1:92" ht="15.75" customHeight="1" x14ac:dyDescent="0.25">
      <c r="A92" s="116"/>
      <c r="C92" s="16"/>
      <c r="D92" s="36" t="s">
        <v>154</v>
      </c>
      <c r="E92" s="36"/>
      <c r="F92" s="36"/>
      <c r="G92" s="42" t="s">
        <v>139</v>
      </c>
      <c r="H92" s="38"/>
      <c r="I92" s="74">
        <v>23</v>
      </c>
      <c r="J92" s="74">
        <v>7</v>
      </c>
      <c r="K92" s="74">
        <v>17</v>
      </c>
      <c r="L92" s="83">
        <v>24</v>
      </c>
      <c r="M92" s="74">
        <v>0</v>
      </c>
      <c r="O92" s="16"/>
      <c r="Q92" s="215"/>
      <c r="R92" s="215"/>
      <c r="S92" s="75"/>
      <c r="T92" s="65"/>
      <c r="U92" s="71"/>
      <c r="V92" s="71"/>
      <c r="W92" s="71"/>
      <c r="X92" s="71"/>
      <c r="Y92" s="71"/>
      <c r="Z92" s="50"/>
      <c r="AA92" s="50"/>
      <c r="AB92" s="50"/>
      <c r="AC92" s="50"/>
      <c r="AD92" s="50"/>
      <c r="AE92" s="71"/>
      <c r="AF92" s="75"/>
      <c r="AG92" s="65"/>
      <c r="AH92" s="71"/>
      <c r="AI92" s="71"/>
      <c r="AJ92" s="71"/>
      <c r="AK92" s="71"/>
      <c r="AL92" s="71"/>
      <c r="AM92" s="50"/>
      <c r="AN92" s="50"/>
      <c r="AO92" s="50"/>
      <c r="AP92" s="50"/>
      <c r="AQ92" s="50"/>
      <c r="AR92" s="215"/>
      <c r="AS92" s="215"/>
      <c r="AT92" s="25" t="s">
        <v>23</v>
      </c>
      <c r="AU92" s="25"/>
      <c r="AV92" s="25"/>
      <c r="AW92" s="25"/>
      <c r="AX92" s="26"/>
      <c r="AY92" s="27" t="s">
        <v>64</v>
      </c>
      <c r="BA92" s="189">
        <v>2</v>
      </c>
      <c r="BB92" s="74">
        <v>0</v>
      </c>
      <c r="BC92" s="74">
        <v>0</v>
      </c>
      <c r="BD92" s="50">
        <f t="shared" ref="BD92:BD103" si="95">+BC92+BB92</f>
        <v>0</v>
      </c>
      <c r="BE92" s="194">
        <v>0</v>
      </c>
      <c r="BF92" s="189">
        <f>+BK92+BA92</f>
        <v>24</v>
      </c>
      <c r="BG92" s="28">
        <f>+BL92+BB92</f>
        <v>6</v>
      </c>
      <c r="BH92" s="28">
        <f>+BM92+BC92</f>
        <v>5</v>
      </c>
      <c r="BI92" s="28">
        <f>+BN92+BD92</f>
        <v>11</v>
      </c>
      <c r="BJ92" s="193">
        <f>+BO92+BE92</f>
        <v>2</v>
      </c>
      <c r="BK92" s="189">
        <v>22</v>
      </c>
      <c r="BL92" s="28">
        <v>6</v>
      </c>
      <c r="BM92" s="28">
        <v>5</v>
      </c>
      <c r="BN92" s="60">
        <f t="shared" ref="BN92:BN103" si="96">+BL92+BM92</f>
        <v>11</v>
      </c>
      <c r="BO92" s="193">
        <v>2</v>
      </c>
      <c r="BP92" s="215"/>
      <c r="BQ92" s="215"/>
      <c r="BR92" s="75">
        <v>6</v>
      </c>
      <c r="BS92" s="36" t="s">
        <v>89</v>
      </c>
      <c r="BT92" s="36"/>
      <c r="BU92" s="36"/>
      <c r="BV92" s="36"/>
      <c r="BW92" s="38"/>
      <c r="BX92" s="57"/>
      <c r="BY92" s="191"/>
      <c r="BZ92" s="74"/>
      <c r="CA92" s="74"/>
      <c r="CB92" s="74"/>
      <c r="CC92" s="194"/>
      <c r="CD92" s="191">
        <f t="shared" si="76"/>
        <v>1</v>
      </c>
      <c r="CE92" s="74">
        <f t="shared" si="76"/>
        <v>0</v>
      </c>
      <c r="CF92" s="74">
        <f t="shared" si="76"/>
        <v>0</v>
      </c>
      <c r="CG92" s="74">
        <f t="shared" si="76"/>
        <v>0</v>
      </c>
      <c r="CH92" s="194">
        <f t="shared" si="76"/>
        <v>2</v>
      </c>
      <c r="CI92" s="191">
        <v>1</v>
      </c>
      <c r="CJ92" s="74">
        <v>0</v>
      </c>
      <c r="CK92" s="74">
        <v>0</v>
      </c>
      <c r="CL92" s="50">
        <f t="shared" si="88"/>
        <v>0</v>
      </c>
      <c r="CM92" s="194">
        <v>2</v>
      </c>
      <c r="CN92" s="215"/>
    </row>
    <row r="93" spans="1:92" ht="15.75" customHeight="1" x14ac:dyDescent="0.25">
      <c r="A93" s="116"/>
      <c r="C93" s="16"/>
      <c r="D93" s="65" t="s">
        <v>69</v>
      </c>
      <c r="E93" s="65"/>
      <c r="F93" s="65"/>
      <c r="G93" s="97" t="s">
        <v>19</v>
      </c>
      <c r="H93" s="50"/>
      <c r="I93" s="74">
        <v>25</v>
      </c>
      <c r="J93" s="74">
        <v>3</v>
      </c>
      <c r="K93" s="74">
        <v>21</v>
      </c>
      <c r="L93" s="83">
        <v>24</v>
      </c>
      <c r="M93" s="74">
        <v>0</v>
      </c>
      <c r="O93" s="16"/>
      <c r="Q93" s="215"/>
      <c r="R93" s="215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215"/>
      <c r="AS93" s="215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2</v>
      </c>
      <c r="BB93" s="74">
        <v>0</v>
      </c>
      <c r="BC93" s="74">
        <v>0</v>
      </c>
      <c r="BD93" s="50">
        <f t="shared" si="95"/>
        <v>0</v>
      </c>
      <c r="BE93" s="194">
        <v>0</v>
      </c>
      <c r="BF93" s="191">
        <f t="shared" ref="BF93:BJ103" si="97">+BK93+BA93</f>
        <v>21</v>
      </c>
      <c r="BG93" s="74">
        <f t="shared" si="97"/>
        <v>0</v>
      </c>
      <c r="BH93" s="74">
        <f t="shared" si="97"/>
        <v>1</v>
      </c>
      <c r="BI93" s="74">
        <f t="shared" si="97"/>
        <v>1</v>
      </c>
      <c r="BJ93" s="194">
        <f t="shared" si="97"/>
        <v>2</v>
      </c>
      <c r="BK93" s="191">
        <v>19</v>
      </c>
      <c r="BL93" s="74">
        <v>0</v>
      </c>
      <c r="BM93" s="74">
        <v>1</v>
      </c>
      <c r="BN93" s="50">
        <f t="shared" si="96"/>
        <v>1</v>
      </c>
      <c r="BO93" s="194">
        <v>2</v>
      </c>
      <c r="BP93" s="215"/>
      <c r="BQ93" s="215"/>
      <c r="BR93" s="75">
        <v>7.5</v>
      </c>
      <c r="BS93" s="36" t="s">
        <v>44</v>
      </c>
      <c r="BT93" s="36"/>
      <c r="BU93" s="36"/>
      <c r="BV93" s="36"/>
      <c r="BW93" s="38"/>
      <c r="BX93" s="57"/>
      <c r="BY93" s="191"/>
      <c r="BZ93" s="74"/>
      <c r="CA93" s="74"/>
      <c r="CB93" s="74"/>
      <c r="CC93" s="194"/>
      <c r="CD93" s="191">
        <f t="shared" si="76"/>
        <v>1</v>
      </c>
      <c r="CE93" s="74">
        <f t="shared" si="76"/>
        <v>0</v>
      </c>
      <c r="CF93" s="74">
        <f t="shared" si="76"/>
        <v>0</v>
      </c>
      <c r="CG93" s="74">
        <f t="shared" si="76"/>
        <v>0</v>
      </c>
      <c r="CH93" s="194">
        <f t="shared" si="76"/>
        <v>0</v>
      </c>
      <c r="CI93" s="191">
        <v>1</v>
      </c>
      <c r="CJ93" s="74">
        <v>0</v>
      </c>
      <c r="CK93" s="74">
        <v>0</v>
      </c>
      <c r="CL93" s="50">
        <f t="shared" si="88"/>
        <v>0</v>
      </c>
      <c r="CM93" s="194">
        <v>0</v>
      </c>
      <c r="CN93" s="215"/>
    </row>
    <row r="94" spans="1:92" ht="15.75" customHeight="1" x14ac:dyDescent="0.25">
      <c r="A94" s="116"/>
      <c r="C94" s="16"/>
      <c r="D94" s="36" t="s">
        <v>34</v>
      </c>
      <c r="E94" s="36"/>
      <c r="F94" s="36"/>
      <c r="G94" s="42" t="s">
        <v>139</v>
      </c>
      <c r="H94" s="38"/>
      <c r="I94" s="74">
        <v>21</v>
      </c>
      <c r="J94" s="74">
        <v>10</v>
      </c>
      <c r="K94" s="74">
        <v>13</v>
      </c>
      <c r="L94" s="83">
        <v>23</v>
      </c>
      <c r="M94" s="74">
        <v>0</v>
      </c>
      <c r="O94" s="16"/>
      <c r="Q94" s="215"/>
      <c r="R94" s="215"/>
      <c r="S94" s="75"/>
      <c r="T94" s="65"/>
      <c r="U94" s="266" t="s">
        <v>668</v>
      </c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50"/>
      <c r="AN94" s="50"/>
      <c r="AO94" s="50"/>
      <c r="AP94" s="50"/>
      <c r="AQ94" s="50"/>
      <c r="AR94" s="215"/>
      <c r="AS94" s="215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3</v>
      </c>
      <c r="BB94" s="74">
        <v>3</v>
      </c>
      <c r="BC94" s="74">
        <v>2</v>
      </c>
      <c r="BD94" s="50">
        <f t="shared" si="95"/>
        <v>5</v>
      </c>
      <c r="BE94" s="194">
        <v>0</v>
      </c>
      <c r="BF94" s="191">
        <f t="shared" si="97"/>
        <v>24</v>
      </c>
      <c r="BG94" s="74">
        <f t="shared" si="97"/>
        <v>43</v>
      </c>
      <c r="BH94" s="74">
        <f t="shared" si="97"/>
        <v>17</v>
      </c>
      <c r="BI94" s="74">
        <f t="shared" si="97"/>
        <v>60</v>
      </c>
      <c r="BJ94" s="194">
        <f t="shared" si="97"/>
        <v>4</v>
      </c>
      <c r="BK94" s="191">
        <v>21</v>
      </c>
      <c r="BL94" s="74">
        <v>40</v>
      </c>
      <c r="BM94" s="74">
        <v>15</v>
      </c>
      <c r="BN94" s="50">
        <f t="shared" si="96"/>
        <v>55</v>
      </c>
      <c r="BO94" s="194">
        <v>4</v>
      </c>
      <c r="BP94" s="215"/>
      <c r="BQ94" s="215"/>
      <c r="BR94" s="75">
        <v>9.5</v>
      </c>
      <c r="BS94" s="36" t="s">
        <v>133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76"/>
        <v>2</v>
      </c>
      <c r="CE94" s="74">
        <f t="shared" si="76"/>
        <v>3</v>
      </c>
      <c r="CF94" s="74">
        <f t="shared" si="76"/>
        <v>0</v>
      </c>
      <c r="CG94" s="74">
        <f t="shared" si="76"/>
        <v>3</v>
      </c>
      <c r="CH94" s="194">
        <f t="shared" si="76"/>
        <v>0</v>
      </c>
      <c r="CI94" s="191">
        <v>2</v>
      </c>
      <c r="CJ94" s="74">
        <v>3</v>
      </c>
      <c r="CK94" s="74">
        <v>0</v>
      </c>
      <c r="CL94" s="50">
        <f t="shared" si="88"/>
        <v>3</v>
      </c>
      <c r="CM94" s="194">
        <v>0</v>
      </c>
      <c r="CN94" s="215"/>
    </row>
    <row r="95" spans="1:92" ht="15.75" customHeight="1" x14ac:dyDescent="0.25">
      <c r="A95" s="116"/>
      <c r="C95" s="16"/>
      <c r="D95" s="42" t="s">
        <v>38</v>
      </c>
      <c r="E95" s="42"/>
      <c r="F95" s="42"/>
      <c r="G95" s="29" t="s">
        <v>23</v>
      </c>
      <c r="H95" s="43"/>
      <c r="I95" s="74">
        <v>23</v>
      </c>
      <c r="J95" s="74">
        <v>6</v>
      </c>
      <c r="K95" s="74">
        <v>14</v>
      </c>
      <c r="L95" s="83">
        <v>20</v>
      </c>
      <c r="M95" s="74">
        <v>4</v>
      </c>
      <c r="O95" s="16"/>
      <c r="Q95" s="215"/>
      <c r="R95" s="215"/>
      <c r="S95" s="75"/>
      <c r="T95" s="65"/>
      <c r="U95" s="71"/>
      <c r="V95" s="71"/>
      <c r="W95" s="71"/>
      <c r="X95" s="71"/>
      <c r="Y95" s="71"/>
      <c r="Z95" s="50"/>
      <c r="AA95" s="50"/>
      <c r="AB95" s="50"/>
      <c r="AC95" s="50"/>
      <c r="AD95" s="50"/>
      <c r="AE95" s="71"/>
      <c r="AF95" s="75"/>
      <c r="AG95" s="65"/>
      <c r="AH95" s="71"/>
      <c r="AI95" s="71"/>
      <c r="AJ95" s="71"/>
      <c r="AK95" s="71"/>
      <c r="AL95" s="71"/>
      <c r="AM95" s="50"/>
      <c r="AN95" s="50"/>
      <c r="AO95" s="50"/>
      <c r="AP95" s="50"/>
      <c r="AQ95" s="50"/>
      <c r="AR95" s="215"/>
      <c r="AS95" s="215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3</v>
      </c>
      <c r="BB95" s="74">
        <v>0</v>
      </c>
      <c r="BC95" s="74">
        <v>2</v>
      </c>
      <c r="BD95" s="50">
        <f t="shared" si="95"/>
        <v>2</v>
      </c>
      <c r="BE95" s="194">
        <v>0</v>
      </c>
      <c r="BF95" s="191">
        <f t="shared" si="97"/>
        <v>23</v>
      </c>
      <c r="BG95" s="74">
        <f t="shared" si="97"/>
        <v>6</v>
      </c>
      <c r="BH95" s="74">
        <f t="shared" si="97"/>
        <v>14</v>
      </c>
      <c r="BI95" s="74">
        <f t="shared" si="97"/>
        <v>20</v>
      </c>
      <c r="BJ95" s="194">
        <f t="shared" si="97"/>
        <v>4</v>
      </c>
      <c r="BK95" s="191">
        <v>20</v>
      </c>
      <c r="BL95" s="74">
        <v>6</v>
      </c>
      <c r="BM95" s="74">
        <v>12</v>
      </c>
      <c r="BN95" s="50">
        <f t="shared" si="96"/>
        <v>18</v>
      </c>
      <c r="BO95" s="194">
        <v>4</v>
      </c>
      <c r="BP95" s="215"/>
      <c r="BQ95" s="215"/>
      <c r="BR95" s="75">
        <v>7.5</v>
      </c>
      <c r="BS95" s="36" t="s">
        <v>125</v>
      </c>
      <c r="BT95" s="36"/>
      <c r="BU95" s="36"/>
      <c r="BV95" s="36"/>
      <c r="BW95" s="38"/>
      <c r="BX95" s="57"/>
      <c r="BY95" s="191"/>
      <c r="BZ95" s="74"/>
      <c r="CA95" s="74"/>
      <c r="CB95" s="74"/>
      <c r="CC95" s="194"/>
      <c r="CD95" s="191">
        <f t="shared" si="76"/>
        <v>2</v>
      </c>
      <c r="CE95" s="74">
        <f t="shared" si="76"/>
        <v>0</v>
      </c>
      <c r="CF95" s="74">
        <f t="shared" si="76"/>
        <v>1</v>
      </c>
      <c r="CG95" s="74">
        <f t="shared" si="76"/>
        <v>1</v>
      </c>
      <c r="CH95" s="194">
        <f t="shared" si="76"/>
        <v>0</v>
      </c>
      <c r="CI95" s="191">
        <v>2</v>
      </c>
      <c r="CJ95" s="74">
        <v>0</v>
      </c>
      <c r="CK95" s="74">
        <v>1</v>
      </c>
      <c r="CL95" s="50">
        <f t="shared" si="88"/>
        <v>1</v>
      </c>
      <c r="CM95" s="194">
        <v>0</v>
      </c>
      <c r="CN95" s="215"/>
    </row>
    <row r="96" spans="1:92" ht="15.75" customHeight="1" thickBot="1" x14ac:dyDescent="0.3">
      <c r="A96" s="116"/>
      <c r="C96" s="16"/>
      <c r="D96" s="42" t="s">
        <v>86</v>
      </c>
      <c r="E96" s="42"/>
      <c r="F96" s="42"/>
      <c r="G96" s="36" t="s">
        <v>15</v>
      </c>
      <c r="H96" s="43"/>
      <c r="I96" s="74">
        <v>24</v>
      </c>
      <c r="J96" s="74">
        <v>6</v>
      </c>
      <c r="K96" s="74">
        <v>14</v>
      </c>
      <c r="L96" s="83">
        <v>20</v>
      </c>
      <c r="M96" s="74">
        <v>0</v>
      </c>
      <c r="O96" s="16"/>
      <c r="Q96" s="215"/>
      <c r="R96" s="215"/>
      <c r="S96" s="75"/>
      <c r="T96" s="65"/>
      <c r="U96" s="211" t="s">
        <v>161</v>
      </c>
      <c r="V96" s="22" t="s">
        <v>194</v>
      </c>
      <c r="W96" s="22"/>
      <c r="X96" s="22"/>
      <c r="Y96" s="22"/>
      <c r="Z96" s="22"/>
      <c r="AA96" s="22"/>
      <c r="AB96" s="22"/>
      <c r="AC96" s="211" t="s">
        <v>4</v>
      </c>
      <c r="AD96" s="211" t="s">
        <v>8</v>
      </c>
      <c r="AE96" s="211" t="s">
        <v>9</v>
      </c>
      <c r="AF96" s="211" t="s">
        <v>10</v>
      </c>
      <c r="AG96" s="263" t="s">
        <v>107</v>
      </c>
      <c r="AH96" s="263"/>
      <c r="AI96" s="211" t="s">
        <v>5</v>
      </c>
      <c r="AJ96" s="211" t="s">
        <v>7</v>
      </c>
      <c r="AK96" s="211" t="s">
        <v>6</v>
      </c>
      <c r="AL96" s="211" t="s">
        <v>108</v>
      </c>
      <c r="AM96" s="50"/>
      <c r="AN96" s="50"/>
      <c r="AO96" s="50"/>
      <c r="AP96" s="50"/>
      <c r="AQ96" s="50"/>
      <c r="AR96" s="215"/>
      <c r="AS96" s="215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3</v>
      </c>
      <c r="BB96" s="74">
        <v>2</v>
      </c>
      <c r="BC96" s="74">
        <v>1</v>
      </c>
      <c r="BD96" s="50">
        <f t="shared" si="95"/>
        <v>3</v>
      </c>
      <c r="BE96" s="194">
        <v>0</v>
      </c>
      <c r="BF96" s="191">
        <f t="shared" si="97"/>
        <v>23</v>
      </c>
      <c r="BG96" s="74">
        <f t="shared" si="97"/>
        <v>14</v>
      </c>
      <c r="BH96" s="74">
        <f t="shared" si="97"/>
        <v>18</v>
      </c>
      <c r="BI96" s="74">
        <f t="shared" si="97"/>
        <v>32</v>
      </c>
      <c r="BJ96" s="194">
        <f t="shared" si="97"/>
        <v>2</v>
      </c>
      <c r="BK96" s="191">
        <v>20</v>
      </c>
      <c r="BL96" s="74">
        <v>12</v>
      </c>
      <c r="BM96" s="74">
        <v>17</v>
      </c>
      <c r="BN96" s="50">
        <f t="shared" si="96"/>
        <v>29</v>
      </c>
      <c r="BO96" s="194">
        <v>2</v>
      </c>
      <c r="BP96" s="215"/>
      <c r="BQ96" s="215"/>
      <c r="BR96" s="75">
        <v>6.5</v>
      </c>
      <c r="BS96" s="36" t="s">
        <v>76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si="76"/>
        <v>9</v>
      </c>
      <c r="CE96" s="74">
        <f t="shared" si="76"/>
        <v>0</v>
      </c>
      <c r="CF96" s="74">
        <f t="shared" si="76"/>
        <v>3</v>
      </c>
      <c r="CG96" s="74">
        <f t="shared" si="76"/>
        <v>3</v>
      </c>
      <c r="CH96" s="194">
        <f t="shared" si="76"/>
        <v>0</v>
      </c>
      <c r="CI96" s="191">
        <v>9</v>
      </c>
      <c r="CJ96" s="74">
        <v>0</v>
      </c>
      <c r="CK96" s="74">
        <v>3</v>
      </c>
      <c r="CL96" s="50">
        <f t="shared" si="88"/>
        <v>3</v>
      </c>
      <c r="CM96" s="194">
        <v>0</v>
      </c>
      <c r="CN96" s="215"/>
    </row>
    <row r="97" spans="1:92" ht="15.75" customHeight="1" thickBot="1" x14ac:dyDescent="0.3">
      <c r="A97" s="116"/>
      <c r="C97" s="16"/>
      <c r="D97" s="65" t="s">
        <v>129</v>
      </c>
      <c r="E97" s="65"/>
      <c r="F97" s="65"/>
      <c r="G97" s="97" t="s">
        <v>19</v>
      </c>
      <c r="H97" s="50"/>
      <c r="I97" s="74">
        <v>25</v>
      </c>
      <c r="J97" s="74">
        <v>8</v>
      </c>
      <c r="K97" s="74">
        <v>11</v>
      </c>
      <c r="L97" s="83">
        <v>19</v>
      </c>
      <c r="M97" s="74">
        <v>0</v>
      </c>
      <c r="O97" s="16"/>
      <c r="Q97" s="215"/>
      <c r="R97" s="215"/>
      <c r="S97" s="75"/>
      <c r="T97" s="65"/>
      <c r="U97" s="79">
        <v>7.5</v>
      </c>
      <c r="V97" s="65" t="s">
        <v>16</v>
      </c>
      <c r="W97" s="65"/>
      <c r="X97" s="65"/>
      <c r="Y97" s="65"/>
      <c r="Z97" s="50"/>
      <c r="AC97" s="50">
        <v>1</v>
      </c>
      <c r="AD97" s="50">
        <v>1</v>
      </c>
      <c r="AE97" s="50">
        <v>0</v>
      </c>
      <c r="AF97" s="50">
        <v>0</v>
      </c>
      <c r="AG97" s="264">
        <f t="shared" ref="AG97" si="98">(2*AD97+AF97)/(2*AC97)</f>
        <v>1</v>
      </c>
      <c r="AH97" s="264"/>
      <c r="AI97" s="50">
        <v>1</v>
      </c>
      <c r="AJ97" s="50">
        <v>0</v>
      </c>
      <c r="AK97" s="50">
        <v>0</v>
      </c>
      <c r="AL97" s="81">
        <f t="shared" ref="AL97" si="99">+AI97/AC97</f>
        <v>1</v>
      </c>
      <c r="AM97" s="50"/>
      <c r="AN97" s="50"/>
      <c r="AO97" s="50"/>
      <c r="AP97" s="50"/>
      <c r="AQ97" s="50"/>
      <c r="AR97" s="215"/>
      <c r="AS97" s="215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3</v>
      </c>
      <c r="BB97" s="74">
        <v>1</v>
      </c>
      <c r="BC97" s="74">
        <v>2</v>
      </c>
      <c r="BD97" s="50">
        <f t="shared" si="95"/>
        <v>3</v>
      </c>
      <c r="BE97" s="194">
        <v>4</v>
      </c>
      <c r="BF97" s="191">
        <f t="shared" si="97"/>
        <v>19</v>
      </c>
      <c r="BG97" s="74">
        <f t="shared" si="97"/>
        <v>2</v>
      </c>
      <c r="BH97" s="74">
        <f t="shared" si="97"/>
        <v>15</v>
      </c>
      <c r="BI97" s="74">
        <f t="shared" si="97"/>
        <v>17</v>
      </c>
      <c r="BJ97" s="194">
        <f t="shared" si="97"/>
        <v>10</v>
      </c>
      <c r="BK97" s="191">
        <v>16</v>
      </c>
      <c r="BL97" s="74">
        <v>1</v>
      </c>
      <c r="BM97" s="74">
        <v>13</v>
      </c>
      <c r="BN97" s="50">
        <f t="shared" si="96"/>
        <v>14</v>
      </c>
      <c r="BO97" s="194">
        <v>6</v>
      </c>
      <c r="BP97" s="215"/>
      <c r="BQ97" s="215"/>
      <c r="BR97" s="75">
        <v>7.5</v>
      </c>
      <c r="BS97" s="36" t="s">
        <v>56</v>
      </c>
      <c r="BT97" s="36"/>
      <c r="BU97" s="36"/>
      <c r="BV97" s="36"/>
      <c r="BW97" s="38"/>
      <c r="BX97" s="57"/>
      <c r="BY97" s="191"/>
      <c r="BZ97" s="74"/>
      <c r="CA97" s="74"/>
      <c r="CB97" s="74"/>
      <c r="CC97" s="194"/>
      <c r="CD97" s="191">
        <f t="shared" si="76"/>
        <v>1</v>
      </c>
      <c r="CE97" s="74">
        <f t="shared" si="76"/>
        <v>0</v>
      </c>
      <c r="CF97" s="74">
        <f t="shared" si="76"/>
        <v>0</v>
      </c>
      <c r="CG97" s="74">
        <f t="shared" si="76"/>
        <v>0</v>
      </c>
      <c r="CH97" s="194">
        <f t="shared" si="76"/>
        <v>0</v>
      </c>
      <c r="CI97" s="191">
        <v>1</v>
      </c>
      <c r="CJ97" s="74">
        <v>0</v>
      </c>
      <c r="CK97" s="74">
        <v>0</v>
      </c>
      <c r="CL97" s="50">
        <f t="shared" si="88"/>
        <v>0</v>
      </c>
      <c r="CM97" s="194">
        <v>0</v>
      </c>
      <c r="CN97" s="215"/>
    </row>
    <row r="98" spans="1:92" ht="15.75" customHeight="1" x14ac:dyDescent="0.25">
      <c r="A98" s="116"/>
      <c r="C98" s="16"/>
      <c r="D98" s="42" t="s">
        <v>73</v>
      </c>
      <c r="E98" s="42"/>
      <c r="F98" s="42"/>
      <c r="G98" s="29" t="s">
        <v>23</v>
      </c>
      <c r="H98" s="43"/>
      <c r="I98" s="74">
        <v>23</v>
      </c>
      <c r="J98" s="74">
        <v>3</v>
      </c>
      <c r="K98" s="74">
        <v>16</v>
      </c>
      <c r="L98" s="83">
        <v>19</v>
      </c>
      <c r="M98" s="74">
        <v>0</v>
      </c>
      <c r="O98" s="16"/>
      <c r="Q98" s="215"/>
      <c r="R98" s="215"/>
      <c r="S98" s="71"/>
      <c r="T98" s="65"/>
      <c r="U98" s="67"/>
      <c r="V98" s="69"/>
      <c r="W98" s="68" t="s">
        <v>27</v>
      </c>
      <c r="X98" s="69"/>
      <c r="Y98" s="69"/>
      <c r="Z98" s="60"/>
      <c r="AA98" s="67"/>
      <c r="AB98" s="67"/>
      <c r="AC98" s="60">
        <f>SUM(AC97)</f>
        <v>1</v>
      </c>
      <c r="AD98" s="60">
        <f t="shared" ref="AD98:AF98" si="100">SUM(AD97)</f>
        <v>1</v>
      </c>
      <c r="AE98" s="60">
        <f t="shared" si="100"/>
        <v>0</v>
      </c>
      <c r="AF98" s="60">
        <f t="shared" si="100"/>
        <v>0</v>
      </c>
      <c r="AG98" s="265">
        <f>(2*AD98+AF98)/(2*AC98)</f>
        <v>1</v>
      </c>
      <c r="AH98" s="265"/>
      <c r="AI98" s="60">
        <f>SUM(AI97)</f>
        <v>1</v>
      </c>
      <c r="AJ98" s="60">
        <f>SUM(AJ97)</f>
        <v>0</v>
      </c>
      <c r="AK98" s="60">
        <f>SUM(AK97)</f>
        <v>0</v>
      </c>
      <c r="AL98" s="70">
        <f>+AI98/AC98</f>
        <v>1</v>
      </c>
      <c r="AM98" s="50"/>
      <c r="AN98" s="50"/>
      <c r="AO98" s="50"/>
      <c r="AP98" s="50"/>
      <c r="AQ98" s="50"/>
      <c r="AR98" s="215"/>
      <c r="AS98" s="215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3</v>
      </c>
      <c r="BB98" s="74">
        <v>0</v>
      </c>
      <c r="BC98" s="74">
        <v>1</v>
      </c>
      <c r="BD98" s="50">
        <f t="shared" si="95"/>
        <v>1</v>
      </c>
      <c r="BE98" s="194">
        <v>0</v>
      </c>
      <c r="BF98" s="191">
        <f t="shared" si="97"/>
        <v>23</v>
      </c>
      <c r="BG98" s="74">
        <f t="shared" si="97"/>
        <v>1</v>
      </c>
      <c r="BH98" s="74">
        <f t="shared" si="97"/>
        <v>15</v>
      </c>
      <c r="BI98" s="74">
        <f t="shared" si="97"/>
        <v>16</v>
      </c>
      <c r="BJ98" s="194">
        <f t="shared" si="97"/>
        <v>0</v>
      </c>
      <c r="BK98" s="191">
        <v>20</v>
      </c>
      <c r="BL98" s="74">
        <v>1</v>
      </c>
      <c r="BM98" s="74">
        <v>14</v>
      </c>
      <c r="BN98" s="50">
        <f t="shared" si="96"/>
        <v>15</v>
      </c>
      <c r="BO98" s="194">
        <v>0</v>
      </c>
      <c r="BP98" s="215"/>
      <c r="BQ98" s="215"/>
      <c r="BR98" s="75">
        <v>7</v>
      </c>
      <c r="BS98" s="36" t="s">
        <v>40</v>
      </c>
      <c r="BT98" s="36"/>
      <c r="BU98" s="36"/>
      <c r="BV98" s="36"/>
      <c r="BW98" s="38"/>
      <c r="BX98" s="57"/>
      <c r="BY98" s="191"/>
      <c r="BZ98" s="74"/>
      <c r="CA98" s="74"/>
      <c r="CB98" s="74"/>
      <c r="CC98" s="194"/>
      <c r="CD98" s="191">
        <f t="shared" si="76"/>
        <v>3</v>
      </c>
      <c r="CE98" s="74">
        <f t="shared" si="76"/>
        <v>0</v>
      </c>
      <c r="CF98" s="74">
        <f t="shared" si="76"/>
        <v>0</v>
      </c>
      <c r="CG98" s="74">
        <f t="shared" si="76"/>
        <v>0</v>
      </c>
      <c r="CH98" s="194">
        <f t="shared" si="76"/>
        <v>0</v>
      </c>
      <c r="CI98" s="191">
        <v>3</v>
      </c>
      <c r="CJ98" s="74">
        <v>0</v>
      </c>
      <c r="CK98" s="74">
        <v>0</v>
      </c>
      <c r="CL98" s="50">
        <f t="shared" si="88"/>
        <v>0</v>
      </c>
      <c r="CM98" s="194">
        <v>0</v>
      </c>
      <c r="CN98" s="215"/>
    </row>
    <row r="99" spans="1:92" ht="15.75" customHeight="1" x14ac:dyDescent="0.25">
      <c r="A99" s="116"/>
      <c r="C99" s="16"/>
      <c r="D99" s="36" t="s">
        <v>70</v>
      </c>
      <c r="E99" s="36"/>
      <c r="F99" s="36"/>
      <c r="G99" s="42" t="s">
        <v>139</v>
      </c>
      <c r="H99" s="38"/>
      <c r="I99" s="74">
        <v>25</v>
      </c>
      <c r="J99" s="74">
        <v>0</v>
      </c>
      <c r="K99" s="74">
        <v>19</v>
      </c>
      <c r="L99" s="83">
        <v>19</v>
      </c>
      <c r="M99" s="74">
        <v>0</v>
      </c>
      <c r="O99" s="16"/>
      <c r="Q99" s="215"/>
      <c r="R99" s="215"/>
      <c r="S99" s="71"/>
      <c r="T99" s="65"/>
      <c r="U99" s="79"/>
      <c r="V99" s="65"/>
      <c r="W99" s="65"/>
      <c r="X99" s="65"/>
      <c r="Y99" s="65"/>
      <c r="Z99" s="50"/>
      <c r="AC99" s="50"/>
      <c r="AD99" s="50"/>
      <c r="AE99" s="50"/>
      <c r="AF99" s="50"/>
      <c r="AG99" s="264"/>
      <c r="AH99" s="264"/>
      <c r="AI99" s="50"/>
      <c r="AJ99" s="50"/>
      <c r="AK99" s="50"/>
      <c r="AL99" s="81"/>
      <c r="AM99" s="50"/>
      <c r="AN99" s="50"/>
      <c r="AO99" s="50"/>
      <c r="AP99" s="50"/>
      <c r="AQ99" s="50"/>
      <c r="AR99" s="215"/>
      <c r="AS99" s="215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2</v>
      </c>
      <c r="BB99" s="74">
        <v>0</v>
      </c>
      <c r="BC99" s="74">
        <v>1</v>
      </c>
      <c r="BD99" s="50">
        <f t="shared" si="95"/>
        <v>1</v>
      </c>
      <c r="BE99" s="194">
        <v>0</v>
      </c>
      <c r="BF99" s="191">
        <f t="shared" si="97"/>
        <v>23</v>
      </c>
      <c r="BG99" s="74">
        <f t="shared" si="97"/>
        <v>2</v>
      </c>
      <c r="BH99" s="74">
        <f t="shared" si="97"/>
        <v>3</v>
      </c>
      <c r="BI99" s="74">
        <f t="shared" si="97"/>
        <v>5</v>
      </c>
      <c r="BJ99" s="194">
        <f t="shared" si="97"/>
        <v>0</v>
      </c>
      <c r="BK99" s="191">
        <v>21</v>
      </c>
      <c r="BL99" s="74">
        <v>2</v>
      </c>
      <c r="BM99" s="74">
        <v>2</v>
      </c>
      <c r="BN99" s="50">
        <f t="shared" si="96"/>
        <v>4</v>
      </c>
      <c r="BO99" s="194">
        <v>0</v>
      </c>
      <c r="BP99" s="215"/>
      <c r="BQ99" s="215"/>
      <c r="BR99" s="75">
        <v>6.5</v>
      </c>
      <c r="BS99" s="36" t="s">
        <v>138</v>
      </c>
      <c r="BT99" s="36"/>
      <c r="BU99" s="36"/>
      <c r="BV99" s="36"/>
      <c r="BW99" s="38"/>
      <c r="BX99" s="57"/>
      <c r="BY99" s="191"/>
      <c r="BZ99" s="74"/>
      <c r="CA99" s="74"/>
      <c r="CB99" s="74"/>
      <c r="CC99" s="194"/>
      <c r="CD99" s="191">
        <f t="shared" si="76"/>
        <v>7</v>
      </c>
      <c r="CE99" s="74">
        <f t="shared" si="76"/>
        <v>0</v>
      </c>
      <c r="CF99" s="74">
        <f t="shared" si="76"/>
        <v>1</v>
      </c>
      <c r="CG99" s="74">
        <f t="shared" si="76"/>
        <v>1</v>
      </c>
      <c r="CH99" s="194">
        <f t="shared" si="76"/>
        <v>0</v>
      </c>
      <c r="CI99" s="191">
        <v>7</v>
      </c>
      <c r="CJ99" s="74">
        <v>0</v>
      </c>
      <c r="CK99" s="74">
        <v>1</v>
      </c>
      <c r="CL99" s="50">
        <f t="shared" si="88"/>
        <v>1</v>
      </c>
      <c r="CM99" s="194">
        <v>0</v>
      </c>
      <c r="CN99" s="215"/>
    </row>
    <row r="100" spans="1:92" ht="15.75" customHeight="1" x14ac:dyDescent="0.25">
      <c r="A100" s="116"/>
      <c r="C100" s="16"/>
      <c r="D100" s="97" t="s">
        <v>98</v>
      </c>
      <c r="E100" s="97"/>
      <c r="F100" s="97"/>
      <c r="G100" s="65" t="s">
        <v>21</v>
      </c>
      <c r="H100" s="74"/>
      <c r="I100" s="74">
        <v>17</v>
      </c>
      <c r="J100" s="74">
        <v>10</v>
      </c>
      <c r="K100" s="74">
        <v>8</v>
      </c>
      <c r="L100" s="83">
        <v>18</v>
      </c>
      <c r="M100" s="74">
        <v>2</v>
      </c>
      <c r="Q100" s="215"/>
      <c r="R100" s="215"/>
      <c r="S100" s="71"/>
      <c r="T100" s="71"/>
      <c r="U100" s="79"/>
      <c r="V100" s="65"/>
      <c r="W100" s="65"/>
      <c r="X100" s="65"/>
      <c r="Y100" s="65"/>
      <c r="Z100" s="50"/>
      <c r="AC100" s="50"/>
      <c r="AD100" s="50"/>
      <c r="AE100" s="50"/>
      <c r="AF100" s="50"/>
      <c r="AG100" s="264"/>
      <c r="AH100" s="264"/>
      <c r="AI100" s="50"/>
      <c r="AJ100" s="50"/>
      <c r="AK100" s="50"/>
      <c r="AL100" s="81"/>
      <c r="AM100" s="50"/>
      <c r="AN100" s="50"/>
      <c r="AO100" s="50"/>
      <c r="AP100" s="50"/>
      <c r="AQ100" s="50"/>
      <c r="AR100" s="215"/>
      <c r="AS100" s="215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3</v>
      </c>
      <c r="BB100" s="74">
        <v>1</v>
      </c>
      <c r="BC100" s="74">
        <v>0</v>
      </c>
      <c r="BD100" s="50">
        <f t="shared" si="95"/>
        <v>1</v>
      </c>
      <c r="BE100" s="194">
        <v>0</v>
      </c>
      <c r="BF100" s="191">
        <f t="shared" si="97"/>
        <v>23</v>
      </c>
      <c r="BG100" s="74">
        <f t="shared" si="97"/>
        <v>3</v>
      </c>
      <c r="BH100" s="74">
        <f t="shared" si="97"/>
        <v>16</v>
      </c>
      <c r="BI100" s="74">
        <f t="shared" si="97"/>
        <v>19</v>
      </c>
      <c r="BJ100" s="194">
        <f t="shared" si="97"/>
        <v>0</v>
      </c>
      <c r="BK100" s="191">
        <v>20</v>
      </c>
      <c r="BL100" s="74">
        <v>2</v>
      </c>
      <c r="BM100" s="74">
        <v>16</v>
      </c>
      <c r="BN100" s="50">
        <f t="shared" si="96"/>
        <v>18</v>
      </c>
      <c r="BO100" s="194">
        <v>0</v>
      </c>
      <c r="BP100" s="215"/>
      <c r="BQ100" s="215"/>
      <c r="BR100" s="75">
        <v>9.5</v>
      </c>
      <c r="BS100" s="36" t="s">
        <v>132</v>
      </c>
      <c r="BT100" s="36"/>
      <c r="BU100" s="36"/>
      <c r="BV100" s="36"/>
      <c r="BW100" s="38"/>
      <c r="BX100" s="57"/>
      <c r="BY100" s="191"/>
      <c r="BZ100" s="74"/>
      <c r="CA100" s="74"/>
      <c r="CB100" s="74"/>
      <c r="CC100" s="194"/>
      <c r="CD100" s="191">
        <f t="shared" si="76"/>
        <v>1</v>
      </c>
      <c r="CE100" s="74">
        <f t="shared" si="76"/>
        <v>1</v>
      </c>
      <c r="CF100" s="74">
        <f t="shared" si="76"/>
        <v>0</v>
      </c>
      <c r="CG100" s="74">
        <f t="shared" si="76"/>
        <v>1</v>
      </c>
      <c r="CH100" s="194">
        <f t="shared" si="76"/>
        <v>0</v>
      </c>
      <c r="CI100" s="191">
        <v>1</v>
      </c>
      <c r="CJ100" s="74">
        <v>1</v>
      </c>
      <c r="CK100" s="74">
        <v>0</v>
      </c>
      <c r="CL100" s="50">
        <f>+CJ100+CK100</f>
        <v>1</v>
      </c>
      <c r="CM100" s="194">
        <v>0</v>
      </c>
      <c r="CN100" s="215"/>
    </row>
    <row r="101" spans="1:92" ht="15.75" customHeight="1" x14ac:dyDescent="0.25">
      <c r="A101" s="116"/>
      <c r="D101" s="42" t="s">
        <v>67</v>
      </c>
      <c r="E101" s="42"/>
      <c r="F101" s="42"/>
      <c r="G101" s="36" t="s">
        <v>15</v>
      </c>
      <c r="H101" s="43"/>
      <c r="I101" s="74">
        <v>14</v>
      </c>
      <c r="J101" s="74">
        <v>10</v>
      </c>
      <c r="K101" s="74">
        <v>8</v>
      </c>
      <c r="L101" s="83">
        <v>18</v>
      </c>
      <c r="M101" s="74">
        <v>0</v>
      </c>
      <c r="Q101" s="215"/>
      <c r="R101" s="215"/>
      <c r="S101" s="71"/>
      <c r="T101" s="71"/>
      <c r="U101" s="79"/>
      <c r="V101" s="65"/>
      <c r="W101" s="65"/>
      <c r="X101" s="65"/>
      <c r="Y101" s="65"/>
      <c r="Z101" s="50"/>
      <c r="AC101" s="50"/>
      <c r="AD101" s="50"/>
      <c r="AE101" s="50"/>
      <c r="AF101" s="50"/>
      <c r="AG101" s="264"/>
      <c r="AH101" s="264"/>
      <c r="AI101" s="50"/>
      <c r="AJ101" s="50"/>
      <c r="AK101" s="50"/>
      <c r="AL101" s="81"/>
      <c r="AM101" s="50"/>
      <c r="AN101" s="50"/>
      <c r="AO101" s="50"/>
      <c r="AP101" s="50"/>
      <c r="AQ101" s="50"/>
      <c r="AR101" s="215"/>
      <c r="AS101" s="215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3</v>
      </c>
      <c r="BB101" s="74">
        <v>1</v>
      </c>
      <c r="BC101" s="74">
        <v>1</v>
      </c>
      <c r="BD101" s="50">
        <f t="shared" si="95"/>
        <v>2</v>
      </c>
      <c r="BE101" s="194">
        <v>0</v>
      </c>
      <c r="BF101" s="191">
        <f t="shared" si="97"/>
        <v>24</v>
      </c>
      <c r="BG101" s="74">
        <f t="shared" si="97"/>
        <v>5</v>
      </c>
      <c r="BH101" s="74">
        <f t="shared" si="97"/>
        <v>5</v>
      </c>
      <c r="BI101" s="74">
        <f t="shared" si="97"/>
        <v>10</v>
      </c>
      <c r="BJ101" s="194">
        <f t="shared" si="97"/>
        <v>4</v>
      </c>
      <c r="BK101" s="191">
        <v>21</v>
      </c>
      <c r="BL101" s="74">
        <v>4</v>
      </c>
      <c r="BM101" s="74">
        <v>4</v>
      </c>
      <c r="BN101" s="50">
        <f t="shared" si="96"/>
        <v>8</v>
      </c>
      <c r="BO101" s="194">
        <v>4</v>
      </c>
      <c r="BP101" s="215"/>
      <c r="BQ101" s="215"/>
      <c r="BR101" s="75">
        <v>8</v>
      </c>
      <c r="BS101" s="36" t="s">
        <v>70</v>
      </c>
      <c r="BT101" s="36"/>
      <c r="BU101" s="36"/>
      <c r="BV101" s="36"/>
      <c r="BW101" s="38"/>
      <c r="BX101" s="57"/>
      <c r="BY101" s="191">
        <v>1</v>
      </c>
      <c r="BZ101" s="74">
        <v>0</v>
      </c>
      <c r="CA101" s="74">
        <v>2</v>
      </c>
      <c r="CB101" s="74">
        <f>+CA101+BZ101</f>
        <v>2</v>
      </c>
      <c r="CC101" s="194">
        <v>0</v>
      </c>
      <c r="CD101" s="191">
        <f t="shared" si="76"/>
        <v>1</v>
      </c>
      <c r="CE101" s="74">
        <f t="shared" si="76"/>
        <v>0</v>
      </c>
      <c r="CF101" s="74">
        <f t="shared" si="76"/>
        <v>2</v>
      </c>
      <c r="CG101" s="74">
        <f t="shared" si="76"/>
        <v>2</v>
      </c>
      <c r="CH101" s="194">
        <f t="shared" si="76"/>
        <v>0</v>
      </c>
      <c r="CI101" s="191"/>
      <c r="CJ101" s="74"/>
      <c r="CK101" s="74"/>
      <c r="CL101" s="50"/>
      <c r="CM101" s="194"/>
      <c r="CN101" s="215"/>
    </row>
    <row r="102" spans="1:92" ht="15.75" customHeight="1" thickBot="1" x14ac:dyDescent="0.3">
      <c r="A102" s="116"/>
      <c r="D102" s="97" t="s">
        <v>66</v>
      </c>
      <c r="E102" s="97"/>
      <c r="F102" s="97"/>
      <c r="G102" s="65" t="s">
        <v>21</v>
      </c>
      <c r="H102" s="74"/>
      <c r="I102" s="74">
        <v>19</v>
      </c>
      <c r="J102" s="74">
        <v>13</v>
      </c>
      <c r="K102" s="74">
        <v>4</v>
      </c>
      <c r="L102" s="83">
        <v>17</v>
      </c>
      <c r="M102" s="74">
        <v>4</v>
      </c>
      <c r="O102" s="16"/>
      <c r="Q102" s="215"/>
      <c r="R102" s="215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215"/>
      <c r="AS102" s="215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3</v>
      </c>
      <c r="BB102" s="74">
        <v>0</v>
      </c>
      <c r="BC102" s="74">
        <v>0</v>
      </c>
      <c r="BD102" s="50">
        <f t="shared" si="95"/>
        <v>0</v>
      </c>
      <c r="BE102" s="194">
        <v>0</v>
      </c>
      <c r="BF102" s="191">
        <f t="shared" si="97"/>
        <v>24</v>
      </c>
      <c r="BG102" s="74">
        <f t="shared" si="97"/>
        <v>1</v>
      </c>
      <c r="BH102" s="74">
        <f t="shared" si="97"/>
        <v>7</v>
      </c>
      <c r="BI102" s="74">
        <f t="shared" si="97"/>
        <v>8</v>
      </c>
      <c r="BJ102" s="194">
        <f t="shared" si="97"/>
        <v>4</v>
      </c>
      <c r="BK102" s="191">
        <v>21</v>
      </c>
      <c r="BL102" s="74">
        <v>1</v>
      </c>
      <c r="BM102" s="74">
        <v>7</v>
      </c>
      <c r="BN102" s="50">
        <f t="shared" si="96"/>
        <v>8</v>
      </c>
      <c r="BO102" s="194">
        <v>4</v>
      </c>
      <c r="BP102" s="215"/>
      <c r="BQ102" s="215"/>
      <c r="BR102" s="75">
        <v>9.5</v>
      </c>
      <c r="BS102" s="36" t="s">
        <v>82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76"/>
        <v>1</v>
      </c>
      <c r="CE102" s="74">
        <f t="shared" si="76"/>
        <v>1</v>
      </c>
      <c r="CF102" s="74">
        <f t="shared" si="76"/>
        <v>0</v>
      </c>
      <c r="CG102" s="74">
        <f t="shared" si="76"/>
        <v>1</v>
      </c>
      <c r="CH102" s="194">
        <f t="shared" si="76"/>
        <v>0</v>
      </c>
      <c r="CI102" s="191">
        <v>1</v>
      </c>
      <c r="CJ102" s="74">
        <v>1</v>
      </c>
      <c r="CK102" s="74">
        <v>0</v>
      </c>
      <c r="CL102" s="50">
        <f>+CJ102+CK102</f>
        <v>1</v>
      </c>
      <c r="CM102" s="194">
        <v>0</v>
      </c>
      <c r="CN102" s="215"/>
    </row>
    <row r="103" spans="1:92" ht="15.75" customHeight="1" x14ac:dyDescent="0.25">
      <c r="A103" s="116"/>
      <c r="D103" s="97" t="s">
        <v>52</v>
      </c>
      <c r="E103" s="97"/>
      <c r="F103" s="97"/>
      <c r="G103" s="62" t="s">
        <v>21</v>
      </c>
      <c r="H103" s="74"/>
      <c r="I103" s="74">
        <v>24</v>
      </c>
      <c r="J103" s="74">
        <v>9</v>
      </c>
      <c r="K103" s="74">
        <v>8</v>
      </c>
      <c r="L103" s="83">
        <v>17</v>
      </c>
      <c r="M103" s="74">
        <v>4</v>
      </c>
      <c r="O103" s="16"/>
      <c r="Q103" s="215"/>
      <c r="R103" s="215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215"/>
      <c r="AS103" s="215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3</v>
      </c>
      <c r="BB103" s="74">
        <v>0</v>
      </c>
      <c r="BC103" s="74">
        <v>0</v>
      </c>
      <c r="BD103" s="50">
        <f t="shared" si="95"/>
        <v>0</v>
      </c>
      <c r="BE103" s="194">
        <v>0</v>
      </c>
      <c r="BF103" s="191">
        <f t="shared" si="97"/>
        <v>22</v>
      </c>
      <c r="BG103" s="74">
        <f t="shared" si="97"/>
        <v>0</v>
      </c>
      <c r="BH103" s="74">
        <f t="shared" si="97"/>
        <v>6</v>
      </c>
      <c r="BI103" s="74">
        <f t="shared" si="97"/>
        <v>6</v>
      </c>
      <c r="BJ103" s="194">
        <f t="shared" si="97"/>
        <v>2</v>
      </c>
      <c r="BK103" s="191">
        <v>19</v>
      </c>
      <c r="BL103" s="74">
        <v>0</v>
      </c>
      <c r="BM103" s="74">
        <v>6</v>
      </c>
      <c r="BN103" s="50">
        <f t="shared" si="96"/>
        <v>6</v>
      </c>
      <c r="BO103" s="194">
        <v>2</v>
      </c>
      <c r="BP103" s="215"/>
      <c r="BQ103" s="215"/>
      <c r="BR103" s="209" t="s">
        <v>674</v>
      </c>
      <c r="BS103" s="68"/>
      <c r="BT103" s="20"/>
      <c r="BU103" s="20"/>
      <c r="BV103" s="20"/>
      <c r="BW103" s="60"/>
      <c r="BX103" s="68"/>
      <c r="BY103" s="189">
        <f t="shared" ref="BY103:CM103" si="101">SUM(BY79:BY102)</f>
        <v>5</v>
      </c>
      <c r="BZ103" s="60">
        <f t="shared" si="101"/>
        <v>0</v>
      </c>
      <c r="CA103" s="60">
        <f t="shared" si="101"/>
        <v>2</v>
      </c>
      <c r="CB103" s="60">
        <f t="shared" si="101"/>
        <v>2</v>
      </c>
      <c r="CC103" s="190">
        <f t="shared" si="101"/>
        <v>0</v>
      </c>
      <c r="CD103" s="189">
        <f t="shared" si="101"/>
        <v>51</v>
      </c>
      <c r="CE103" s="60">
        <f t="shared" si="101"/>
        <v>6</v>
      </c>
      <c r="CF103" s="60">
        <f t="shared" si="101"/>
        <v>14</v>
      </c>
      <c r="CG103" s="60">
        <f t="shared" si="101"/>
        <v>20</v>
      </c>
      <c r="CH103" s="190">
        <f t="shared" si="101"/>
        <v>8</v>
      </c>
      <c r="CI103" s="189">
        <f t="shared" si="101"/>
        <v>46</v>
      </c>
      <c r="CJ103" s="60">
        <f t="shared" si="101"/>
        <v>6</v>
      </c>
      <c r="CK103" s="60">
        <f t="shared" si="101"/>
        <v>12</v>
      </c>
      <c r="CL103" s="60">
        <f t="shared" si="101"/>
        <v>18</v>
      </c>
      <c r="CM103" s="190">
        <f t="shared" si="101"/>
        <v>8</v>
      </c>
      <c r="CN103" s="215"/>
    </row>
    <row r="104" spans="1:92" ht="15.75" customHeight="1" thickBot="1" x14ac:dyDescent="0.3">
      <c r="A104" s="116"/>
      <c r="D104" s="42" t="s">
        <v>72</v>
      </c>
      <c r="E104" s="42"/>
      <c r="F104" s="42"/>
      <c r="G104" s="29" t="s">
        <v>23</v>
      </c>
      <c r="H104" s="43"/>
      <c r="I104" s="74">
        <v>19</v>
      </c>
      <c r="J104" s="74">
        <v>2</v>
      </c>
      <c r="K104" s="74">
        <v>15</v>
      </c>
      <c r="L104" s="83">
        <v>17</v>
      </c>
      <c r="M104" s="74">
        <v>10</v>
      </c>
      <c r="O104" s="16"/>
      <c r="Q104" s="215"/>
      <c r="R104" s="215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215"/>
      <c r="AS104" s="215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33</v>
      </c>
      <c r="BB104" s="48">
        <f t="shared" ref="BB104" si="102">SUM(BB92:BB103)</f>
        <v>8</v>
      </c>
      <c r="BC104" s="48">
        <f>SUM(BC92:BC103)</f>
        <v>10</v>
      </c>
      <c r="BD104" s="48">
        <f>+BC104+BB104</f>
        <v>18</v>
      </c>
      <c r="BE104" s="196">
        <f>SUM(BE92:BE103)</f>
        <v>4</v>
      </c>
      <c r="BF104" s="195">
        <f>SUM(BF92:BF103)</f>
        <v>273</v>
      </c>
      <c r="BG104" s="48">
        <f t="shared" ref="BG104" si="103">SUM(BG92:BG103)</f>
        <v>83</v>
      </c>
      <c r="BH104" s="48">
        <f>SUM(BH92:BH103)</f>
        <v>122</v>
      </c>
      <c r="BI104" s="48">
        <f>+BH104+BG104</f>
        <v>205</v>
      </c>
      <c r="BJ104" s="196">
        <f>SUM(BJ92:BJ103)</f>
        <v>34</v>
      </c>
      <c r="BK104" s="195">
        <f>SUM(BK92:BK103)</f>
        <v>240</v>
      </c>
      <c r="BL104" s="48">
        <f t="shared" ref="BL104" si="104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215"/>
      <c r="BQ104" s="215"/>
      <c r="BR104" s="62" t="s">
        <v>676</v>
      </c>
      <c r="BS104" s="62"/>
      <c r="BT104" s="62"/>
      <c r="BU104" s="62"/>
      <c r="BV104" s="62"/>
      <c r="BW104" s="62"/>
      <c r="BX104" s="62"/>
      <c r="BY104" s="191">
        <f>+BY103+BY52+AC98</f>
        <v>35</v>
      </c>
      <c r="BZ104" s="50">
        <f>+BZ103+BZ52</f>
        <v>11</v>
      </c>
      <c r="CA104" s="50">
        <f>+CA103+CA52</f>
        <v>13</v>
      </c>
      <c r="CB104" s="50">
        <f>+CB103+CB52</f>
        <v>24</v>
      </c>
      <c r="CC104" s="192">
        <f>+CC103+CC52</f>
        <v>2</v>
      </c>
      <c r="CD104" s="191">
        <f>+CD103+CD52+AC91</f>
        <v>329</v>
      </c>
      <c r="CE104" s="50">
        <f>+CE103+CE52</f>
        <v>85</v>
      </c>
      <c r="CF104" s="50">
        <f>+CF103+CF52</f>
        <v>106</v>
      </c>
      <c r="CG104" s="50">
        <f>+CG103+CG52</f>
        <v>191</v>
      </c>
      <c r="CH104" s="192">
        <f>+CH103+CH52</f>
        <v>42</v>
      </c>
      <c r="CI104" s="191">
        <f>+CI103+CI52+AC125</f>
        <v>294</v>
      </c>
      <c r="CJ104" s="50">
        <f>+CJ103+CJ52</f>
        <v>74</v>
      </c>
      <c r="CK104" s="50">
        <f>+CK103+CK52</f>
        <v>93</v>
      </c>
      <c r="CL104" s="50">
        <f>+CL103+CL52</f>
        <v>167</v>
      </c>
      <c r="CM104" s="192">
        <f>+CM103+CM52</f>
        <v>40</v>
      </c>
      <c r="CN104" s="215"/>
    </row>
    <row r="105" spans="1:92" ht="15.75" customHeight="1" x14ac:dyDescent="0.25">
      <c r="A105" s="116"/>
      <c r="D105" s="42" t="s">
        <v>165</v>
      </c>
      <c r="E105" s="42"/>
      <c r="F105" s="42"/>
      <c r="G105" s="42" t="s">
        <v>25</v>
      </c>
      <c r="H105" s="43"/>
      <c r="I105" s="74">
        <v>25</v>
      </c>
      <c r="J105" s="74">
        <v>7</v>
      </c>
      <c r="K105" s="74">
        <v>9</v>
      </c>
      <c r="L105" s="83">
        <v>16</v>
      </c>
      <c r="M105" s="74">
        <v>0</v>
      </c>
      <c r="O105" s="16"/>
      <c r="Q105" s="215"/>
      <c r="R105" s="215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215"/>
      <c r="AS105" s="215"/>
      <c r="AT105" s="32" t="s">
        <v>15</v>
      </c>
      <c r="AU105" s="32"/>
      <c r="AV105" s="32"/>
      <c r="AW105" s="32"/>
      <c r="AX105" s="32"/>
      <c r="AY105" s="29" t="s">
        <v>33</v>
      </c>
      <c r="BA105" s="189">
        <v>5</v>
      </c>
      <c r="BB105" s="28">
        <v>1</v>
      </c>
      <c r="BC105" s="28">
        <v>2</v>
      </c>
      <c r="BD105" s="50">
        <f t="shared" ref="BD105:BD116" si="105">+BC105+BB105</f>
        <v>3</v>
      </c>
      <c r="BE105" s="193">
        <v>0</v>
      </c>
      <c r="BF105" s="189">
        <f>+BK105+BA105</f>
        <v>67</v>
      </c>
      <c r="BG105" s="28">
        <f>+BL105+BB105</f>
        <v>23</v>
      </c>
      <c r="BH105" s="28">
        <f>+BM105+BC105</f>
        <v>21</v>
      </c>
      <c r="BI105" s="28">
        <f>+BN105+BD105</f>
        <v>44</v>
      </c>
      <c r="BJ105" s="193">
        <f>+BO105+BE105</f>
        <v>14</v>
      </c>
      <c r="BK105" s="189">
        <v>62</v>
      </c>
      <c r="BL105" s="28">
        <v>22</v>
      </c>
      <c r="BM105" s="28">
        <v>19</v>
      </c>
      <c r="BN105" s="60">
        <f t="shared" ref="BN105:BN116" si="106">+BL105+BM105</f>
        <v>41</v>
      </c>
      <c r="BO105" s="193">
        <v>14</v>
      </c>
      <c r="BP105" s="215"/>
      <c r="BQ105" s="215"/>
      <c r="BY105" s="191"/>
      <c r="BZ105" s="50"/>
      <c r="CA105" s="50"/>
      <c r="CB105" s="50"/>
      <c r="CC105" s="192"/>
      <c r="CD105" s="191"/>
      <c r="CE105" s="50"/>
      <c r="CF105" s="50"/>
      <c r="CG105" s="50"/>
      <c r="CH105" s="192"/>
      <c r="CI105" s="191"/>
      <c r="CJ105" s="50"/>
      <c r="CK105" s="50"/>
      <c r="CL105" s="50"/>
      <c r="CM105" s="192"/>
      <c r="CN105" s="215"/>
    </row>
    <row r="106" spans="1:92" ht="15.75" customHeight="1" x14ac:dyDescent="0.25">
      <c r="A106" s="116"/>
      <c r="D106" s="42" t="s">
        <v>125</v>
      </c>
      <c r="E106" s="42"/>
      <c r="F106" s="42"/>
      <c r="G106" s="29" t="s">
        <v>23</v>
      </c>
      <c r="H106" s="43"/>
      <c r="I106" s="74">
        <v>23</v>
      </c>
      <c r="J106" s="74">
        <v>1</v>
      </c>
      <c r="K106" s="74">
        <v>15</v>
      </c>
      <c r="L106" s="83">
        <v>16</v>
      </c>
      <c r="M106" s="74">
        <v>0</v>
      </c>
      <c r="O106" s="16"/>
      <c r="Q106" s="215"/>
      <c r="R106" s="215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215"/>
      <c r="AS106" s="215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3</v>
      </c>
      <c r="BB106" s="74">
        <v>0</v>
      </c>
      <c r="BC106" s="74">
        <v>0</v>
      </c>
      <c r="BD106" s="50">
        <f t="shared" si="105"/>
        <v>0</v>
      </c>
      <c r="BE106" s="194">
        <v>0</v>
      </c>
      <c r="BF106" s="191">
        <f t="shared" ref="BF106:BJ116" si="107">+BK106+BA106</f>
        <v>24</v>
      </c>
      <c r="BG106" s="74">
        <f t="shared" si="107"/>
        <v>0</v>
      </c>
      <c r="BH106" s="74">
        <f t="shared" si="107"/>
        <v>0</v>
      </c>
      <c r="BI106" s="74">
        <f t="shared" si="107"/>
        <v>0</v>
      </c>
      <c r="BJ106" s="194">
        <f t="shared" si="107"/>
        <v>0</v>
      </c>
      <c r="BK106" s="191">
        <v>21</v>
      </c>
      <c r="BL106" s="74">
        <v>0</v>
      </c>
      <c r="BM106" s="74">
        <v>0</v>
      </c>
      <c r="BN106" s="50">
        <f t="shared" si="106"/>
        <v>0</v>
      </c>
      <c r="BO106" s="194">
        <v>0</v>
      </c>
      <c r="BP106" s="215"/>
      <c r="BQ106" s="215"/>
      <c r="BR106" s="62" t="s">
        <v>114</v>
      </c>
      <c r="BS106" s="62"/>
      <c r="BT106" s="62"/>
      <c r="BU106" s="62"/>
      <c r="BV106" s="62"/>
      <c r="BW106" s="62"/>
      <c r="BX106" s="62"/>
      <c r="BY106" s="191">
        <f t="shared" ref="BY106:CM106" si="108">+BA118+BA105+BA92+BA79+BA45+BA32+BA19+BA6</f>
        <v>35</v>
      </c>
      <c r="BZ106" s="50">
        <f t="shared" si="108"/>
        <v>11</v>
      </c>
      <c r="CA106" s="50">
        <f t="shared" si="108"/>
        <v>13</v>
      </c>
      <c r="CB106" s="50">
        <f t="shared" si="108"/>
        <v>24</v>
      </c>
      <c r="CC106" s="192">
        <f t="shared" si="108"/>
        <v>2</v>
      </c>
      <c r="CD106" s="191">
        <f t="shared" si="108"/>
        <v>329</v>
      </c>
      <c r="CE106" s="50">
        <f t="shared" si="108"/>
        <v>85</v>
      </c>
      <c r="CF106" s="50">
        <f t="shared" si="108"/>
        <v>106</v>
      </c>
      <c r="CG106" s="50">
        <f t="shared" si="108"/>
        <v>191</v>
      </c>
      <c r="CH106" s="192">
        <f t="shared" si="108"/>
        <v>42</v>
      </c>
      <c r="CI106" s="191">
        <f t="shared" si="108"/>
        <v>294</v>
      </c>
      <c r="CJ106" s="50">
        <f t="shared" si="108"/>
        <v>74</v>
      </c>
      <c r="CK106" s="50">
        <f t="shared" si="108"/>
        <v>93</v>
      </c>
      <c r="CL106" s="50">
        <f t="shared" si="108"/>
        <v>167</v>
      </c>
      <c r="CM106" s="192">
        <f t="shared" si="108"/>
        <v>40</v>
      </c>
      <c r="CN106" s="215"/>
    </row>
    <row r="107" spans="1:92" ht="15.75" customHeight="1" x14ac:dyDescent="0.25">
      <c r="A107" s="116"/>
      <c r="D107" s="97" t="s">
        <v>81</v>
      </c>
      <c r="E107" s="97"/>
      <c r="F107" s="97"/>
      <c r="G107" s="207" t="s">
        <v>146</v>
      </c>
      <c r="H107" s="74"/>
      <c r="I107" s="74">
        <v>23</v>
      </c>
      <c r="J107" s="74">
        <v>8</v>
      </c>
      <c r="K107" s="74">
        <v>7</v>
      </c>
      <c r="L107" s="83">
        <v>15</v>
      </c>
      <c r="M107" s="74">
        <v>2</v>
      </c>
      <c r="O107" s="16"/>
      <c r="Q107" s="215"/>
      <c r="R107" s="215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215"/>
      <c r="AS107" s="215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3</v>
      </c>
      <c r="BB107" s="74">
        <v>3</v>
      </c>
      <c r="BC107" s="74">
        <v>2</v>
      </c>
      <c r="BD107" s="50">
        <f t="shared" si="105"/>
        <v>5</v>
      </c>
      <c r="BE107" s="194">
        <v>0</v>
      </c>
      <c r="BF107" s="191">
        <f t="shared" si="107"/>
        <v>23</v>
      </c>
      <c r="BG107" s="74">
        <f t="shared" si="107"/>
        <v>22</v>
      </c>
      <c r="BH107" s="74">
        <f t="shared" si="107"/>
        <v>16</v>
      </c>
      <c r="BI107" s="74">
        <f t="shared" si="107"/>
        <v>38</v>
      </c>
      <c r="BJ107" s="194">
        <f t="shared" si="107"/>
        <v>2</v>
      </c>
      <c r="BK107" s="191">
        <v>20</v>
      </c>
      <c r="BL107" s="74">
        <v>19</v>
      </c>
      <c r="BM107" s="74">
        <v>14</v>
      </c>
      <c r="BN107" s="50">
        <f t="shared" si="106"/>
        <v>33</v>
      </c>
      <c r="BO107" s="194">
        <v>2</v>
      </c>
      <c r="BP107" s="215"/>
      <c r="BQ107" s="215"/>
      <c r="BR107" s="75"/>
      <c r="BS107" s="65"/>
      <c r="BT107" s="65"/>
      <c r="BU107" s="65"/>
      <c r="BV107" s="65"/>
      <c r="BW107" s="50"/>
      <c r="BX107" s="62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215"/>
    </row>
    <row r="108" spans="1:92" ht="15.75" customHeight="1" x14ac:dyDescent="0.25">
      <c r="A108" s="116"/>
      <c r="D108" s="42"/>
      <c r="E108" s="42"/>
      <c r="F108" s="42"/>
      <c r="G108" s="42"/>
      <c r="H108" s="43"/>
      <c r="I108" s="74"/>
      <c r="J108" s="74"/>
      <c r="K108" s="74"/>
      <c r="M108" s="74"/>
      <c r="O108" s="16"/>
      <c r="Q108" s="215"/>
      <c r="R108" s="215"/>
      <c r="S108" s="75"/>
      <c r="T108" s="65"/>
      <c r="AM108" s="50"/>
      <c r="AN108" s="50"/>
      <c r="AO108" s="50"/>
      <c r="AP108" s="50"/>
      <c r="AQ108" s="50"/>
      <c r="AR108" s="215"/>
      <c r="AS108" s="215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>
        <v>1</v>
      </c>
      <c r="BB108" s="74"/>
      <c r="BC108" s="74"/>
      <c r="BD108" s="50">
        <f t="shared" si="105"/>
        <v>0</v>
      </c>
      <c r="BE108" s="194">
        <v>0</v>
      </c>
      <c r="BF108" s="191">
        <f t="shared" si="107"/>
        <v>14</v>
      </c>
      <c r="BG108" s="74">
        <f t="shared" si="107"/>
        <v>10</v>
      </c>
      <c r="BH108" s="74">
        <f t="shared" si="107"/>
        <v>8</v>
      </c>
      <c r="BI108" s="74">
        <f t="shared" si="107"/>
        <v>18</v>
      </c>
      <c r="BJ108" s="194">
        <f t="shared" si="107"/>
        <v>0</v>
      </c>
      <c r="BK108" s="191">
        <v>13</v>
      </c>
      <c r="BL108" s="74">
        <v>10</v>
      </c>
      <c r="BM108" s="74">
        <v>8</v>
      </c>
      <c r="BN108" s="50">
        <f t="shared" si="106"/>
        <v>18</v>
      </c>
      <c r="BO108" s="194">
        <v>0</v>
      </c>
      <c r="BP108" s="215"/>
      <c r="BQ108" s="215"/>
      <c r="BR108" s="75"/>
      <c r="BS108" s="65"/>
      <c r="BT108" s="65"/>
      <c r="BU108" s="65"/>
      <c r="BV108" s="65"/>
      <c r="BW108" s="50"/>
      <c r="BX108" s="62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215"/>
    </row>
    <row r="109" spans="1:92" ht="15.75" customHeight="1" x14ac:dyDescent="0.25">
      <c r="A109" s="116"/>
      <c r="O109" s="16"/>
      <c r="Q109" s="215"/>
      <c r="R109" s="215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215"/>
      <c r="AS109" s="215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3</v>
      </c>
      <c r="BB109" s="74">
        <v>0</v>
      </c>
      <c r="BC109" s="74">
        <v>3</v>
      </c>
      <c r="BD109" s="50">
        <f t="shared" si="105"/>
        <v>3</v>
      </c>
      <c r="BE109" s="194">
        <v>0</v>
      </c>
      <c r="BF109" s="191">
        <f t="shared" si="107"/>
        <v>11</v>
      </c>
      <c r="BG109" s="74">
        <f t="shared" si="107"/>
        <v>0</v>
      </c>
      <c r="BH109" s="74">
        <f t="shared" si="107"/>
        <v>8</v>
      </c>
      <c r="BI109" s="74">
        <f t="shared" si="107"/>
        <v>8</v>
      </c>
      <c r="BJ109" s="194">
        <f t="shared" si="107"/>
        <v>0</v>
      </c>
      <c r="BK109" s="191">
        <v>8</v>
      </c>
      <c r="BL109" s="74">
        <v>0</v>
      </c>
      <c r="BM109" s="74">
        <v>5</v>
      </c>
      <c r="BN109" s="50">
        <f t="shared" si="106"/>
        <v>5</v>
      </c>
      <c r="BO109" s="194">
        <v>0</v>
      </c>
      <c r="BP109" s="215"/>
      <c r="BQ109" s="215"/>
      <c r="BR109" s="75"/>
      <c r="BS109" s="65"/>
      <c r="BT109" s="65"/>
      <c r="BU109" s="65"/>
      <c r="BV109" s="65"/>
      <c r="BW109" s="50"/>
      <c r="BX109" s="62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215"/>
    </row>
    <row r="110" spans="1:92" ht="15.75" customHeight="1" x14ac:dyDescent="0.25">
      <c r="A110" s="116"/>
      <c r="C110" s="16"/>
      <c r="O110" s="16"/>
      <c r="Q110" s="215"/>
      <c r="R110" s="215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215"/>
      <c r="AS110" s="215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3</v>
      </c>
      <c r="BB110" s="74">
        <v>0</v>
      </c>
      <c r="BC110" s="74">
        <v>0</v>
      </c>
      <c r="BD110" s="50">
        <f t="shared" si="105"/>
        <v>0</v>
      </c>
      <c r="BE110" s="194">
        <v>0</v>
      </c>
      <c r="BF110" s="191">
        <f t="shared" si="107"/>
        <v>24</v>
      </c>
      <c r="BG110" s="74">
        <f t="shared" si="107"/>
        <v>6</v>
      </c>
      <c r="BH110" s="74">
        <f t="shared" si="107"/>
        <v>14</v>
      </c>
      <c r="BI110" s="74">
        <f t="shared" si="107"/>
        <v>20</v>
      </c>
      <c r="BJ110" s="194">
        <f t="shared" si="107"/>
        <v>0</v>
      </c>
      <c r="BK110" s="191">
        <v>21</v>
      </c>
      <c r="BL110" s="74">
        <v>6</v>
      </c>
      <c r="BM110" s="74">
        <v>14</v>
      </c>
      <c r="BN110" s="50">
        <f t="shared" si="106"/>
        <v>20</v>
      </c>
      <c r="BO110" s="194">
        <v>0</v>
      </c>
      <c r="BP110" s="215"/>
      <c r="BQ110" s="215"/>
      <c r="BR110" s="75"/>
      <c r="BS110" s="65"/>
      <c r="BT110" s="65"/>
      <c r="BU110" s="65"/>
      <c r="BV110" s="65"/>
      <c r="BW110" s="50"/>
      <c r="BX110" s="62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215"/>
    </row>
    <row r="111" spans="1:92" ht="15.75" customHeight="1" thickBot="1" x14ac:dyDescent="0.3">
      <c r="A111" s="116"/>
      <c r="C111" s="16"/>
      <c r="D111" s="13" t="s">
        <v>116</v>
      </c>
      <c r="E111" s="13"/>
      <c r="F111" s="13"/>
      <c r="G111" s="15" t="s">
        <v>2</v>
      </c>
      <c r="H111" s="15"/>
      <c r="I111" s="15" t="s">
        <v>4</v>
      </c>
      <c r="J111" s="15" t="s">
        <v>29</v>
      </c>
      <c r="K111" s="15" t="s">
        <v>30</v>
      </c>
      <c r="L111" s="15" t="s">
        <v>31</v>
      </c>
      <c r="M111" s="84" t="s">
        <v>3</v>
      </c>
      <c r="Q111" s="215"/>
      <c r="R111" s="215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215"/>
      <c r="AS111" s="215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3</v>
      </c>
      <c r="BB111" s="74">
        <v>0</v>
      </c>
      <c r="BC111" s="74">
        <v>1</v>
      </c>
      <c r="BD111" s="50">
        <f t="shared" si="105"/>
        <v>1</v>
      </c>
      <c r="BE111" s="194">
        <v>0</v>
      </c>
      <c r="BF111" s="191">
        <f t="shared" si="107"/>
        <v>24</v>
      </c>
      <c r="BG111" s="74">
        <f t="shared" si="107"/>
        <v>0</v>
      </c>
      <c r="BH111" s="74">
        <f t="shared" si="107"/>
        <v>11</v>
      </c>
      <c r="BI111" s="74">
        <f t="shared" si="107"/>
        <v>11</v>
      </c>
      <c r="BJ111" s="194">
        <f t="shared" si="107"/>
        <v>4</v>
      </c>
      <c r="BK111" s="191">
        <v>21</v>
      </c>
      <c r="BL111" s="74">
        <v>0</v>
      </c>
      <c r="BM111" s="74">
        <v>10</v>
      </c>
      <c r="BN111" s="50">
        <f t="shared" si="106"/>
        <v>10</v>
      </c>
      <c r="BO111" s="194">
        <v>4</v>
      </c>
      <c r="BP111" s="215"/>
      <c r="BQ111" s="215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215"/>
    </row>
    <row r="112" spans="1:92" ht="15.75" customHeight="1" x14ac:dyDescent="0.25">
      <c r="A112" s="116"/>
      <c r="D112" s="36" t="s">
        <v>119</v>
      </c>
      <c r="E112" s="36"/>
      <c r="F112" s="36"/>
      <c r="G112" s="42" t="s">
        <v>139</v>
      </c>
      <c r="H112" s="38"/>
      <c r="I112" s="74">
        <v>21</v>
      </c>
      <c r="J112" s="74">
        <v>22</v>
      </c>
      <c r="K112" s="74">
        <v>16</v>
      </c>
      <c r="L112" s="50">
        <v>38</v>
      </c>
      <c r="M112" s="83">
        <v>12</v>
      </c>
      <c r="Q112" s="215"/>
      <c r="R112" s="215"/>
      <c r="S112" s="75"/>
      <c r="T112" s="65"/>
      <c r="AM112" s="50"/>
      <c r="AN112" s="50"/>
      <c r="AO112" s="50"/>
      <c r="AP112" s="50"/>
      <c r="AQ112" s="50"/>
      <c r="AR112" s="215"/>
      <c r="AS112" s="215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3</v>
      </c>
      <c r="BB112" s="74">
        <v>0</v>
      </c>
      <c r="BC112" s="74">
        <v>0</v>
      </c>
      <c r="BD112" s="50">
        <f t="shared" si="105"/>
        <v>0</v>
      </c>
      <c r="BE112" s="194">
        <v>2</v>
      </c>
      <c r="BF112" s="191">
        <f t="shared" si="107"/>
        <v>22</v>
      </c>
      <c r="BG112" s="74">
        <f t="shared" si="107"/>
        <v>3</v>
      </c>
      <c r="BH112" s="74">
        <f t="shared" si="107"/>
        <v>7</v>
      </c>
      <c r="BI112" s="74">
        <f t="shared" si="107"/>
        <v>10</v>
      </c>
      <c r="BJ112" s="194">
        <f t="shared" si="107"/>
        <v>2</v>
      </c>
      <c r="BK112" s="191">
        <v>19</v>
      </c>
      <c r="BL112" s="74">
        <v>3</v>
      </c>
      <c r="BM112" s="74">
        <v>7</v>
      </c>
      <c r="BN112" s="50">
        <f t="shared" si="106"/>
        <v>10</v>
      </c>
      <c r="BO112" s="194">
        <v>0</v>
      </c>
      <c r="BP112" s="215"/>
      <c r="BQ112" s="215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215"/>
    </row>
    <row r="113" spans="1:92" ht="15.75" customHeight="1" thickBot="1" x14ac:dyDescent="0.3">
      <c r="A113" s="116"/>
      <c r="D113" s="42" t="s">
        <v>72</v>
      </c>
      <c r="E113" s="42"/>
      <c r="F113" s="42"/>
      <c r="G113" s="29" t="s">
        <v>23</v>
      </c>
      <c r="H113" s="43"/>
      <c r="I113" s="74">
        <v>19</v>
      </c>
      <c r="J113" s="74">
        <v>2</v>
      </c>
      <c r="K113" s="74">
        <v>15</v>
      </c>
      <c r="L113" s="50">
        <v>17</v>
      </c>
      <c r="M113" s="83">
        <v>10</v>
      </c>
      <c r="Q113" s="215"/>
      <c r="R113" s="215"/>
      <c r="S113" s="75"/>
      <c r="T113" s="65"/>
      <c r="U113" s="211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211" t="s">
        <v>4</v>
      </c>
      <c r="AD113" s="211" t="s">
        <v>8</v>
      </c>
      <c r="AE113" s="211" t="s">
        <v>9</v>
      </c>
      <c r="AF113" s="211" t="s">
        <v>10</v>
      </c>
      <c r="AG113" s="211" t="s">
        <v>107</v>
      </c>
      <c r="AH113" s="211"/>
      <c r="AI113" s="211" t="s">
        <v>5</v>
      </c>
      <c r="AJ113" s="211" t="s">
        <v>7</v>
      </c>
      <c r="AK113" s="211" t="s">
        <v>6</v>
      </c>
      <c r="AL113" s="211" t="s">
        <v>108</v>
      </c>
      <c r="AM113" s="50"/>
      <c r="AN113" s="50"/>
      <c r="AO113" s="50"/>
      <c r="AP113" s="50"/>
      <c r="AQ113" s="50"/>
      <c r="AR113" s="215"/>
      <c r="AS113" s="215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/>
      <c r="BE113" s="194"/>
      <c r="BF113" s="191">
        <f t="shared" si="107"/>
        <v>2</v>
      </c>
      <c r="BG113" s="74">
        <f t="shared" si="107"/>
        <v>0</v>
      </c>
      <c r="BH113" s="74">
        <f t="shared" si="107"/>
        <v>0</v>
      </c>
      <c r="BI113" s="74">
        <f t="shared" si="107"/>
        <v>0</v>
      </c>
      <c r="BJ113" s="194">
        <f t="shared" si="107"/>
        <v>0</v>
      </c>
      <c r="BK113" s="191">
        <v>2</v>
      </c>
      <c r="BL113" s="74">
        <v>0</v>
      </c>
      <c r="BM113" s="74">
        <v>0</v>
      </c>
      <c r="BN113" s="50">
        <f t="shared" si="106"/>
        <v>0</v>
      </c>
      <c r="BO113" s="194">
        <v>0</v>
      </c>
      <c r="BP113" s="215"/>
      <c r="BQ113" s="215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215"/>
    </row>
    <row r="114" spans="1:92" ht="15.75" customHeight="1" x14ac:dyDescent="0.25">
      <c r="A114" s="116"/>
      <c r="D114" s="36" t="s">
        <v>44</v>
      </c>
      <c r="E114" s="36"/>
      <c r="F114" s="36"/>
      <c r="G114" s="42" t="s">
        <v>139</v>
      </c>
      <c r="H114" s="38"/>
      <c r="I114" s="74">
        <v>23</v>
      </c>
      <c r="J114" s="74">
        <v>7</v>
      </c>
      <c r="K114" s="74">
        <v>6</v>
      </c>
      <c r="L114" s="50">
        <v>13</v>
      </c>
      <c r="M114" s="83">
        <v>8</v>
      </c>
      <c r="Q114" s="215"/>
      <c r="R114" s="215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09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10">+AI114/AC114</f>
        <v>1</v>
      </c>
      <c r="AM114" s="50"/>
      <c r="AN114" s="50"/>
      <c r="AO114" s="50"/>
      <c r="AP114" s="50"/>
      <c r="AQ114" s="50"/>
      <c r="AR114" s="215"/>
      <c r="AS114" s="215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3</v>
      </c>
      <c r="BB114" s="74">
        <v>1</v>
      </c>
      <c r="BC114" s="74">
        <v>1</v>
      </c>
      <c r="BD114" s="50">
        <f t="shared" si="105"/>
        <v>2</v>
      </c>
      <c r="BE114" s="194">
        <v>0</v>
      </c>
      <c r="BF114" s="191">
        <f t="shared" si="107"/>
        <v>22</v>
      </c>
      <c r="BG114" s="74">
        <f t="shared" si="107"/>
        <v>4</v>
      </c>
      <c r="BH114" s="74">
        <f t="shared" si="107"/>
        <v>8</v>
      </c>
      <c r="BI114" s="74">
        <f t="shared" si="107"/>
        <v>12</v>
      </c>
      <c r="BJ114" s="194">
        <f t="shared" si="107"/>
        <v>0</v>
      </c>
      <c r="BK114" s="191">
        <v>19</v>
      </c>
      <c r="BL114" s="74">
        <v>3</v>
      </c>
      <c r="BM114" s="74">
        <v>7</v>
      </c>
      <c r="BN114" s="50">
        <f t="shared" si="106"/>
        <v>10</v>
      </c>
      <c r="BO114" s="194">
        <v>0</v>
      </c>
      <c r="BP114" s="215"/>
      <c r="BQ114" s="215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215"/>
    </row>
    <row r="115" spans="1:92" ht="15.75" customHeight="1" x14ac:dyDescent="0.25">
      <c r="A115" s="116"/>
      <c r="D115" s="97" t="s">
        <v>75</v>
      </c>
      <c r="E115" s="97"/>
      <c r="F115" s="97"/>
      <c r="G115" s="97" t="s">
        <v>17</v>
      </c>
      <c r="H115" s="74"/>
      <c r="I115" s="74">
        <v>25</v>
      </c>
      <c r="J115" s="74">
        <v>0</v>
      </c>
      <c r="K115" s="74">
        <v>4</v>
      </c>
      <c r="L115" s="50">
        <v>4</v>
      </c>
      <c r="M115" s="83">
        <v>8</v>
      </c>
      <c r="Q115" s="215"/>
      <c r="R115" s="215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09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10"/>
        <v>0</v>
      </c>
      <c r="AM115" s="50"/>
      <c r="AN115" s="50"/>
      <c r="AO115" s="50"/>
      <c r="AP115" s="50"/>
      <c r="AQ115" s="50"/>
      <c r="AR115" s="215"/>
      <c r="AS115" s="215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2</v>
      </c>
      <c r="BB115" s="74">
        <v>0</v>
      </c>
      <c r="BC115" s="74">
        <v>0</v>
      </c>
      <c r="BD115" s="50">
        <f t="shared" si="105"/>
        <v>0</v>
      </c>
      <c r="BE115" s="194">
        <v>0</v>
      </c>
      <c r="BF115" s="191">
        <f t="shared" si="107"/>
        <v>18</v>
      </c>
      <c r="BG115" s="74">
        <f t="shared" si="107"/>
        <v>1</v>
      </c>
      <c r="BH115" s="74">
        <f t="shared" si="107"/>
        <v>4</v>
      </c>
      <c r="BI115" s="74">
        <f t="shared" si="107"/>
        <v>5</v>
      </c>
      <c r="BJ115" s="194">
        <f t="shared" si="107"/>
        <v>0</v>
      </c>
      <c r="BK115" s="191">
        <v>16</v>
      </c>
      <c r="BL115" s="74">
        <v>1</v>
      </c>
      <c r="BM115" s="74">
        <v>4</v>
      </c>
      <c r="BN115" s="50">
        <f t="shared" si="106"/>
        <v>5</v>
      </c>
      <c r="BO115" s="194">
        <v>0</v>
      </c>
      <c r="BP115" s="215"/>
      <c r="BQ115" s="215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215"/>
    </row>
    <row r="116" spans="1:92" ht="15.75" customHeight="1" x14ac:dyDescent="0.25">
      <c r="A116" s="116"/>
      <c r="D116" s="97" t="s">
        <v>37</v>
      </c>
      <c r="E116" s="61"/>
      <c r="F116" s="61"/>
      <c r="G116" s="97" t="s">
        <v>17</v>
      </c>
      <c r="H116" s="74"/>
      <c r="I116" s="74">
        <v>16</v>
      </c>
      <c r="J116" s="74">
        <v>2</v>
      </c>
      <c r="K116" s="74">
        <v>6</v>
      </c>
      <c r="L116" s="50">
        <v>8</v>
      </c>
      <c r="M116" s="83">
        <v>6</v>
      </c>
      <c r="Q116" s="215"/>
      <c r="R116" s="215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09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10"/>
        <v>2.1359223300970873</v>
      </c>
      <c r="AM116" s="50"/>
      <c r="AN116" s="50"/>
      <c r="AO116" s="50"/>
      <c r="AP116" s="50"/>
      <c r="AQ116" s="50"/>
      <c r="AR116" s="215"/>
      <c r="AS116" s="215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3</v>
      </c>
      <c r="BB116" s="74">
        <v>0</v>
      </c>
      <c r="BC116" s="74">
        <v>0</v>
      </c>
      <c r="BD116" s="50">
        <f t="shared" si="105"/>
        <v>0</v>
      </c>
      <c r="BE116" s="194">
        <v>0</v>
      </c>
      <c r="BF116" s="191">
        <f t="shared" si="107"/>
        <v>20</v>
      </c>
      <c r="BG116" s="74">
        <f t="shared" si="107"/>
        <v>1</v>
      </c>
      <c r="BH116" s="74">
        <f t="shared" si="107"/>
        <v>4</v>
      </c>
      <c r="BI116" s="74">
        <f t="shared" si="107"/>
        <v>5</v>
      </c>
      <c r="BJ116" s="194">
        <f t="shared" si="107"/>
        <v>2</v>
      </c>
      <c r="BK116" s="191">
        <v>17</v>
      </c>
      <c r="BL116" s="74">
        <v>1</v>
      </c>
      <c r="BM116" s="74">
        <v>4</v>
      </c>
      <c r="BN116" s="50">
        <f t="shared" si="106"/>
        <v>5</v>
      </c>
      <c r="BO116" s="194">
        <v>2</v>
      </c>
      <c r="BP116" s="215"/>
      <c r="BQ116" s="215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215"/>
    </row>
    <row r="117" spans="1:92" ht="15.75" customHeight="1" thickBot="1" x14ac:dyDescent="0.3">
      <c r="A117" s="116"/>
      <c r="D117" s="36" t="s">
        <v>175</v>
      </c>
      <c r="E117" s="36"/>
      <c r="F117" s="36"/>
      <c r="G117" s="42" t="s">
        <v>139</v>
      </c>
      <c r="H117" s="38"/>
      <c r="I117" s="74">
        <v>20</v>
      </c>
      <c r="J117" s="74">
        <v>1</v>
      </c>
      <c r="K117" s="74">
        <v>6</v>
      </c>
      <c r="L117" s="50">
        <v>7</v>
      </c>
      <c r="M117" s="83">
        <v>6</v>
      </c>
      <c r="Q117" s="215"/>
      <c r="R117" s="215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09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10"/>
        <v>1.5</v>
      </c>
      <c r="AM117" s="71"/>
      <c r="AN117" s="71"/>
      <c r="AO117" s="71"/>
      <c r="AP117" s="71"/>
      <c r="AQ117" s="71"/>
      <c r="AR117" s="215"/>
      <c r="AS117" s="215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32</v>
      </c>
      <c r="BB117" s="48">
        <f t="shared" ref="BB117" si="111">SUM(BB105:BB116)</f>
        <v>5</v>
      </c>
      <c r="BC117" s="48">
        <f>SUM(BC105:BC116)</f>
        <v>9</v>
      </c>
      <c r="BD117" s="48">
        <f>+BC117+BB117</f>
        <v>14</v>
      </c>
      <c r="BE117" s="196">
        <f>SUM(BE105:BE116)</f>
        <v>2</v>
      </c>
      <c r="BF117" s="195">
        <f>SUM(BF105:BF116)</f>
        <v>271</v>
      </c>
      <c r="BG117" s="48">
        <f t="shared" ref="BG117" si="112">SUM(BG105:BG116)</f>
        <v>70</v>
      </c>
      <c r="BH117" s="48">
        <f>SUM(BH105:BH116)</f>
        <v>101</v>
      </c>
      <c r="BI117" s="48">
        <f>+BH117+BG117</f>
        <v>171</v>
      </c>
      <c r="BJ117" s="196">
        <f>SUM(BJ105:BJ116)</f>
        <v>24</v>
      </c>
      <c r="BK117" s="195">
        <f>SUM(BK105:BK116)</f>
        <v>239</v>
      </c>
      <c r="BL117" s="48">
        <f t="shared" ref="BL117" si="113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215"/>
      <c r="BQ117" s="215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215"/>
    </row>
    <row r="118" spans="1:92" ht="15.75" customHeight="1" x14ac:dyDescent="0.25">
      <c r="A118" s="116"/>
      <c r="D118" s="97" t="s">
        <v>39</v>
      </c>
      <c r="E118" s="97"/>
      <c r="F118" s="97"/>
      <c r="G118" s="97" t="s">
        <v>17</v>
      </c>
      <c r="H118" s="74"/>
      <c r="I118" s="74">
        <v>21</v>
      </c>
      <c r="J118" s="74">
        <v>10</v>
      </c>
      <c r="K118" s="74">
        <v>25</v>
      </c>
      <c r="L118" s="50">
        <v>35</v>
      </c>
      <c r="M118" s="83">
        <v>6</v>
      </c>
      <c r="Q118" s="215"/>
      <c r="R118" s="215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09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10"/>
        <v>0</v>
      </c>
      <c r="AM118" s="71"/>
      <c r="AN118" s="71"/>
      <c r="AO118" s="71"/>
      <c r="AP118" s="71"/>
      <c r="AQ118" s="71"/>
      <c r="AR118" s="215"/>
      <c r="AS118" s="215"/>
      <c r="AT118" s="32" t="s">
        <v>50</v>
      </c>
      <c r="AU118" s="32"/>
      <c r="AV118" s="32"/>
      <c r="AW118" s="32"/>
      <c r="AX118" s="32"/>
      <c r="AY118" s="29" t="s">
        <v>51</v>
      </c>
      <c r="BA118" s="189">
        <v>7</v>
      </c>
      <c r="BB118" s="74">
        <v>0</v>
      </c>
      <c r="BC118" s="74">
        <v>1</v>
      </c>
      <c r="BD118" s="50">
        <f t="shared" ref="BD118:BD128" si="114">+BC118+BB118</f>
        <v>1</v>
      </c>
      <c r="BE118" s="194">
        <v>0</v>
      </c>
      <c r="BF118" s="189">
        <f>+BK118+BA118</f>
        <v>47</v>
      </c>
      <c r="BG118" s="28">
        <f>+BL118+BB118</f>
        <v>3</v>
      </c>
      <c r="BH118" s="28">
        <f>+BM118+BC118</f>
        <v>16</v>
      </c>
      <c r="BI118" s="28">
        <f>+BN118+BD118</f>
        <v>19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15">+BL118+BM118</f>
        <v>18</v>
      </c>
      <c r="BO118" s="193">
        <v>2</v>
      </c>
      <c r="BP118" s="215"/>
      <c r="BQ118" s="215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215"/>
    </row>
    <row r="119" spans="1:92" ht="15.75" customHeight="1" x14ac:dyDescent="0.25">
      <c r="A119" s="116"/>
      <c r="D119" s="65" t="s">
        <v>76</v>
      </c>
      <c r="E119" s="65"/>
      <c r="F119" s="65"/>
      <c r="G119" s="97" t="s">
        <v>19</v>
      </c>
      <c r="H119" s="50"/>
      <c r="I119" s="74">
        <v>21</v>
      </c>
      <c r="J119" s="74">
        <v>1</v>
      </c>
      <c r="K119" s="74">
        <v>10</v>
      </c>
      <c r="L119" s="50">
        <v>11</v>
      </c>
      <c r="M119" s="83">
        <v>6</v>
      </c>
      <c r="Q119" s="215"/>
      <c r="R119" s="215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09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10"/>
        <v>2</v>
      </c>
      <c r="AM119" s="71"/>
      <c r="AN119" s="71"/>
      <c r="AO119" s="71"/>
      <c r="AP119" s="71"/>
      <c r="AQ119" s="71"/>
      <c r="AR119" s="215"/>
      <c r="AS119" s="215"/>
      <c r="AT119" s="75">
        <v>7</v>
      </c>
      <c r="AU119" s="42" t="s">
        <v>187</v>
      </c>
      <c r="AY119" s="43">
        <v>34</v>
      </c>
      <c r="AZ119" s="42" t="s">
        <v>25</v>
      </c>
      <c r="BA119" s="191">
        <v>3</v>
      </c>
      <c r="BB119" s="74">
        <v>0</v>
      </c>
      <c r="BC119" s="74">
        <v>0</v>
      </c>
      <c r="BD119" s="50">
        <f t="shared" si="114"/>
        <v>0</v>
      </c>
      <c r="BE119" s="194">
        <v>0</v>
      </c>
      <c r="BF119" s="191">
        <f t="shared" ref="BF119:BJ129" si="116">+BK119+BA119</f>
        <v>23</v>
      </c>
      <c r="BG119" s="74">
        <f t="shared" si="116"/>
        <v>0</v>
      </c>
      <c r="BH119" s="74">
        <f t="shared" si="116"/>
        <v>1</v>
      </c>
      <c r="BI119" s="74">
        <f t="shared" si="116"/>
        <v>1</v>
      </c>
      <c r="BJ119" s="194">
        <f t="shared" si="116"/>
        <v>0</v>
      </c>
      <c r="BK119" s="191">
        <v>20</v>
      </c>
      <c r="BL119" s="74">
        <v>0</v>
      </c>
      <c r="BM119" s="74">
        <v>1</v>
      </c>
      <c r="BN119" s="50">
        <f t="shared" si="115"/>
        <v>1</v>
      </c>
      <c r="BO119" s="194">
        <v>0</v>
      </c>
      <c r="BP119" s="215"/>
      <c r="BQ119" s="215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215"/>
    </row>
    <row r="120" spans="1:92" ht="15.75" customHeight="1" x14ac:dyDescent="0.25">
      <c r="A120" s="116"/>
      <c r="D120" s="42" t="s">
        <v>36</v>
      </c>
      <c r="G120" s="42" t="s">
        <v>25</v>
      </c>
      <c r="H120" s="43"/>
      <c r="I120" s="74">
        <v>22</v>
      </c>
      <c r="J120" s="74">
        <v>10</v>
      </c>
      <c r="K120" s="74">
        <v>17</v>
      </c>
      <c r="L120" s="50">
        <v>27</v>
      </c>
      <c r="M120" s="83">
        <v>6</v>
      </c>
      <c r="Q120" s="215"/>
      <c r="R120" s="215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09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10"/>
        <v>0</v>
      </c>
      <c r="AM120" s="71"/>
      <c r="AN120" s="71"/>
      <c r="AO120" s="71"/>
      <c r="AP120" s="71"/>
      <c r="AQ120" s="71"/>
      <c r="AR120" s="215"/>
      <c r="AS120" s="215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2</v>
      </c>
      <c r="BB120" s="74">
        <v>2</v>
      </c>
      <c r="BC120" s="74">
        <v>0</v>
      </c>
      <c r="BD120" s="50">
        <f t="shared" si="114"/>
        <v>2</v>
      </c>
      <c r="BE120" s="194">
        <v>0</v>
      </c>
      <c r="BF120" s="191">
        <f t="shared" si="116"/>
        <v>21</v>
      </c>
      <c r="BG120" s="74">
        <f t="shared" si="116"/>
        <v>34</v>
      </c>
      <c r="BH120" s="74">
        <f t="shared" si="116"/>
        <v>7</v>
      </c>
      <c r="BI120" s="74">
        <f t="shared" si="116"/>
        <v>41</v>
      </c>
      <c r="BJ120" s="194">
        <f t="shared" si="116"/>
        <v>0</v>
      </c>
      <c r="BK120" s="191">
        <v>19</v>
      </c>
      <c r="BL120" s="74">
        <v>32</v>
      </c>
      <c r="BM120" s="74">
        <v>7</v>
      </c>
      <c r="BN120" s="50">
        <f t="shared" si="115"/>
        <v>39</v>
      </c>
      <c r="BO120" s="194">
        <v>0</v>
      </c>
      <c r="BP120" s="215"/>
      <c r="BQ120" s="215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215"/>
    </row>
    <row r="121" spans="1:92" ht="15.75" customHeight="1" x14ac:dyDescent="0.25">
      <c r="A121" s="116"/>
      <c r="D121" s="36" t="s">
        <v>148</v>
      </c>
      <c r="E121" s="36"/>
      <c r="F121" s="36"/>
      <c r="G121" s="42" t="s">
        <v>139</v>
      </c>
      <c r="H121" s="38"/>
      <c r="I121" s="74">
        <v>23</v>
      </c>
      <c r="J121" s="74">
        <v>5</v>
      </c>
      <c r="K121" s="74">
        <v>8</v>
      </c>
      <c r="L121" s="50">
        <v>13</v>
      </c>
      <c r="M121" s="83">
        <v>6</v>
      </c>
      <c r="Q121" s="215"/>
      <c r="R121" s="215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09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10"/>
        <v>4</v>
      </c>
      <c r="AM121" s="71"/>
      <c r="AN121" s="71"/>
      <c r="AO121" s="71"/>
      <c r="AP121" s="71"/>
      <c r="AQ121" s="71"/>
      <c r="AR121" s="215"/>
      <c r="AS121" s="215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1</v>
      </c>
      <c r="BB121" s="74">
        <v>0</v>
      </c>
      <c r="BC121" s="74">
        <v>0</v>
      </c>
      <c r="BD121" s="50">
        <f t="shared" si="114"/>
        <v>0</v>
      </c>
      <c r="BE121" s="194">
        <v>0</v>
      </c>
      <c r="BF121" s="191">
        <f t="shared" si="116"/>
        <v>22</v>
      </c>
      <c r="BG121" s="74">
        <f t="shared" si="116"/>
        <v>3</v>
      </c>
      <c r="BH121" s="74">
        <f t="shared" si="116"/>
        <v>6</v>
      </c>
      <c r="BI121" s="74">
        <f t="shared" si="116"/>
        <v>9</v>
      </c>
      <c r="BJ121" s="194">
        <f t="shared" si="116"/>
        <v>4</v>
      </c>
      <c r="BK121" s="191">
        <v>21</v>
      </c>
      <c r="BL121" s="74">
        <v>3</v>
      </c>
      <c r="BM121" s="74">
        <v>6</v>
      </c>
      <c r="BN121" s="50">
        <f t="shared" si="115"/>
        <v>9</v>
      </c>
      <c r="BO121" s="194">
        <v>4</v>
      </c>
      <c r="BP121" s="215"/>
      <c r="BQ121" s="215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215"/>
    </row>
    <row r="122" spans="1:92" ht="15.75" customHeight="1" x14ac:dyDescent="0.25">
      <c r="A122" s="116"/>
      <c r="D122" s="97" t="s">
        <v>40</v>
      </c>
      <c r="E122" s="97"/>
      <c r="F122" s="97"/>
      <c r="G122" s="65" t="s">
        <v>21</v>
      </c>
      <c r="H122" s="74"/>
      <c r="I122" s="74">
        <v>23</v>
      </c>
      <c r="J122" s="74">
        <v>0</v>
      </c>
      <c r="K122" s="74">
        <v>8</v>
      </c>
      <c r="L122" s="50">
        <v>8</v>
      </c>
      <c r="M122" s="83">
        <v>6</v>
      </c>
      <c r="Q122" s="215"/>
      <c r="R122" s="215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09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10"/>
        <v>3.6666666666666665</v>
      </c>
      <c r="AR122" s="215"/>
      <c r="AS122" s="215"/>
      <c r="AT122" s="75">
        <v>8</v>
      </c>
      <c r="AU122" s="42" t="s">
        <v>36</v>
      </c>
      <c r="AY122" s="43">
        <v>11</v>
      </c>
      <c r="AZ122" s="42" t="s">
        <v>25</v>
      </c>
      <c r="BA122" s="191">
        <v>3</v>
      </c>
      <c r="BB122" s="74">
        <v>2</v>
      </c>
      <c r="BC122" s="74">
        <v>0</v>
      </c>
      <c r="BD122" s="50">
        <f t="shared" si="114"/>
        <v>2</v>
      </c>
      <c r="BE122" s="194">
        <v>2</v>
      </c>
      <c r="BF122" s="191">
        <f t="shared" si="116"/>
        <v>22</v>
      </c>
      <c r="BG122" s="74">
        <f t="shared" si="116"/>
        <v>10</v>
      </c>
      <c r="BH122" s="74">
        <f t="shared" si="116"/>
        <v>17</v>
      </c>
      <c r="BI122" s="74">
        <f t="shared" si="116"/>
        <v>27</v>
      </c>
      <c r="BJ122" s="194">
        <f t="shared" si="116"/>
        <v>6</v>
      </c>
      <c r="BK122" s="191">
        <v>19</v>
      </c>
      <c r="BL122" s="74">
        <v>8</v>
      </c>
      <c r="BM122" s="74">
        <v>17</v>
      </c>
      <c r="BN122" s="50">
        <f t="shared" si="115"/>
        <v>25</v>
      </c>
      <c r="BO122" s="194">
        <v>4</v>
      </c>
      <c r="BP122" s="215"/>
      <c r="BQ122" s="215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215"/>
    </row>
    <row r="123" spans="1:92" ht="15.75" customHeight="1" x14ac:dyDescent="0.25">
      <c r="A123" s="116"/>
      <c r="D123" s="42"/>
      <c r="G123" s="42"/>
      <c r="H123" s="43"/>
      <c r="I123" s="50"/>
      <c r="J123" s="74"/>
      <c r="K123" s="74"/>
      <c r="L123" s="50"/>
      <c r="Q123" s="215"/>
      <c r="R123" s="215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09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10"/>
        <v>2</v>
      </c>
      <c r="AR123" s="215"/>
      <c r="AS123" s="215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3</v>
      </c>
      <c r="BB123" s="74">
        <v>0</v>
      </c>
      <c r="BC123" s="74">
        <v>3</v>
      </c>
      <c r="BD123" s="50">
        <f t="shared" si="114"/>
        <v>3</v>
      </c>
      <c r="BE123" s="194">
        <v>0</v>
      </c>
      <c r="BF123" s="191">
        <f t="shared" si="116"/>
        <v>25</v>
      </c>
      <c r="BG123" s="74">
        <f t="shared" si="116"/>
        <v>7</v>
      </c>
      <c r="BH123" s="74">
        <f t="shared" si="116"/>
        <v>9</v>
      </c>
      <c r="BI123" s="74">
        <f t="shared" si="116"/>
        <v>16</v>
      </c>
      <c r="BJ123" s="194">
        <f t="shared" si="116"/>
        <v>0</v>
      </c>
      <c r="BK123" s="191">
        <v>22</v>
      </c>
      <c r="BL123" s="74">
        <v>7</v>
      </c>
      <c r="BM123" s="74">
        <v>6</v>
      </c>
      <c r="BN123" s="50">
        <f t="shared" si="115"/>
        <v>13</v>
      </c>
      <c r="BO123" s="194">
        <v>0</v>
      </c>
      <c r="BP123" s="215"/>
      <c r="BQ123" s="215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215"/>
    </row>
    <row r="124" spans="1:92" ht="15.75" customHeight="1" thickBot="1" x14ac:dyDescent="0.3">
      <c r="A124" s="116"/>
      <c r="D124" s="42"/>
      <c r="E124" s="42"/>
      <c r="F124" s="42"/>
      <c r="G124" s="42"/>
      <c r="H124" s="43"/>
      <c r="I124" s="50"/>
      <c r="J124" s="74"/>
      <c r="K124" s="74"/>
      <c r="L124" s="50"/>
      <c r="Q124" s="215"/>
      <c r="R124" s="215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09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10"/>
        <v>3</v>
      </c>
      <c r="AR124" s="215"/>
      <c r="AS124" s="215"/>
      <c r="AT124" s="75">
        <v>7.5</v>
      </c>
      <c r="AU124" s="42" t="s">
        <v>56</v>
      </c>
      <c r="AY124" s="43">
        <v>4</v>
      </c>
      <c r="AZ124" s="42" t="s">
        <v>25</v>
      </c>
      <c r="BA124" s="191">
        <v>3</v>
      </c>
      <c r="BB124" s="74">
        <v>0</v>
      </c>
      <c r="BC124" s="74">
        <v>0</v>
      </c>
      <c r="BD124" s="50">
        <f t="shared" si="114"/>
        <v>0</v>
      </c>
      <c r="BE124" s="194">
        <v>0</v>
      </c>
      <c r="BF124" s="191">
        <f t="shared" si="116"/>
        <v>22</v>
      </c>
      <c r="BG124" s="74">
        <f t="shared" si="116"/>
        <v>1</v>
      </c>
      <c r="BH124" s="74">
        <f t="shared" si="116"/>
        <v>5</v>
      </c>
      <c r="BI124" s="74">
        <f t="shared" si="116"/>
        <v>6</v>
      </c>
      <c r="BJ124" s="194">
        <f t="shared" si="116"/>
        <v>2</v>
      </c>
      <c r="BK124" s="191">
        <v>19</v>
      </c>
      <c r="BL124" s="74">
        <v>1</v>
      </c>
      <c r="BM124" s="74">
        <v>5</v>
      </c>
      <c r="BN124" s="50">
        <f t="shared" si="115"/>
        <v>6</v>
      </c>
      <c r="BO124" s="194">
        <v>2</v>
      </c>
      <c r="BP124" s="215"/>
      <c r="BQ124" s="215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215"/>
    </row>
    <row r="125" spans="1:92" ht="15.75" customHeight="1" x14ac:dyDescent="0.25">
      <c r="A125" s="116"/>
      <c r="D125" s="42"/>
      <c r="E125" s="42"/>
      <c r="F125" s="42"/>
      <c r="G125" s="29"/>
      <c r="H125" s="43"/>
      <c r="I125" s="50"/>
      <c r="J125" s="74"/>
      <c r="K125" s="74"/>
      <c r="L125" s="50"/>
      <c r="Q125" s="215"/>
      <c r="R125" s="215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17">SUM(AD114:AD124)</f>
        <v>14</v>
      </c>
      <c r="AE125" s="60">
        <f t="shared" si="117"/>
        <v>7</v>
      </c>
      <c r="AF125" s="60">
        <f t="shared" si="117"/>
        <v>5</v>
      </c>
      <c r="AG125" s="265">
        <f>(2*AD125+AF125)/(2*AC125)</f>
        <v>0.63461538461538458</v>
      </c>
      <c r="AH125" s="265"/>
      <c r="AI125" s="60">
        <f t="shared" ref="AI125" si="118">SUM(AI114:AI124)</f>
        <v>51</v>
      </c>
      <c r="AJ125" s="60">
        <f t="shared" ref="AJ125:AK125" si="119">SUM(AJ114:AJ124)</f>
        <v>1</v>
      </c>
      <c r="AK125" s="60">
        <f t="shared" si="119"/>
        <v>5</v>
      </c>
      <c r="AL125" s="70">
        <f>+AI125/AC125</f>
        <v>1.9615384615384615</v>
      </c>
      <c r="AR125" s="215"/>
      <c r="AS125" s="215"/>
      <c r="AT125" s="75">
        <v>7</v>
      </c>
      <c r="AU125" s="42" t="s">
        <v>188</v>
      </c>
      <c r="AY125" s="43">
        <v>10</v>
      </c>
      <c r="AZ125" s="42" t="s">
        <v>25</v>
      </c>
      <c r="BA125" s="191">
        <v>3</v>
      </c>
      <c r="BB125" s="74">
        <v>0</v>
      </c>
      <c r="BC125" s="74">
        <v>1</v>
      </c>
      <c r="BD125" s="50">
        <f t="shared" si="114"/>
        <v>1</v>
      </c>
      <c r="BE125" s="194">
        <v>2</v>
      </c>
      <c r="BF125" s="191">
        <f t="shared" si="116"/>
        <v>22</v>
      </c>
      <c r="BG125" s="74">
        <f t="shared" si="116"/>
        <v>0</v>
      </c>
      <c r="BH125" s="74">
        <f t="shared" si="116"/>
        <v>9</v>
      </c>
      <c r="BI125" s="74">
        <f t="shared" si="116"/>
        <v>9</v>
      </c>
      <c r="BJ125" s="194">
        <f t="shared" si="116"/>
        <v>2</v>
      </c>
      <c r="BK125" s="191">
        <v>19</v>
      </c>
      <c r="BL125" s="74">
        <v>0</v>
      </c>
      <c r="BM125" s="74">
        <v>8</v>
      </c>
      <c r="BN125" s="50">
        <f t="shared" si="115"/>
        <v>8</v>
      </c>
      <c r="BO125" s="194">
        <v>0</v>
      </c>
      <c r="BP125" s="215"/>
      <c r="BQ125" s="215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215"/>
    </row>
    <row r="126" spans="1:92" ht="15.75" customHeight="1" x14ac:dyDescent="0.25">
      <c r="A126" s="116"/>
      <c r="D126" s="36"/>
      <c r="E126" s="36"/>
      <c r="F126" s="36"/>
      <c r="G126" s="42"/>
      <c r="H126" s="38"/>
      <c r="I126" s="50"/>
      <c r="J126" s="74"/>
      <c r="K126" s="74"/>
      <c r="L126" s="50"/>
      <c r="Q126" s="215"/>
      <c r="R126" s="215"/>
      <c r="S126" s="79"/>
      <c r="T126" s="65"/>
      <c r="AR126" s="215"/>
      <c r="AS126" s="215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2</v>
      </c>
      <c r="BB126" s="74">
        <v>0</v>
      </c>
      <c r="BC126" s="74">
        <v>0</v>
      </c>
      <c r="BD126" s="50">
        <f t="shared" si="114"/>
        <v>0</v>
      </c>
      <c r="BE126" s="194">
        <v>0</v>
      </c>
      <c r="BF126" s="191">
        <f t="shared" si="116"/>
        <v>24</v>
      </c>
      <c r="BG126" s="74">
        <f t="shared" si="116"/>
        <v>1</v>
      </c>
      <c r="BH126" s="74">
        <f t="shared" si="116"/>
        <v>5</v>
      </c>
      <c r="BI126" s="74">
        <f t="shared" si="116"/>
        <v>6</v>
      </c>
      <c r="BJ126" s="194">
        <f t="shared" si="116"/>
        <v>0</v>
      </c>
      <c r="BK126" s="191">
        <v>22</v>
      </c>
      <c r="BL126" s="74">
        <v>1</v>
      </c>
      <c r="BM126" s="74">
        <v>5</v>
      </c>
      <c r="BN126" s="50">
        <f t="shared" si="115"/>
        <v>6</v>
      </c>
      <c r="BO126" s="194">
        <v>0</v>
      </c>
      <c r="BP126" s="215"/>
      <c r="BQ126" s="215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215"/>
    </row>
    <row r="127" spans="1:92" ht="15.75" customHeight="1" x14ac:dyDescent="0.25">
      <c r="A127" s="116"/>
      <c r="D127" s="42"/>
      <c r="E127" s="42"/>
      <c r="F127" s="42"/>
      <c r="G127" s="42"/>
      <c r="H127" s="43"/>
      <c r="I127" s="50"/>
      <c r="J127" s="74"/>
      <c r="K127" s="74"/>
      <c r="L127" s="50"/>
      <c r="Q127" s="215"/>
      <c r="R127" s="215"/>
      <c r="AR127" s="215"/>
      <c r="AS127" s="215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3</v>
      </c>
      <c r="BB127" s="74">
        <v>0</v>
      </c>
      <c r="BC127" s="74">
        <v>0</v>
      </c>
      <c r="BD127" s="50">
        <f t="shared" si="114"/>
        <v>0</v>
      </c>
      <c r="BE127" s="194">
        <v>0</v>
      </c>
      <c r="BF127" s="191">
        <f t="shared" si="116"/>
        <v>21</v>
      </c>
      <c r="BG127" s="74">
        <f t="shared" si="116"/>
        <v>2</v>
      </c>
      <c r="BH127" s="74">
        <f t="shared" si="116"/>
        <v>4</v>
      </c>
      <c r="BI127" s="74">
        <f t="shared" si="116"/>
        <v>6</v>
      </c>
      <c r="BJ127" s="194">
        <f t="shared" si="116"/>
        <v>4</v>
      </c>
      <c r="BK127" s="191">
        <v>18</v>
      </c>
      <c r="BL127" s="74">
        <v>2</v>
      </c>
      <c r="BM127" s="74">
        <v>4</v>
      </c>
      <c r="BN127" s="50">
        <f t="shared" si="115"/>
        <v>6</v>
      </c>
      <c r="BO127" s="194">
        <v>4</v>
      </c>
      <c r="BP127" s="215"/>
      <c r="BQ127" s="215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215"/>
    </row>
    <row r="128" spans="1:92" ht="15.75" customHeight="1" x14ac:dyDescent="0.25">
      <c r="A128" s="116"/>
      <c r="D128" s="42"/>
      <c r="E128" s="42"/>
      <c r="F128" s="42"/>
      <c r="G128" s="42"/>
      <c r="H128" s="43"/>
      <c r="I128" s="50"/>
      <c r="J128" s="74"/>
      <c r="K128" s="74"/>
      <c r="L128" s="50"/>
      <c r="Q128" s="215"/>
      <c r="R128" s="215"/>
      <c r="AR128" s="215"/>
      <c r="AS128" s="215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3</v>
      </c>
      <c r="BB128" s="74">
        <v>0</v>
      </c>
      <c r="BC128" s="74">
        <v>0</v>
      </c>
      <c r="BD128" s="50">
        <f t="shared" si="114"/>
        <v>0</v>
      </c>
      <c r="BE128" s="194">
        <v>0</v>
      </c>
      <c r="BF128" s="191">
        <f t="shared" si="116"/>
        <v>25</v>
      </c>
      <c r="BG128" s="74">
        <f t="shared" si="116"/>
        <v>1</v>
      </c>
      <c r="BH128" s="74">
        <f t="shared" si="116"/>
        <v>13</v>
      </c>
      <c r="BI128" s="74">
        <f t="shared" si="116"/>
        <v>14</v>
      </c>
      <c r="BJ128" s="194">
        <f t="shared" si="116"/>
        <v>0</v>
      </c>
      <c r="BK128" s="191">
        <v>22</v>
      </c>
      <c r="BL128" s="74">
        <v>1</v>
      </c>
      <c r="BM128" s="74">
        <v>13</v>
      </c>
      <c r="BN128" s="50">
        <f t="shared" si="115"/>
        <v>14</v>
      </c>
      <c r="BO128" s="194">
        <v>0</v>
      </c>
      <c r="BP128" s="215"/>
      <c r="BQ128" s="215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215"/>
    </row>
    <row r="129" spans="1:92" ht="15.75" customHeight="1" x14ac:dyDescent="0.25">
      <c r="A129" s="116"/>
      <c r="Q129" s="215"/>
      <c r="R129" s="215"/>
      <c r="AR129" s="215"/>
      <c r="AS129" s="215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16"/>
        <v>0</v>
      </c>
      <c r="BG129" s="74">
        <f t="shared" si="116"/>
        <v>0</v>
      </c>
      <c r="BH129" s="74">
        <f t="shared" si="116"/>
        <v>0</v>
      </c>
      <c r="BI129" s="74">
        <f t="shared" si="116"/>
        <v>0</v>
      </c>
      <c r="BJ129" s="194">
        <f t="shared" si="116"/>
        <v>0</v>
      </c>
      <c r="BK129" s="191">
        <v>0</v>
      </c>
      <c r="BL129" s="74">
        <v>0</v>
      </c>
      <c r="BM129" s="74">
        <v>0</v>
      </c>
      <c r="BN129" s="50">
        <f t="shared" si="115"/>
        <v>0</v>
      </c>
      <c r="BO129" s="194">
        <v>0</v>
      </c>
      <c r="BP129" s="215"/>
      <c r="BQ129" s="215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215"/>
    </row>
    <row r="130" spans="1:92" ht="15.75" customHeight="1" thickBot="1" x14ac:dyDescent="0.3">
      <c r="A130" s="116"/>
      <c r="Q130" s="215"/>
      <c r="R130" s="215"/>
      <c r="AR130" s="215"/>
      <c r="AS130" s="215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33</v>
      </c>
      <c r="BB130" s="48">
        <f t="shared" ref="BB130" si="120">SUM(BB118:BB129)</f>
        <v>4</v>
      </c>
      <c r="BC130" s="48">
        <f>SUM(BC118:BC129)</f>
        <v>5</v>
      </c>
      <c r="BD130" s="48">
        <f>+BC130+BB130</f>
        <v>9</v>
      </c>
      <c r="BE130" s="196">
        <f>SUM(BE118:BE129)</f>
        <v>4</v>
      </c>
      <c r="BF130" s="195">
        <f>SUM(BF118:BF129)</f>
        <v>274</v>
      </c>
      <c r="BG130" s="48">
        <f t="shared" ref="BG130" si="121">SUM(BG118:BG129)</f>
        <v>62</v>
      </c>
      <c r="BH130" s="48">
        <f>SUM(BH118:BH129)</f>
        <v>92</v>
      </c>
      <c r="BI130" s="48">
        <f>+BH130+BG130</f>
        <v>154</v>
      </c>
      <c r="BJ130" s="196">
        <f>SUM(BJ118:BJ129)</f>
        <v>20</v>
      </c>
      <c r="BK130" s="195">
        <f>SUM(BK118:BK129)</f>
        <v>241</v>
      </c>
      <c r="BL130" s="48">
        <f t="shared" ref="BL130" si="122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215"/>
      <c r="BQ130" s="215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215"/>
    </row>
    <row r="131" spans="1:92" ht="15.75" customHeight="1" x14ac:dyDescent="0.25">
      <c r="A131" s="116"/>
      <c r="Q131" s="215"/>
      <c r="R131" s="215"/>
      <c r="AR131" s="215"/>
      <c r="AS131" s="215"/>
      <c r="AT131" s="200" t="s">
        <v>715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262</v>
      </c>
      <c r="BB131" s="205">
        <f t="shared" ref="BB131:BE131" si="123">+BB130+BB117+BB104+BB91+BB57+BB44+BB31+BB18</f>
        <v>58</v>
      </c>
      <c r="BC131" s="205">
        <f t="shared" si="123"/>
        <v>88</v>
      </c>
      <c r="BD131" s="205">
        <f t="shared" si="123"/>
        <v>146</v>
      </c>
      <c r="BE131" s="205">
        <f t="shared" si="123"/>
        <v>34</v>
      </c>
      <c r="BF131" s="204">
        <f>+BF130+BF117+BF104+BF91+BF57+BF44+BF31+BF18</f>
        <v>2185</v>
      </c>
      <c r="BG131" s="205">
        <f t="shared" ref="BG131:BJ131" si="124">+BG130+BG117+BG104+BG91+BG57+BG44+BG31+BG18</f>
        <v>540</v>
      </c>
      <c r="BH131" s="205">
        <f t="shared" si="124"/>
        <v>840</v>
      </c>
      <c r="BI131" s="205">
        <f t="shared" si="124"/>
        <v>1380</v>
      </c>
      <c r="BJ131" s="206">
        <f t="shared" si="124"/>
        <v>230</v>
      </c>
      <c r="BK131" s="205">
        <f>+BK130+BK117+BK104+BK91+BK57+BK44+BK31+BK18</f>
        <v>1923</v>
      </c>
      <c r="BL131" s="205">
        <f t="shared" ref="BL131:BO131" si="125">+BL130+BL117+BL104+BL91+BL57+BL44+BL31+BL18</f>
        <v>482</v>
      </c>
      <c r="BM131" s="205">
        <f t="shared" si="125"/>
        <v>752</v>
      </c>
      <c r="BN131" s="205">
        <f t="shared" si="125"/>
        <v>1234</v>
      </c>
      <c r="BO131" s="206">
        <f t="shared" si="125"/>
        <v>196</v>
      </c>
      <c r="BP131" s="215"/>
      <c r="BQ131" s="215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215"/>
    </row>
    <row r="132" spans="1:92" ht="15.75" customHeight="1" x14ac:dyDescent="0.25">
      <c r="A132" s="116"/>
      <c r="Q132" s="215"/>
      <c r="R132" s="215"/>
      <c r="AR132" s="215"/>
      <c r="AS132" s="215"/>
      <c r="AU132" s="37"/>
      <c r="AV132" s="37"/>
      <c r="AW132" s="37"/>
      <c r="AX132" s="36"/>
      <c r="AY132" s="36"/>
      <c r="AZ132" s="37"/>
      <c r="BA132" s="50"/>
      <c r="BB132" s="50"/>
      <c r="BC132" s="210"/>
      <c r="BD132" s="210"/>
      <c r="BE132" s="50"/>
      <c r="BF132" s="50"/>
      <c r="BG132" s="50"/>
      <c r="BH132" s="210"/>
      <c r="BI132" s="210"/>
      <c r="BJ132" s="50"/>
      <c r="BK132" s="50"/>
      <c r="BL132" s="199"/>
      <c r="BM132" s="199"/>
      <c r="BN132" s="199"/>
      <c r="BO132" s="199"/>
      <c r="BP132" s="215"/>
      <c r="BQ132" s="215"/>
      <c r="BR132" s="71"/>
      <c r="BS132" s="80"/>
      <c r="BT132" s="80"/>
      <c r="BU132" s="80"/>
      <c r="BV132" s="65"/>
      <c r="BW132" s="65"/>
      <c r="BX132" s="80"/>
      <c r="BY132" s="50"/>
      <c r="BZ132" s="50"/>
      <c r="CA132" s="210"/>
      <c r="CB132" s="210"/>
      <c r="CC132" s="50"/>
      <c r="CD132" s="50"/>
      <c r="CE132" s="50"/>
      <c r="CF132" s="210"/>
      <c r="CG132" s="210"/>
      <c r="CH132" s="50"/>
      <c r="CI132" s="50"/>
      <c r="CJ132" s="182"/>
      <c r="CK132" s="182"/>
      <c r="CL132" s="182"/>
      <c r="CM132" s="182"/>
      <c r="CN132" s="215"/>
    </row>
    <row r="133" spans="1:92" ht="15.75" customHeight="1" x14ac:dyDescent="0.25">
      <c r="A133" s="116"/>
      <c r="Q133" s="215"/>
      <c r="R133" s="215"/>
      <c r="AR133" s="215"/>
      <c r="AS133" s="215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215"/>
      <c r="BQ133" s="215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215"/>
    </row>
    <row r="134" spans="1:92" ht="15.75" customHeight="1" x14ac:dyDescent="0.25">
      <c r="A134" s="116"/>
      <c r="Q134" s="215"/>
      <c r="R134" s="215"/>
      <c r="AR134" s="215"/>
      <c r="AS134" s="215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215"/>
      <c r="BQ134" s="215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215"/>
    </row>
    <row r="135" spans="1:92" ht="15.75" customHeight="1" x14ac:dyDescent="0.25">
      <c r="A135" s="116"/>
      <c r="Q135" s="116"/>
      <c r="R135" s="116"/>
      <c r="AR135" s="116"/>
      <c r="AS135" s="116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116"/>
      <c r="BQ135" s="116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116"/>
    </row>
    <row r="136" spans="1:92" ht="15.75" customHeight="1" x14ac:dyDescent="0.25">
      <c r="A136" s="116"/>
      <c r="Q136" s="116"/>
      <c r="R136" s="116"/>
      <c r="AR136" s="116"/>
      <c r="AS136" s="116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116"/>
      <c r="BQ136" s="116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116"/>
    </row>
    <row r="137" spans="1:92" ht="15.75" customHeight="1" x14ac:dyDescent="0.25">
      <c r="A137" s="116"/>
      <c r="Q137" s="116"/>
      <c r="R137" s="116"/>
      <c r="AR137" s="116"/>
      <c r="AS137" s="116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116"/>
      <c r="BQ137" s="116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116"/>
    </row>
    <row r="138" spans="1:92" ht="15.75" customHeight="1" x14ac:dyDescent="0.25">
      <c r="A138" s="116"/>
      <c r="Q138" s="116"/>
      <c r="R138" s="116"/>
      <c r="AR138" s="116"/>
      <c r="AS138" s="116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116"/>
      <c r="BQ138" s="116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116"/>
    </row>
    <row r="139" spans="1:92" ht="15.75" customHeight="1" x14ac:dyDescent="0.25">
      <c r="A139" s="116"/>
      <c r="Q139" s="116"/>
      <c r="R139" s="116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116"/>
      <c r="AS139" s="116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116"/>
      <c r="BQ139" s="116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116"/>
    </row>
    <row r="140" spans="1:92" ht="15.75" customHeight="1" x14ac:dyDescent="0.25">
      <c r="A140" s="116"/>
      <c r="Q140" s="116"/>
      <c r="R140" s="116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116"/>
      <c r="AS140" s="116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116"/>
      <c r="BQ140" s="116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116"/>
    </row>
    <row r="141" spans="1:92" ht="15.75" customHeight="1" x14ac:dyDescent="0.25">
      <c r="A141" s="116"/>
      <c r="Q141" s="213"/>
      <c r="R141" s="213"/>
      <c r="AR141" s="213"/>
      <c r="AS141" s="213"/>
      <c r="BP141" s="213"/>
      <c r="BQ141" s="213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3"/>
    </row>
    <row r="142" spans="1:92" ht="15.75" customHeight="1" x14ac:dyDescent="0.25">
      <c r="A142" s="116"/>
      <c r="Q142" s="213"/>
      <c r="R142" s="213"/>
      <c r="AR142" s="213"/>
      <c r="AS142" s="213"/>
      <c r="BP142" s="213"/>
      <c r="BQ142" s="213"/>
      <c r="CN142" s="213"/>
    </row>
    <row r="143" spans="1:92" ht="15.75" customHeight="1" x14ac:dyDescent="0.25">
      <c r="A143" s="116"/>
      <c r="D143" s="42"/>
      <c r="E143" s="42"/>
      <c r="F143" s="42"/>
      <c r="G143" s="42"/>
      <c r="I143" s="43"/>
      <c r="J143" s="43"/>
      <c r="K143" s="43"/>
      <c r="L143" s="38"/>
      <c r="M143" s="43"/>
      <c r="Q143" s="213"/>
      <c r="R143" s="213"/>
      <c r="AR143" s="213"/>
      <c r="AS143" s="213"/>
      <c r="BP143" s="213"/>
      <c r="BQ143" s="213"/>
      <c r="CN143" s="213"/>
    </row>
    <row r="144" spans="1:92" ht="15.75" customHeight="1" x14ac:dyDescent="0.25">
      <c r="A144" s="116"/>
      <c r="D144" s="42"/>
      <c r="E144" s="42"/>
      <c r="F144" s="42"/>
      <c r="G144" s="42"/>
      <c r="I144" s="43"/>
      <c r="J144" s="43"/>
      <c r="K144" s="43"/>
      <c r="L144" s="38"/>
      <c r="M144" s="43"/>
      <c r="Q144" s="213"/>
      <c r="R144" s="213"/>
      <c r="AR144" s="213"/>
      <c r="AS144" s="213"/>
      <c r="BP144" s="213"/>
      <c r="BQ144" s="213"/>
      <c r="CN144" s="213"/>
    </row>
    <row r="145" spans="1:92" ht="15.95" customHeight="1" x14ac:dyDescent="0.25">
      <c r="A145" s="116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</row>
    <row r="146" spans="1:92" ht="20.25" x14ac:dyDescent="0.3">
      <c r="A146" s="213"/>
      <c r="B146" s="261" t="s">
        <v>702</v>
      </c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13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234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234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234"/>
    </row>
    <row r="147" spans="1:92" ht="15.95" customHeight="1" x14ac:dyDescent="0.2">
      <c r="A147" s="216"/>
      <c r="B147" s="262" t="s">
        <v>663</v>
      </c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92" ht="15.95" customHeight="1" x14ac:dyDescent="0.2">
      <c r="A148" s="177"/>
      <c r="B148" s="155" t="s">
        <v>115</v>
      </c>
      <c r="C148" s="155">
        <f>+C2</f>
        <v>25</v>
      </c>
      <c r="P148" s="156"/>
      <c r="Q148" s="177"/>
    </row>
    <row r="149" spans="1:92" ht="15.95" customHeight="1" thickBot="1" x14ac:dyDescent="0.3">
      <c r="A149" s="177"/>
      <c r="B149" s="157" t="s">
        <v>653</v>
      </c>
      <c r="C149" s="158" t="s">
        <v>121</v>
      </c>
      <c r="D149" s="158"/>
      <c r="E149" s="159"/>
      <c r="F149" s="158"/>
      <c r="G149" s="160" t="s">
        <v>8</v>
      </c>
      <c r="H149" s="160" t="s">
        <v>9</v>
      </c>
      <c r="I149" s="160" t="s">
        <v>10</v>
      </c>
      <c r="J149" s="160" t="s">
        <v>12</v>
      </c>
      <c r="K149" s="160" t="s">
        <v>13</v>
      </c>
      <c r="L149" s="160" t="s">
        <v>11</v>
      </c>
      <c r="M149" s="160" t="s">
        <v>5</v>
      </c>
      <c r="N149" s="160" t="s">
        <v>14</v>
      </c>
      <c r="O149" s="160" t="s">
        <v>3</v>
      </c>
      <c r="P149" s="160" t="str">
        <f>"Week "&amp;TEXT(C148-1,"##")</f>
        <v>Week 24</v>
      </c>
      <c r="Q149" s="177"/>
    </row>
    <row r="150" spans="1:92" ht="15.95" customHeight="1" x14ac:dyDescent="0.25">
      <c r="A150" s="177"/>
      <c r="B150" s="212" t="s">
        <v>654</v>
      </c>
      <c r="C150" s="161" t="s">
        <v>176</v>
      </c>
      <c r="D150" s="171"/>
      <c r="E150" s="161"/>
      <c r="F150" s="162"/>
      <c r="G150" s="212">
        <f>SUMIF($C$4:$C$11,$C150,G$4:G$11)+SUMIF($C$163:$C$170,$C150,G$163:G$170)</f>
        <v>17</v>
      </c>
      <c r="H150" s="212">
        <f t="shared" ref="H150:I157" si="126">SUMIF($C$4:$C$11,$C150,H$4:H$11)+SUMIF($C$163:$C$170,$C150,H$163:H$170)</f>
        <v>7</v>
      </c>
      <c r="I150" s="212">
        <f t="shared" si="126"/>
        <v>1</v>
      </c>
      <c r="J150" s="212">
        <f>G150*2+I150*1</f>
        <v>35</v>
      </c>
      <c r="K150" s="165">
        <f>+J150/((G150+H150+I150)*2)</f>
        <v>0.7</v>
      </c>
      <c r="L150" s="212">
        <f t="shared" ref="L150:O157" si="127">SUMIF($C$4:$C$11,$C150,L$4:L$11)+SUMIF($C$163:$C$170,$C150,L$163:L$170)</f>
        <v>83</v>
      </c>
      <c r="M150" s="212">
        <f t="shared" si="127"/>
        <v>63</v>
      </c>
      <c r="N150" s="212">
        <f t="shared" si="127"/>
        <v>134</v>
      </c>
      <c r="O150" s="212">
        <f t="shared" si="127"/>
        <v>24</v>
      </c>
      <c r="P150" s="212">
        <v>1</v>
      </c>
      <c r="Q150" s="177"/>
    </row>
    <row r="151" spans="1:92" ht="15.95" customHeight="1" x14ac:dyDescent="0.2">
      <c r="A151" s="177"/>
      <c r="B151" s="212" t="s">
        <v>655</v>
      </c>
      <c r="C151" s="163" t="s">
        <v>23</v>
      </c>
      <c r="D151" s="162"/>
      <c r="E151" s="163"/>
      <c r="F151" s="162"/>
      <c r="G151" s="212">
        <f t="shared" ref="G151:G157" si="128">SUMIF($C$4:$C$11,$C151,G$4:G$11)+SUMIF($C$163:$C$170,$C151,G$163:G$170)</f>
        <v>14</v>
      </c>
      <c r="H151" s="212">
        <f t="shared" si="126"/>
        <v>10</v>
      </c>
      <c r="I151" s="212">
        <f t="shared" si="126"/>
        <v>1</v>
      </c>
      <c r="J151" s="212">
        <f t="shared" ref="J151:J157" si="129">G151*2+I151*1</f>
        <v>29</v>
      </c>
      <c r="K151" s="165">
        <f t="shared" ref="K151:K157" si="130">+J151/((G151+H151+I151)*2)</f>
        <v>0.57999999999999996</v>
      </c>
      <c r="L151" s="212">
        <f t="shared" si="127"/>
        <v>83</v>
      </c>
      <c r="M151" s="212">
        <f t="shared" si="127"/>
        <v>63</v>
      </c>
      <c r="N151" s="212">
        <f t="shared" si="127"/>
        <v>122</v>
      </c>
      <c r="O151" s="212">
        <f t="shared" si="127"/>
        <v>34</v>
      </c>
      <c r="P151" s="212">
        <v>2</v>
      </c>
      <c r="Q151" s="177"/>
    </row>
    <row r="152" spans="1:92" ht="15.95" customHeight="1" x14ac:dyDescent="0.2">
      <c r="A152" s="177"/>
      <c r="B152" s="212" t="s">
        <v>656</v>
      </c>
      <c r="C152" s="163" t="s">
        <v>177</v>
      </c>
      <c r="D152" s="162"/>
      <c r="E152" s="163"/>
      <c r="F152" s="162"/>
      <c r="G152" s="212">
        <f t="shared" si="128"/>
        <v>13</v>
      </c>
      <c r="H152" s="212">
        <f t="shared" si="126"/>
        <v>10</v>
      </c>
      <c r="I152" s="212">
        <f t="shared" si="126"/>
        <v>2</v>
      </c>
      <c r="J152" s="212">
        <f t="shared" si="129"/>
        <v>28</v>
      </c>
      <c r="K152" s="165">
        <f t="shared" si="130"/>
        <v>0.56000000000000005</v>
      </c>
      <c r="L152" s="212">
        <f t="shared" si="127"/>
        <v>71</v>
      </c>
      <c r="M152" s="212">
        <f t="shared" si="127"/>
        <v>59</v>
      </c>
      <c r="N152" s="212">
        <f t="shared" si="127"/>
        <v>113</v>
      </c>
      <c r="O152" s="212">
        <f t="shared" si="127"/>
        <v>36</v>
      </c>
      <c r="P152" s="212">
        <v>3</v>
      </c>
      <c r="Q152" s="177"/>
    </row>
    <row r="153" spans="1:92" ht="15.95" customHeight="1" x14ac:dyDescent="0.25">
      <c r="A153" s="177"/>
      <c r="B153" s="212" t="s">
        <v>657</v>
      </c>
      <c r="C153" s="161" t="s">
        <v>139</v>
      </c>
      <c r="D153" s="162"/>
      <c r="E153" s="162"/>
      <c r="F153" s="162"/>
      <c r="G153" s="212">
        <f t="shared" si="128"/>
        <v>9</v>
      </c>
      <c r="H153" s="212">
        <f t="shared" si="126"/>
        <v>8</v>
      </c>
      <c r="I153" s="212">
        <f t="shared" si="126"/>
        <v>8</v>
      </c>
      <c r="J153" s="212">
        <f t="shared" si="129"/>
        <v>26</v>
      </c>
      <c r="K153" s="165">
        <f t="shared" si="130"/>
        <v>0.52</v>
      </c>
      <c r="L153" s="212">
        <f t="shared" si="127"/>
        <v>65</v>
      </c>
      <c r="M153" s="212">
        <f t="shared" si="127"/>
        <v>69</v>
      </c>
      <c r="N153" s="212">
        <f t="shared" si="127"/>
        <v>109</v>
      </c>
      <c r="O153" s="212">
        <f t="shared" si="127"/>
        <v>42</v>
      </c>
      <c r="P153" s="212">
        <v>4</v>
      </c>
      <c r="Q153" s="177"/>
    </row>
    <row r="154" spans="1:92" ht="15.95" customHeight="1" x14ac:dyDescent="0.2">
      <c r="A154" s="177"/>
      <c r="B154" s="212" t="s">
        <v>658</v>
      </c>
      <c r="C154" s="163" t="s">
        <v>21</v>
      </c>
      <c r="D154" s="162"/>
      <c r="E154" s="162"/>
      <c r="F154" s="162"/>
      <c r="G154" s="212">
        <f t="shared" si="128"/>
        <v>9</v>
      </c>
      <c r="H154" s="212">
        <f t="shared" si="126"/>
        <v>11</v>
      </c>
      <c r="I154" s="212">
        <f t="shared" si="126"/>
        <v>5</v>
      </c>
      <c r="J154" s="212">
        <f t="shared" si="129"/>
        <v>23</v>
      </c>
      <c r="K154" s="165">
        <f t="shared" si="130"/>
        <v>0.46</v>
      </c>
      <c r="L154" s="212">
        <f t="shared" si="127"/>
        <v>52</v>
      </c>
      <c r="M154" s="212">
        <f t="shared" si="127"/>
        <v>56</v>
      </c>
      <c r="N154" s="212">
        <f t="shared" si="127"/>
        <v>88</v>
      </c>
      <c r="O154" s="212">
        <f t="shared" si="127"/>
        <v>30</v>
      </c>
      <c r="P154" s="212">
        <v>5</v>
      </c>
      <c r="Q154" s="177"/>
    </row>
    <row r="155" spans="1:92" ht="15.95" customHeight="1" x14ac:dyDescent="0.25">
      <c r="A155" s="177"/>
      <c r="B155" s="212" t="s">
        <v>660</v>
      </c>
      <c r="C155" s="161" t="s">
        <v>140</v>
      </c>
      <c r="D155" s="162"/>
      <c r="E155" s="163"/>
      <c r="F155" s="162"/>
      <c r="G155" s="212">
        <f t="shared" si="128"/>
        <v>8</v>
      </c>
      <c r="H155" s="212">
        <f t="shared" si="126"/>
        <v>10</v>
      </c>
      <c r="I155" s="212">
        <f t="shared" si="126"/>
        <v>7</v>
      </c>
      <c r="J155" s="212">
        <f t="shared" si="129"/>
        <v>23</v>
      </c>
      <c r="K155" s="165">
        <f t="shared" si="130"/>
        <v>0.46</v>
      </c>
      <c r="L155" s="212">
        <f t="shared" si="127"/>
        <v>54</v>
      </c>
      <c r="M155" s="212">
        <f t="shared" si="127"/>
        <v>60</v>
      </c>
      <c r="N155" s="212">
        <f t="shared" si="127"/>
        <v>81</v>
      </c>
      <c r="O155" s="212">
        <f t="shared" si="127"/>
        <v>20</v>
      </c>
      <c r="P155" s="212">
        <v>6</v>
      </c>
      <c r="Q155" s="177"/>
    </row>
    <row r="156" spans="1:92" ht="15.95" customHeight="1" x14ac:dyDescent="0.2">
      <c r="A156" s="177"/>
      <c r="B156" s="212" t="s">
        <v>659</v>
      </c>
      <c r="C156" s="163" t="s">
        <v>50</v>
      </c>
      <c r="D156" s="162"/>
      <c r="E156" s="163"/>
      <c r="F156" s="162"/>
      <c r="G156" s="212">
        <f t="shared" si="128"/>
        <v>7</v>
      </c>
      <c r="H156" s="212">
        <f t="shared" si="126"/>
        <v>12</v>
      </c>
      <c r="I156" s="212">
        <f t="shared" si="126"/>
        <v>6</v>
      </c>
      <c r="J156" s="212">
        <f t="shared" si="129"/>
        <v>20</v>
      </c>
      <c r="K156" s="165">
        <f t="shared" si="130"/>
        <v>0.4</v>
      </c>
      <c r="L156" s="212">
        <f t="shared" si="127"/>
        <v>62</v>
      </c>
      <c r="M156" s="212">
        <f t="shared" si="127"/>
        <v>79</v>
      </c>
      <c r="N156" s="212">
        <f t="shared" si="127"/>
        <v>92</v>
      </c>
      <c r="O156" s="212">
        <f t="shared" si="127"/>
        <v>20</v>
      </c>
      <c r="P156" s="212">
        <v>7</v>
      </c>
      <c r="Q156" s="177"/>
    </row>
    <row r="157" spans="1:92" ht="15.95" customHeight="1" thickBot="1" x14ac:dyDescent="0.25">
      <c r="A157" s="177"/>
      <c r="B157" s="212" t="s">
        <v>662</v>
      </c>
      <c r="C157" s="163" t="s">
        <v>15</v>
      </c>
      <c r="D157" s="162"/>
      <c r="E157" s="163"/>
      <c r="F157" s="162"/>
      <c r="G157" s="212">
        <f t="shared" si="128"/>
        <v>6</v>
      </c>
      <c r="H157" s="212">
        <f t="shared" si="126"/>
        <v>15</v>
      </c>
      <c r="I157" s="212">
        <f t="shared" si="126"/>
        <v>4</v>
      </c>
      <c r="J157" s="212">
        <f t="shared" si="129"/>
        <v>16</v>
      </c>
      <c r="K157" s="165">
        <f t="shared" si="130"/>
        <v>0.32</v>
      </c>
      <c r="L157" s="212">
        <f t="shared" si="127"/>
        <v>70</v>
      </c>
      <c r="M157" s="212">
        <f t="shared" si="127"/>
        <v>91</v>
      </c>
      <c r="N157" s="212">
        <f t="shared" si="127"/>
        <v>101</v>
      </c>
      <c r="O157" s="212">
        <f t="shared" si="127"/>
        <v>24</v>
      </c>
      <c r="P157" s="212">
        <v>8</v>
      </c>
      <c r="Q157" s="177"/>
    </row>
    <row r="158" spans="1:92" ht="15.95" customHeight="1" x14ac:dyDescent="0.2">
      <c r="A158" s="177"/>
      <c r="B158" s="166"/>
      <c r="C158" s="166"/>
      <c r="D158" s="166"/>
      <c r="E158" s="167"/>
      <c r="F158" s="166"/>
      <c r="G158" s="168">
        <f>SUM(G150:G157)</f>
        <v>83</v>
      </c>
      <c r="H158" s="168">
        <f>SUM(H150:H157)</f>
        <v>83</v>
      </c>
      <c r="I158" s="168">
        <f>SUM(I150:I157)</f>
        <v>34</v>
      </c>
      <c r="J158" s="168"/>
      <c r="K158" s="168"/>
      <c r="L158" s="168">
        <f>SUM(L150:L157)</f>
        <v>540</v>
      </c>
      <c r="M158" s="168">
        <f>SUM(M150:M157)</f>
        <v>540</v>
      </c>
      <c r="N158" s="168">
        <f>SUM(N150:N157)</f>
        <v>840</v>
      </c>
      <c r="O158" s="168">
        <f>SUM(O150:O157)</f>
        <v>230</v>
      </c>
      <c r="P158" s="167"/>
      <c r="Q158" s="177"/>
    </row>
    <row r="159" spans="1:92" ht="15.95" customHeight="1" x14ac:dyDescent="0.2">
      <c r="A159" s="177"/>
      <c r="B159" s="212"/>
      <c r="C159" s="163"/>
      <c r="D159" s="162"/>
      <c r="E159" s="162"/>
      <c r="F159" s="162"/>
      <c r="G159" s="212"/>
      <c r="H159" s="212"/>
      <c r="I159" s="212"/>
      <c r="J159" s="212"/>
      <c r="K159" s="165"/>
      <c r="L159" s="212"/>
      <c r="M159" s="212"/>
      <c r="N159" s="212"/>
      <c r="O159" s="212"/>
      <c r="P159" s="212"/>
      <c r="Q159" s="177"/>
    </row>
    <row r="160" spans="1:92" ht="15.95" customHeight="1" x14ac:dyDescent="0.2">
      <c r="A160" s="177"/>
      <c r="B160" s="212"/>
      <c r="C160" s="163"/>
      <c r="D160" s="162"/>
      <c r="E160" s="162"/>
      <c r="F160" s="162"/>
      <c r="G160" s="212"/>
      <c r="H160" s="212"/>
      <c r="I160" s="212"/>
      <c r="J160" s="212"/>
      <c r="K160" s="165"/>
      <c r="L160" s="212"/>
      <c r="M160" s="212"/>
      <c r="N160" s="212"/>
      <c r="O160" s="212"/>
      <c r="P160" s="212"/>
      <c r="Q160" s="177"/>
    </row>
    <row r="161" spans="1:17" ht="15.95" customHeight="1" x14ac:dyDescent="0.2">
      <c r="A161" s="217"/>
      <c r="B161" s="260" t="s">
        <v>666</v>
      </c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17"/>
    </row>
    <row r="162" spans="1:17" ht="15.95" customHeight="1" thickBot="1" x14ac:dyDescent="0.3">
      <c r="A162" s="217"/>
      <c r="B162" s="157" t="s">
        <v>653</v>
      </c>
      <c r="C162" s="158" t="s">
        <v>121</v>
      </c>
      <c r="D162" s="158"/>
      <c r="E162" s="159"/>
      <c r="F162" s="158"/>
      <c r="G162" s="160" t="s">
        <v>8</v>
      </c>
      <c r="H162" s="160" t="s">
        <v>9</v>
      </c>
      <c r="I162" s="160" t="s">
        <v>10</v>
      </c>
      <c r="J162" s="160" t="s">
        <v>12</v>
      </c>
      <c r="K162" s="160" t="s">
        <v>13</v>
      </c>
      <c r="L162" s="160" t="s">
        <v>11</v>
      </c>
      <c r="M162" s="160" t="s">
        <v>5</v>
      </c>
      <c r="N162" s="160" t="s">
        <v>14</v>
      </c>
      <c r="O162" s="160" t="s">
        <v>3</v>
      </c>
      <c r="P162" s="160" t="s">
        <v>664</v>
      </c>
      <c r="Q162" s="217"/>
    </row>
    <row r="163" spans="1:17" ht="15.95" customHeight="1" x14ac:dyDescent="0.25">
      <c r="A163" s="217"/>
      <c r="B163" s="212" t="s">
        <v>654</v>
      </c>
      <c r="C163" s="161" t="s">
        <v>176</v>
      </c>
      <c r="D163" s="171"/>
      <c r="E163" s="161"/>
      <c r="F163" s="162"/>
      <c r="G163" s="212">
        <v>15</v>
      </c>
      <c r="H163" s="212">
        <v>6</v>
      </c>
      <c r="I163" s="212">
        <v>1</v>
      </c>
      <c r="J163" s="212">
        <v>31</v>
      </c>
      <c r="K163" s="165">
        <v>0.70454545454545459</v>
      </c>
      <c r="L163" s="212">
        <v>67</v>
      </c>
      <c r="M163" s="212">
        <v>51</v>
      </c>
      <c r="N163" s="212">
        <v>112</v>
      </c>
      <c r="O163" s="212">
        <v>22</v>
      </c>
      <c r="P163" s="212">
        <v>1</v>
      </c>
      <c r="Q163" s="217"/>
    </row>
    <row r="164" spans="1:17" ht="15.95" customHeight="1" x14ac:dyDescent="0.2">
      <c r="A164" s="217"/>
      <c r="B164" s="212" t="s">
        <v>655</v>
      </c>
      <c r="C164" s="163" t="s">
        <v>23</v>
      </c>
      <c r="D164" s="162"/>
      <c r="E164" s="163"/>
      <c r="F164" s="162"/>
      <c r="G164" s="212">
        <v>13</v>
      </c>
      <c r="H164" s="212">
        <v>9</v>
      </c>
      <c r="I164" s="212">
        <v>0</v>
      </c>
      <c r="J164" s="212">
        <v>26</v>
      </c>
      <c r="K164" s="165">
        <v>0.59090909090909094</v>
      </c>
      <c r="L164" s="212">
        <v>75</v>
      </c>
      <c r="M164" s="212">
        <v>55</v>
      </c>
      <c r="N164" s="212">
        <v>112</v>
      </c>
      <c r="O164" s="212">
        <v>30</v>
      </c>
      <c r="P164" s="212">
        <v>2</v>
      </c>
      <c r="Q164" s="217"/>
    </row>
    <row r="165" spans="1:17" ht="15.95" customHeight="1" x14ac:dyDescent="0.2">
      <c r="A165" s="217"/>
      <c r="B165" s="212" t="s">
        <v>656</v>
      </c>
      <c r="C165" s="163" t="s">
        <v>177</v>
      </c>
      <c r="D165" s="162"/>
      <c r="E165" s="163"/>
      <c r="F165" s="162"/>
      <c r="G165" s="212">
        <v>11</v>
      </c>
      <c r="H165" s="212">
        <v>9</v>
      </c>
      <c r="I165" s="212">
        <v>2</v>
      </c>
      <c r="J165" s="212">
        <v>24</v>
      </c>
      <c r="K165" s="165">
        <v>0.54545454545454541</v>
      </c>
      <c r="L165" s="212">
        <v>66</v>
      </c>
      <c r="M165" s="212">
        <v>53</v>
      </c>
      <c r="N165" s="212">
        <v>105</v>
      </c>
      <c r="O165" s="212">
        <v>28</v>
      </c>
      <c r="P165" s="212">
        <v>3</v>
      </c>
      <c r="Q165" s="217"/>
    </row>
    <row r="166" spans="1:17" ht="15.95" customHeight="1" x14ac:dyDescent="0.25">
      <c r="A166" s="217"/>
      <c r="B166" s="212" t="s">
        <v>657</v>
      </c>
      <c r="C166" s="161" t="s">
        <v>139</v>
      </c>
      <c r="D166" s="162"/>
      <c r="E166" s="162"/>
      <c r="F166" s="162"/>
      <c r="G166" s="212">
        <v>8</v>
      </c>
      <c r="H166" s="212">
        <v>8</v>
      </c>
      <c r="I166" s="212">
        <v>6</v>
      </c>
      <c r="J166" s="212">
        <v>22</v>
      </c>
      <c r="K166" s="165">
        <v>0.5</v>
      </c>
      <c r="L166" s="212">
        <v>56</v>
      </c>
      <c r="M166" s="212">
        <v>65</v>
      </c>
      <c r="N166" s="212">
        <v>91</v>
      </c>
      <c r="O166" s="212">
        <v>34</v>
      </c>
      <c r="P166" s="212">
        <v>4</v>
      </c>
      <c r="Q166" s="217"/>
    </row>
    <row r="167" spans="1:17" ht="15.95" customHeight="1" x14ac:dyDescent="0.2">
      <c r="A167" s="217"/>
      <c r="B167" s="212" t="s">
        <v>658</v>
      </c>
      <c r="C167" s="163" t="s">
        <v>21</v>
      </c>
      <c r="D167" s="162"/>
      <c r="E167" s="162"/>
      <c r="F167" s="162"/>
      <c r="G167" s="212">
        <v>9</v>
      </c>
      <c r="H167" s="212">
        <v>10</v>
      </c>
      <c r="I167" s="212">
        <v>3</v>
      </c>
      <c r="J167" s="212">
        <v>21</v>
      </c>
      <c r="K167" s="165">
        <v>0.47727272727272729</v>
      </c>
      <c r="L167" s="212">
        <v>49</v>
      </c>
      <c r="M167" s="212">
        <v>51</v>
      </c>
      <c r="N167" s="212">
        <v>85</v>
      </c>
      <c r="O167" s="212">
        <v>26</v>
      </c>
      <c r="P167" s="212">
        <v>5</v>
      </c>
      <c r="Q167" s="217"/>
    </row>
    <row r="168" spans="1:17" ht="15.95" customHeight="1" x14ac:dyDescent="0.25">
      <c r="A168" s="217"/>
      <c r="B168" s="212" t="s">
        <v>659</v>
      </c>
      <c r="C168" s="161" t="s">
        <v>50</v>
      </c>
      <c r="D168" s="162"/>
      <c r="E168" s="163"/>
      <c r="F168" s="162"/>
      <c r="G168" s="212">
        <v>7</v>
      </c>
      <c r="H168" s="212">
        <v>11</v>
      </c>
      <c r="I168" s="212">
        <v>4</v>
      </c>
      <c r="J168" s="212">
        <v>18</v>
      </c>
      <c r="K168" s="165">
        <v>0.40909090909090912</v>
      </c>
      <c r="L168" s="212">
        <v>58</v>
      </c>
      <c r="M168" s="212">
        <v>73</v>
      </c>
      <c r="N168" s="212">
        <v>87</v>
      </c>
      <c r="O168" s="212">
        <v>16</v>
      </c>
      <c r="P168" s="212">
        <v>6</v>
      </c>
      <c r="Q168" s="217"/>
    </row>
    <row r="169" spans="1:17" ht="15.95" customHeight="1" x14ac:dyDescent="0.2">
      <c r="A169" s="217"/>
      <c r="B169" s="212" t="s">
        <v>660</v>
      </c>
      <c r="C169" s="163" t="s">
        <v>140</v>
      </c>
      <c r="D169" s="162"/>
      <c r="E169" s="163"/>
      <c r="F169" s="162"/>
      <c r="G169" s="212">
        <v>6</v>
      </c>
      <c r="H169" s="212">
        <v>10</v>
      </c>
      <c r="I169" s="212">
        <v>6</v>
      </c>
      <c r="J169" s="212">
        <v>18</v>
      </c>
      <c r="K169" s="165">
        <v>0.40909090909090912</v>
      </c>
      <c r="L169" s="212">
        <v>46</v>
      </c>
      <c r="M169" s="212">
        <v>58</v>
      </c>
      <c r="N169" s="212">
        <v>68</v>
      </c>
      <c r="O169" s="212">
        <v>18</v>
      </c>
      <c r="P169" s="212">
        <v>8</v>
      </c>
      <c r="Q169" s="217"/>
    </row>
    <row r="170" spans="1:17" ht="15.95" customHeight="1" thickBot="1" x14ac:dyDescent="0.25">
      <c r="A170" s="217"/>
      <c r="B170" s="212" t="s">
        <v>662</v>
      </c>
      <c r="C170" s="163" t="s">
        <v>15</v>
      </c>
      <c r="D170" s="162"/>
      <c r="E170" s="163"/>
      <c r="F170" s="162"/>
      <c r="G170" s="212">
        <v>6</v>
      </c>
      <c r="H170" s="212">
        <v>12</v>
      </c>
      <c r="I170" s="212">
        <v>4</v>
      </c>
      <c r="J170" s="212">
        <v>16</v>
      </c>
      <c r="K170" s="165">
        <v>0.36363636363636365</v>
      </c>
      <c r="L170" s="212">
        <v>65</v>
      </c>
      <c r="M170" s="212">
        <v>76</v>
      </c>
      <c r="N170" s="212">
        <v>92</v>
      </c>
      <c r="O170" s="212">
        <v>22</v>
      </c>
      <c r="P170" s="212">
        <v>7</v>
      </c>
      <c r="Q170" s="217"/>
    </row>
    <row r="171" spans="1:17" ht="15.95" customHeight="1" x14ac:dyDescent="0.2">
      <c r="A171" s="217"/>
      <c r="B171" s="166"/>
      <c r="C171" s="166"/>
      <c r="D171" s="166"/>
      <c r="E171" s="167"/>
      <c r="F171" s="166"/>
      <c r="G171" s="168">
        <v>75</v>
      </c>
      <c r="H171" s="168">
        <v>75</v>
      </c>
      <c r="I171" s="168">
        <v>26</v>
      </c>
      <c r="J171" s="168"/>
      <c r="K171" s="168"/>
      <c r="L171" s="168">
        <v>482</v>
      </c>
      <c r="M171" s="168">
        <v>482</v>
      </c>
      <c r="N171" s="168">
        <v>752</v>
      </c>
      <c r="O171" s="168">
        <v>196</v>
      </c>
      <c r="P171" s="167"/>
      <c r="Q171" s="217"/>
    </row>
    <row r="172" spans="1:17" ht="15.95" customHeight="1" x14ac:dyDescent="0.2">
      <c r="A172" s="217"/>
      <c r="Q172" s="217"/>
    </row>
    <row r="173" spans="1:17" ht="15.95" customHeight="1" x14ac:dyDescent="0.2">
      <c r="A173" s="217"/>
      <c r="Q173" s="217"/>
    </row>
    <row r="174" spans="1:17" ht="15.95" customHeight="1" x14ac:dyDescent="0.2">
      <c r="A174" s="217"/>
      <c r="B174" s="260" t="s">
        <v>665</v>
      </c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17"/>
    </row>
    <row r="175" spans="1:17" ht="15.95" customHeight="1" x14ac:dyDescent="0.2">
      <c r="A175" s="217"/>
      <c r="B175" s="212" t="s">
        <v>115</v>
      </c>
      <c r="C175" s="212">
        <f>+C148</f>
        <v>25</v>
      </c>
      <c r="P175" s="175"/>
      <c r="Q175" s="217"/>
    </row>
    <row r="176" spans="1:17" ht="15.95" customHeight="1" thickBot="1" x14ac:dyDescent="0.25">
      <c r="A176" s="217"/>
      <c r="B176" s="172"/>
      <c r="C176" s="174"/>
      <c r="D176" s="158" t="s">
        <v>103</v>
      </c>
      <c r="E176" s="158"/>
      <c r="F176" s="158"/>
      <c r="G176" s="160" t="s">
        <v>2</v>
      </c>
      <c r="H176" s="160"/>
      <c r="I176" s="160" t="s">
        <v>4</v>
      </c>
      <c r="J176" s="160" t="s">
        <v>29</v>
      </c>
      <c r="K176" s="160" t="s">
        <v>30</v>
      </c>
      <c r="L176" s="176" t="s">
        <v>31</v>
      </c>
      <c r="M176" s="160" t="s">
        <v>3</v>
      </c>
      <c r="N176" s="174"/>
      <c r="O176" s="174"/>
      <c r="P176" s="174"/>
      <c r="Q176" s="217"/>
    </row>
    <row r="177" spans="1:17" ht="15.95" customHeight="1" x14ac:dyDescent="0.25">
      <c r="A177" s="217"/>
      <c r="B177" s="172"/>
      <c r="C177" s="172"/>
      <c r="D177" s="97" t="s">
        <v>94</v>
      </c>
      <c r="E177" s="97"/>
      <c r="F177" s="97"/>
      <c r="G177" s="207" t="s">
        <v>146</v>
      </c>
      <c r="H177" s="74"/>
      <c r="I177" s="173">
        <v>3</v>
      </c>
      <c r="J177" s="173">
        <v>5</v>
      </c>
      <c r="K177" s="173">
        <v>2</v>
      </c>
      <c r="L177" s="177">
        <v>7</v>
      </c>
      <c r="M177" s="235">
        <v>0</v>
      </c>
      <c r="O177" s="172"/>
      <c r="P177" s="172"/>
      <c r="Q177" s="217"/>
    </row>
    <row r="178" spans="1:17" ht="15.95" customHeight="1" x14ac:dyDescent="0.25">
      <c r="A178" s="217"/>
      <c r="B178" s="172"/>
      <c r="C178" s="172"/>
      <c r="D178" s="65" t="s">
        <v>126</v>
      </c>
      <c r="E178" s="65"/>
      <c r="F178" s="65"/>
      <c r="G178" s="97" t="s">
        <v>19</v>
      </c>
      <c r="H178" s="50"/>
      <c r="I178" s="173">
        <v>3</v>
      </c>
      <c r="J178" s="173">
        <v>5</v>
      </c>
      <c r="K178" s="173">
        <v>2</v>
      </c>
      <c r="L178" s="177">
        <v>7</v>
      </c>
      <c r="M178" s="235">
        <v>0</v>
      </c>
      <c r="O178" s="172"/>
      <c r="P178" s="172"/>
      <c r="Q178" s="217"/>
    </row>
    <row r="179" spans="1:17" ht="15.95" customHeight="1" x14ac:dyDescent="0.25">
      <c r="A179" s="217"/>
      <c r="B179" s="173"/>
      <c r="C179" s="174"/>
      <c r="D179" s="65" t="s">
        <v>69</v>
      </c>
      <c r="E179" s="65"/>
      <c r="F179" s="65"/>
      <c r="G179" s="97" t="s">
        <v>19</v>
      </c>
      <c r="H179" s="50"/>
      <c r="I179" s="173">
        <v>3</v>
      </c>
      <c r="J179" s="173">
        <v>0</v>
      </c>
      <c r="K179" s="173">
        <v>7</v>
      </c>
      <c r="L179" s="177">
        <v>7</v>
      </c>
      <c r="M179" s="235">
        <v>0</v>
      </c>
      <c r="O179" s="174"/>
      <c r="P179" s="174"/>
      <c r="Q179" s="217"/>
    </row>
    <row r="180" spans="1:17" ht="15.95" customHeight="1" x14ac:dyDescent="0.25">
      <c r="A180" s="217"/>
      <c r="B180" s="172"/>
      <c r="C180" s="172"/>
      <c r="D180" s="36" t="s">
        <v>154</v>
      </c>
      <c r="E180" s="36"/>
      <c r="F180" s="36"/>
      <c r="G180" s="42" t="s">
        <v>139</v>
      </c>
      <c r="H180" s="38"/>
      <c r="I180" s="173">
        <v>3</v>
      </c>
      <c r="J180" s="173">
        <v>2</v>
      </c>
      <c r="K180" s="173">
        <v>4</v>
      </c>
      <c r="L180" s="177">
        <v>6</v>
      </c>
      <c r="M180" s="235">
        <v>0</v>
      </c>
      <c r="O180" s="174"/>
      <c r="P180" s="174"/>
      <c r="Q180" s="217"/>
    </row>
    <row r="181" spans="1:17" ht="15.95" customHeight="1" x14ac:dyDescent="0.25">
      <c r="A181" s="217"/>
      <c r="B181" s="172"/>
      <c r="C181" s="163"/>
      <c r="D181" s="97" t="s">
        <v>184</v>
      </c>
      <c r="E181" s="61"/>
      <c r="F181" s="61"/>
      <c r="G181" s="97" t="s">
        <v>17</v>
      </c>
      <c r="H181" s="74"/>
      <c r="I181" s="173">
        <v>3</v>
      </c>
      <c r="J181" s="173">
        <v>3</v>
      </c>
      <c r="K181" s="173">
        <v>2</v>
      </c>
      <c r="L181" s="177">
        <v>5</v>
      </c>
      <c r="M181" s="235">
        <v>0</v>
      </c>
      <c r="O181" s="174"/>
      <c r="P181" s="174"/>
      <c r="Q181" s="217"/>
    </row>
    <row r="182" spans="1:17" ht="15.95" customHeight="1" x14ac:dyDescent="0.25">
      <c r="A182" s="217"/>
      <c r="B182" s="173"/>
      <c r="C182" s="174"/>
      <c r="D182" s="42" t="s">
        <v>82</v>
      </c>
      <c r="E182" s="42"/>
      <c r="F182" s="42"/>
      <c r="G182" s="29" t="s">
        <v>23</v>
      </c>
      <c r="H182" s="43"/>
      <c r="I182" s="173">
        <v>3</v>
      </c>
      <c r="J182" s="173">
        <v>3</v>
      </c>
      <c r="K182" s="173">
        <v>2</v>
      </c>
      <c r="L182" s="177">
        <v>5</v>
      </c>
      <c r="M182" s="235">
        <v>0</v>
      </c>
      <c r="O182" s="174"/>
      <c r="P182" s="174"/>
      <c r="Q182" s="217"/>
    </row>
    <row r="183" spans="1:17" ht="15.95" customHeight="1" x14ac:dyDescent="0.25">
      <c r="A183" s="217"/>
      <c r="B183" s="173"/>
      <c r="C183" s="174"/>
      <c r="D183" s="42" t="s">
        <v>132</v>
      </c>
      <c r="E183" s="42"/>
      <c r="F183" s="42"/>
      <c r="G183" s="36" t="s">
        <v>15</v>
      </c>
      <c r="H183" s="43"/>
      <c r="I183" s="173">
        <v>3</v>
      </c>
      <c r="J183" s="173">
        <v>3</v>
      </c>
      <c r="K183" s="173">
        <v>2</v>
      </c>
      <c r="L183" s="177">
        <v>5</v>
      </c>
      <c r="M183" s="235">
        <v>0</v>
      </c>
      <c r="O183" s="162"/>
      <c r="P183" s="162"/>
      <c r="Q183" s="217"/>
    </row>
    <row r="184" spans="1:17" ht="15.95" customHeight="1" x14ac:dyDescent="0.25">
      <c r="A184" s="217"/>
      <c r="B184" s="212"/>
      <c r="C184" s="163"/>
      <c r="D184" s="97" t="s">
        <v>110</v>
      </c>
      <c r="E184" s="97"/>
      <c r="F184" s="97"/>
      <c r="G184" s="207" t="s">
        <v>146</v>
      </c>
      <c r="H184" s="74"/>
      <c r="I184" s="173">
        <v>3</v>
      </c>
      <c r="J184" s="173">
        <v>1</v>
      </c>
      <c r="K184" s="173">
        <v>4</v>
      </c>
      <c r="L184" s="177">
        <v>5</v>
      </c>
      <c r="M184" s="235">
        <v>0</v>
      </c>
      <c r="O184" s="174"/>
      <c r="P184" s="174"/>
      <c r="Q184" s="217"/>
    </row>
    <row r="185" spans="1:17" ht="15.95" customHeight="1" x14ac:dyDescent="0.25">
      <c r="A185" s="217"/>
      <c r="B185" s="173"/>
      <c r="C185" s="174"/>
      <c r="D185" s="97" t="s">
        <v>65</v>
      </c>
      <c r="E185" s="97"/>
      <c r="F185" s="97"/>
      <c r="G185" s="97" t="s">
        <v>17</v>
      </c>
      <c r="H185" s="74"/>
      <c r="I185" s="173">
        <v>3</v>
      </c>
      <c r="J185" s="173">
        <v>2</v>
      </c>
      <c r="K185" s="173">
        <v>2</v>
      </c>
      <c r="L185" s="177">
        <v>4</v>
      </c>
      <c r="M185" s="235">
        <v>2</v>
      </c>
      <c r="O185" s="174"/>
      <c r="P185" s="174"/>
      <c r="Q185" s="217"/>
    </row>
    <row r="186" spans="1:17" ht="15.95" customHeight="1" x14ac:dyDescent="0.25">
      <c r="A186" s="217"/>
      <c r="B186" s="172"/>
      <c r="C186" s="172"/>
      <c r="D186" s="97"/>
      <c r="E186" s="97"/>
      <c r="F186" s="97"/>
      <c r="G186" s="97"/>
      <c r="H186" s="74"/>
      <c r="I186" s="173"/>
      <c r="J186" s="173"/>
      <c r="K186" s="173"/>
      <c r="L186" s="173"/>
      <c r="M186" s="235"/>
      <c r="O186" s="174"/>
      <c r="P186" s="174"/>
      <c r="Q186" s="217"/>
    </row>
    <row r="187" spans="1:17" ht="15.95" customHeight="1" x14ac:dyDescent="0.25">
      <c r="A187" s="217"/>
      <c r="B187" s="172"/>
      <c r="C187" s="172"/>
      <c r="D187" s="42"/>
      <c r="E187" s="42"/>
      <c r="F187" s="42"/>
      <c r="G187" s="57"/>
      <c r="H187" s="43"/>
      <c r="I187" s="173"/>
      <c r="J187" s="173"/>
      <c r="K187" s="173"/>
      <c r="L187" s="173"/>
      <c r="M187" s="235"/>
      <c r="O187" s="174"/>
      <c r="P187" s="174"/>
      <c r="Q187" s="217"/>
    </row>
    <row r="188" spans="1:17" ht="15.95" customHeight="1" thickBot="1" x14ac:dyDescent="0.25">
      <c r="A188" s="217"/>
      <c r="B188" s="172"/>
      <c r="C188" s="172"/>
      <c r="D188" s="158" t="s">
        <v>116</v>
      </c>
      <c r="E188" s="158"/>
      <c r="F188" s="158"/>
      <c r="G188" s="160" t="s">
        <v>2</v>
      </c>
      <c r="H188" s="160"/>
      <c r="I188" s="160" t="s">
        <v>4</v>
      </c>
      <c r="J188" s="160" t="s">
        <v>29</v>
      </c>
      <c r="K188" s="160" t="s">
        <v>30</v>
      </c>
      <c r="L188" s="160" t="s">
        <v>31</v>
      </c>
      <c r="M188" s="176" t="s">
        <v>3</v>
      </c>
      <c r="O188" s="174"/>
      <c r="P188" s="174"/>
      <c r="Q188" s="217"/>
    </row>
    <row r="189" spans="1:17" ht="15.95" customHeight="1" x14ac:dyDescent="0.25">
      <c r="A189" s="217"/>
      <c r="B189" s="172"/>
      <c r="C189" s="172"/>
      <c r="D189" s="36" t="s">
        <v>119</v>
      </c>
      <c r="E189" s="36"/>
      <c r="F189" s="36"/>
      <c r="G189" s="42" t="s">
        <v>139</v>
      </c>
      <c r="H189" s="38"/>
      <c r="I189" s="173">
        <v>2</v>
      </c>
      <c r="J189" s="173">
        <v>2</v>
      </c>
      <c r="K189" s="173">
        <v>1</v>
      </c>
      <c r="L189" s="173">
        <v>3</v>
      </c>
      <c r="M189" s="177">
        <v>6</v>
      </c>
      <c r="N189" s="174"/>
      <c r="O189" s="174"/>
      <c r="P189" s="174"/>
      <c r="Q189" s="217"/>
    </row>
    <row r="190" spans="1:17" ht="15.95" customHeight="1" x14ac:dyDescent="0.25">
      <c r="A190" s="217"/>
      <c r="B190" s="172"/>
      <c r="C190" s="172"/>
      <c r="D190" s="42" t="s">
        <v>72</v>
      </c>
      <c r="E190" s="42"/>
      <c r="F190" s="42"/>
      <c r="G190" s="29" t="s">
        <v>23</v>
      </c>
      <c r="H190" s="43"/>
      <c r="I190" s="173">
        <v>3</v>
      </c>
      <c r="J190" s="173">
        <v>1</v>
      </c>
      <c r="K190" s="173">
        <v>2</v>
      </c>
      <c r="L190" s="173">
        <v>3</v>
      </c>
      <c r="M190" s="177">
        <v>4</v>
      </c>
      <c r="N190" s="174"/>
      <c r="O190" s="174"/>
      <c r="P190" s="174"/>
      <c r="Q190" s="217"/>
    </row>
    <row r="191" spans="1:17" ht="15.95" customHeight="1" x14ac:dyDescent="0.25">
      <c r="A191" s="217"/>
      <c r="B191" s="172"/>
      <c r="C191" s="172"/>
      <c r="D191" s="97" t="s">
        <v>75</v>
      </c>
      <c r="E191" s="97"/>
      <c r="F191" s="97"/>
      <c r="G191" s="97" t="s">
        <v>17</v>
      </c>
      <c r="H191" s="74"/>
      <c r="I191" s="173">
        <v>3</v>
      </c>
      <c r="J191" s="173">
        <v>0</v>
      </c>
      <c r="K191" s="173">
        <v>0</v>
      </c>
      <c r="L191" s="173">
        <v>0</v>
      </c>
      <c r="M191" s="177">
        <v>4</v>
      </c>
      <c r="N191" s="174"/>
      <c r="O191" s="174"/>
      <c r="P191" s="174"/>
      <c r="Q191" s="217"/>
    </row>
    <row r="192" spans="1:17" ht="15.95" customHeight="1" x14ac:dyDescent="0.25">
      <c r="A192" s="217"/>
      <c r="B192" s="172"/>
      <c r="C192" s="172"/>
      <c r="D192" s="42"/>
      <c r="G192" s="42"/>
      <c r="H192" s="174"/>
      <c r="I192" s="173"/>
      <c r="J192" s="173"/>
      <c r="K192" s="173"/>
      <c r="L192" s="173"/>
      <c r="N192" s="174"/>
      <c r="O192" s="174"/>
      <c r="P192" s="174"/>
      <c r="Q192" s="217"/>
    </row>
    <row r="193" spans="1:17" ht="15.95" customHeight="1" x14ac:dyDescent="0.25">
      <c r="A193" s="217"/>
      <c r="B193" s="172"/>
      <c r="C193" s="172"/>
      <c r="D193" s="97"/>
      <c r="E193" s="97"/>
      <c r="F193" s="97"/>
      <c r="G193" s="207"/>
      <c r="H193" s="174"/>
      <c r="I193" s="173"/>
      <c r="J193" s="173"/>
      <c r="K193" s="173"/>
      <c r="L193" s="173"/>
      <c r="N193" s="174"/>
      <c r="O193" s="174"/>
      <c r="P193" s="174"/>
      <c r="Q193" s="217"/>
    </row>
    <row r="194" spans="1:17" ht="15.95" customHeight="1" x14ac:dyDescent="0.25">
      <c r="A194" s="217"/>
      <c r="B194" s="172"/>
      <c r="C194" s="172"/>
      <c r="D194" s="97"/>
      <c r="E194" s="97"/>
      <c r="F194" s="97"/>
      <c r="G194" s="97"/>
      <c r="H194" s="174"/>
      <c r="I194" s="173"/>
      <c r="J194" s="173"/>
      <c r="K194" s="173"/>
      <c r="L194" s="173"/>
      <c r="N194" s="174"/>
      <c r="O194" s="174"/>
      <c r="P194" s="174"/>
      <c r="Q194" s="217"/>
    </row>
    <row r="195" spans="1:17" ht="15.95" customHeight="1" x14ac:dyDescent="0.25">
      <c r="A195" s="217"/>
      <c r="B195" s="172"/>
      <c r="C195" s="172"/>
      <c r="D195" s="97"/>
      <c r="E195" s="97"/>
      <c r="F195" s="97"/>
      <c r="G195" s="65"/>
      <c r="H195" s="174"/>
      <c r="I195" s="173"/>
      <c r="J195" s="173"/>
      <c r="K195" s="173"/>
      <c r="L195" s="173"/>
      <c r="N195" s="174"/>
      <c r="O195" s="174"/>
      <c r="P195" s="174"/>
      <c r="Q195" s="217"/>
    </row>
    <row r="196" spans="1:17" ht="15.95" customHeight="1" x14ac:dyDescent="0.25">
      <c r="A196" s="217"/>
      <c r="B196" s="172"/>
      <c r="C196" s="172"/>
      <c r="D196" s="42"/>
      <c r="G196" s="42"/>
      <c r="H196" s="174"/>
      <c r="I196" s="173"/>
      <c r="J196" s="173"/>
      <c r="K196" s="173"/>
      <c r="L196" s="173"/>
      <c r="N196" s="174"/>
      <c r="O196" s="174"/>
      <c r="P196" s="174"/>
      <c r="Q196" s="217"/>
    </row>
    <row r="197" spans="1:17" ht="15.95" customHeight="1" x14ac:dyDescent="0.25">
      <c r="A197" s="217"/>
      <c r="B197" s="172"/>
      <c r="C197" s="172"/>
      <c r="D197" s="97"/>
      <c r="E197" s="97"/>
      <c r="F197" s="97"/>
      <c r="G197" s="97"/>
      <c r="H197" s="174"/>
      <c r="I197" s="173"/>
      <c r="J197" s="173"/>
      <c r="K197" s="173"/>
      <c r="L197" s="173"/>
      <c r="N197" s="174"/>
      <c r="O197" s="174"/>
      <c r="P197" s="174"/>
      <c r="Q197" s="217"/>
    </row>
    <row r="198" spans="1:17" ht="15.95" customHeight="1" x14ac:dyDescent="0.2">
      <c r="A198" s="217"/>
      <c r="B198" s="172"/>
      <c r="C198" s="172"/>
      <c r="N198" s="174"/>
      <c r="O198" s="174"/>
      <c r="P198" s="174"/>
      <c r="Q198" s="217"/>
    </row>
    <row r="199" spans="1:17" ht="15.95" customHeight="1" x14ac:dyDescent="0.2">
      <c r="A199" s="217"/>
      <c r="B199" s="172"/>
      <c r="C199" s="172"/>
      <c r="N199" s="174"/>
      <c r="O199" s="174"/>
      <c r="P199" s="174"/>
      <c r="Q199" s="217"/>
    </row>
    <row r="200" spans="1:17" ht="15.95" customHeight="1" x14ac:dyDescent="0.2">
      <c r="A200" s="217"/>
      <c r="B200" s="172"/>
      <c r="C200" s="172"/>
      <c r="N200" s="172"/>
      <c r="O200" s="172"/>
      <c r="P200" s="172"/>
      <c r="Q200" s="217"/>
    </row>
    <row r="201" spans="1:17" ht="15.95" customHeight="1" x14ac:dyDescent="0.2">
      <c r="A201" s="217"/>
      <c r="B201" s="162"/>
      <c r="C201" s="172"/>
      <c r="N201" s="174"/>
      <c r="O201" s="174"/>
      <c r="P201" s="174"/>
      <c r="Q201" s="217"/>
    </row>
    <row r="202" spans="1:17" ht="15.95" customHeight="1" x14ac:dyDescent="0.2">
      <c r="A202" s="217"/>
      <c r="B202" s="173"/>
      <c r="C202" s="172"/>
      <c r="O202" s="174"/>
      <c r="P202" s="174"/>
      <c r="Q202" s="217"/>
    </row>
    <row r="203" spans="1:17" ht="15.95" customHeight="1" x14ac:dyDescent="0.2">
      <c r="A203" s="217"/>
      <c r="B203" s="162"/>
      <c r="C203" s="172"/>
      <c r="O203" s="212"/>
      <c r="P203" s="162"/>
      <c r="Q203" s="217"/>
    </row>
    <row r="204" spans="1:17" ht="15.95" customHeight="1" x14ac:dyDescent="0.2">
      <c r="A204" s="217"/>
      <c r="B204" s="172"/>
      <c r="C204" s="172"/>
      <c r="O204" s="172"/>
      <c r="P204" s="172"/>
      <c r="Q204" s="217"/>
    </row>
    <row r="205" spans="1:17" ht="15.95" customHeight="1" x14ac:dyDescent="0.2">
      <c r="A205" s="217"/>
      <c r="B205" s="172"/>
      <c r="C205" s="172"/>
      <c r="O205" s="172"/>
      <c r="P205" s="172"/>
      <c r="Q205" s="217"/>
    </row>
    <row r="206" spans="1:17" ht="15.95" customHeight="1" x14ac:dyDescent="0.2">
      <c r="A206" s="217"/>
      <c r="B206" s="163"/>
      <c r="C206" s="163"/>
      <c r="O206" s="163"/>
      <c r="P206" s="172"/>
      <c r="Q206" s="217"/>
    </row>
    <row r="207" spans="1:17" ht="15.95" customHeight="1" x14ac:dyDescent="0.2">
      <c r="A207" s="217"/>
      <c r="B207" s="163"/>
      <c r="C207" s="163"/>
      <c r="O207" s="163"/>
      <c r="P207" s="172"/>
      <c r="Q207" s="217"/>
    </row>
    <row r="208" spans="1:17" ht="15.95" customHeight="1" x14ac:dyDescent="0.2">
      <c r="A208" s="217"/>
      <c r="B208" s="163"/>
      <c r="C208" s="163"/>
      <c r="O208" s="163"/>
      <c r="P208" s="172"/>
      <c r="Q208" s="217"/>
    </row>
    <row r="209" spans="1:17" ht="15.95" customHeight="1" x14ac:dyDescent="0.2">
      <c r="A209" s="217"/>
      <c r="B209" s="163"/>
      <c r="C209" s="163"/>
      <c r="O209" s="163"/>
      <c r="P209" s="172"/>
      <c r="Q209" s="217"/>
    </row>
    <row r="210" spans="1:17" ht="15.95" customHeight="1" x14ac:dyDescent="0.2">
      <c r="A210" s="217"/>
      <c r="B210" s="163"/>
      <c r="C210" s="163"/>
      <c r="O210" s="163"/>
      <c r="P210" s="172"/>
      <c r="Q210" s="217"/>
    </row>
    <row r="211" spans="1:17" ht="15.95" customHeight="1" x14ac:dyDescent="0.2">
      <c r="A211" s="217"/>
      <c r="B211" s="172"/>
      <c r="C211" s="172"/>
      <c r="N211" s="172"/>
      <c r="O211" s="172"/>
      <c r="P211" s="172"/>
      <c r="Q211" s="217"/>
    </row>
    <row r="212" spans="1:17" ht="15.95" customHeight="1" x14ac:dyDescent="0.2">
      <c r="A212" s="217"/>
      <c r="B212" s="172"/>
      <c r="C212" s="163"/>
      <c r="N212" s="163"/>
      <c r="O212" s="172"/>
      <c r="P212" s="172"/>
      <c r="Q212" s="217"/>
    </row>
    <row r="213" spans="1:17" ht="15.95" customHeight="1" x14ac:dyDescent="0.2">
      <c r="A213" s="217"/>
      <c r="B213" s="172"/>
      <c r="C213" s="174"/>
      <c r="N213" s="174"/>
      <c r="O213" s="174"/>
      <c r="P213" s="172"/>
      <c r="Q213" s="217"/>
    </row>
    <row r="214" spans="1:17" ht="15.95" customHeight="1" x14ac:dyDescent="0.2">
      <c r="A214" s="217"/>
      <c r="B214" s="172"/>
      <c r="C214" s="174"/>
      <c r="N214" s="174"/>
      <c r="O214" s="174"/>
      <c r="P214" s="172"/>
      <c r="Q214" s="217"/>
    </row>
    <row r="215" spans="1:17" ht="15.95" customHeight="1" x14ac:dyDescent="0.25">
      <c r="A215" s="217"/>
      <c r="B215" s="172"/>
      <c r="C215" s="174"/>
      <c r="D215" s="97"/>
      <c r="E215" s="97"/>
      <c r="F215" s="97"/>
      <c r="G215" s="97"/>
      <c r="H215" s="174"/>
      <c r="I215" s="173"/>
      <c r="J215" s="173"/>
      <c r="K215" s="173"/>
      <c r="L215" s="173"/>
      <c r="M215" s="235"/>
      <c r="N215" s="174"/>
      <c r="O215" s="174"/>
      <c r="P215" s="172"/>
      <c r="Q215" s="217"/>
    </row>
    <row r="216" spans="1:17" ht="15.95" customHeight="1" x14ac:dyDescent="0.25">
      <c r="A216" s="217"/>
      <c r="B216" s="172"/>
      <c r="C216" s="174"/>
      <c r="D216" s="97"/>
      <c r="E216" s="97"/>
      <c r="F216" s="97"/>
      <c r="G216" s="97"/>
      <c r="H216" s="174"/>
      <c r="I216" s="173"/>
      <c r="J216" s="173"/>
      <c r="K216" s="173"/>
      <c r="L216" s="173"/>
      <c r="M216" s="235"/>
      <c r="N216" s="174"/>
      <c r="O216" s="174"/>
      <c r="P216" s="172"/>
      <c r="Q216" s="217"/>
    </row>
    <row r="217" spans="1:17" ht="15.95" customHeight="1" x14ac:dyDescent="0.25">
      <c r="A217" s="217"/>
      <c r="B217" s="172"/>
      <c r="C217" s="174"/>
      <c r="D217" s="97"/>
      <c r="E217" s="97"/>
      <c r="F217" s="97"/>
      <c r="G217" s="97"/>
      <c r="H217" s="174"/>
      <c r="I217" s="173"/>
      <c r="J217" s="173"/>
      <c r="K217" s="173"/>
      <c r="L217" s="173"/>
      <c r="M217" s="235"/>
      <c r="N217" s="174"/>
      <c r="O217" s="174"/>
      <c r="P217" s="172"/>
      <c r="Q217" s="217"/>
    </row>
    <row r="218" spans="1:17" ht="15.95" customHeight="1" x14ac:dyDescent="0.2">
      <c r="A218" s="217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</row>
    <row r="219" spans="1:17" ht="15.95" customHeight="1" x14ac:dyDescent="0.2"/>
    <row r="220" spans="1:17" ht="15.95" customHeight="1" x14ac:dyDescent="0.2"/>
    <row r="221" spans="1:17" ht="15.95" customHeight="1" x14ac:dyDescent="0.2"/>
  </sheetData>
  <mergeCells count="112">
    <mergeCell ref="B146:P146"/>
    <mergeCell ref="B147:P147"/>
    <mergeCell ref="B161:P161"/>
    <mergeCell ref="B174:P174"/>
    <mergeCell ref="BH134:BI134"/>
    <mergeCell ref="CF134:CG134"/>
    <mergeCell ref="BH135:BI135"/>
    <mergeCell ref="CF135:CG135"/>
    <mergeCell ref="BH136:BI136"/>
    <mergeCell ref="CF136:CG136"/>
    <mergeCell ref="AG122:AH122"/>
    <mergeCell ref="AG123:AH123"/>
    <mergeCell ref="AG124:AH124"/>
    <mergeCell ref="AG125:AH125"/>
    <mergeCell ref="BH133:BI133"/>
    <mergeCell ref="CF133:CG133"/>
    <mergeCell ref="AG116:AH116"/>
    <mergeCell ref="AG117:AH117"/>
    <mergeCell ref="AG118:AH118"/>
    <mergeCell ref="AG119:AH119"/>
    <mergeCell ref="AG120:AH120"/>
    <mergeCell ref="AG121:AH121"/>
    <mergeCell ref="AG105:AH105"/>
    <mergeCell ref="AG106:AH106"/>
    <mergeCell ref="AG107:AH107"/>
    <mergeCell ref="U111:AL111"/>
    <mergeCell ref="AG114:AH114"/>
    <mergeCell ref="AG115:AH115"/>
    <mergeCell ref="AG99:AH99"/>
    <mergeCell ref="AG100:AH100"/>
    <mergeCell ref="AG101:AH101"/>
    <mergeCell ref="AG102:AH102"/>
    <mergeCell ref="AG103:AH103"/>
    <mergeCell ref="AG104:AH104"/>
    <mergeCell ref="AG90:AH90"/>
    <mergeCell ref="AG91:AH91"/>
    <mergeCell ref="U94:AL94"/>
    <mergeCell ref="AG96:AH96"/>
    <mergeCell ref="AG97:AH97"/>
    <mergeCell ref="AG98:AH98"/>
    <mergeCell ref="AG84:AH84"/>
    <mergeCell ref="AG85:AH85"/>
    <mergeCell ref="AG86:AH86"/>
    <mergeCell ref="AG87:AH87"/>
    <mergeCell ref="AG88:AH88"/>
    <mergeCell ref="AG89:AH89"/>
    <mergeCell ref="CI77:CM77"/>
    <mergeCell ref="AG79:AH79"/>
    <mergeCell ref="AG80:AH80"/>
    <mergeCell ref="AG81:AH81"/>
    <mergeCell ref="AG82:AH82"/>
    <mergeCell ref="AG83:AH83"/>
    <mergeCell ref="U77:AL77"/>
    <mergeCell ref="BA77:BE77"/>
    <mergeCell ref="BF77:BJ77"/>
    <mergeCell ref="BK77:BO77"/>
    <mergeCell ref="BY77:CC77"/>
    <mergeCell ref="CD77:CH77"/>
    <mergeCell ref="AG46:AH46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AG40:AH40"/>
    <mergeCell ref="AG41:AH41"/>
    <mergeCell ref="AG42:AH42"/>
    <mergeCell ref="AG43:AH43"/>
    <mergeCell ref="AG44:AH44"/>
    <mergeCell ref="AG45:AH45"/>
    <mergeCell ref="AG29:AH29"/>
    <mergeCell ref="AG30:AH30"/>
    <mergeCell ref="AG31:AH31"/>
    <mergeCell ref="U35:AL35"/>
    <mergeCell ref="AG38:AH38"/>
    <mergeCell ref="AG39:AH39"/>
    <mergeCell ref="AG23:AH23"/>
    <mergeCell ref="AG24:AH24"/>
    <mergeCell ref="AG25:AH25"/>
    <mergeCell ref="AG26:AH26"/>
    <mergeCell ref="AG27:AH27"/>
    <mergeCell ref="AG28:AH28"/>
    <mergeCell ref="AG13:AH13"/>
    <mergeCell ref="E14:F14"/>
    <mergeCell ref="AG14:AH14"/>
    <mergeCell ref="AG15:AH15"/>
    <mergeCell ref="AG16:AH16"/>
    <mergeCell ref="E20:F20"/>
    <mergeCell ref="U20:AL20"/>
    <mergeCell ref="U5:AL5"/>
    <mergeCell ref="AG8:AH8"/>
    <mergeCell ref="AG9:AH9"/>
    <mergeCell ref="AG10:AH10"/>
    <mergeCell ref="AG11:AH11"/>
    <mergeCell ref="AG12:AH12"/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D1AAE-E955-4EF2-9304-D818F81499D4}">
  <dimension ref="A1:CN223"/>
  <sheetViews>
    <sheetView topLeftCell="A22" zoomScale="70" zoomScaleNormal="70" zoomScaleSheetLayoutView="78" workbookViewId="0">
      <selection activeCell="N4" sqref="N4:O11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9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213"/>
      <c r="B1" s="261" t="s">
        <v>702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13"/>
      <c r="R1" s="213"/>
      <c r="S1" s="261" t="s">
        <v>702</v>
      </c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13"/>
      <c r="AS1" s="213"/>
      <c r="AT1" s="261" t="s">
        <v>702</v>
      </c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13"/>
      <c r="BQ1" s="213"/>
      <c r="BR1" s="261" t="s">
        <v>702</v>
      </c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13"/>
    </row>
    <row r="2" spans="1:92" ht="18.600000000000001" customHeight="1" x14ac:dyDescent="0.3">
      <c r="A2" s="116"/>
      <c r="B2" s="52" t="s">
        <v>115</v>
      </c>
      <c r="C2" s="52">
        <v>24</v>
      </c>
      <c r="D2" s="51"/>
      <c r="E2" s="51"/>
      <c r="F2" s="51"/>
      <c r="G2" s="273" t="s">
        <v>665</v>
      </c>
      <c r="H2" s="273"/>
      <c r="I2" s="273"/>
      <c r="J2" s="273"/>
      <c r="K2" s="273"/>
      <c r="L2" s="273"/>
      <c r="M2" s="273"/>
      <c r="N2" s="51"/>
      <c r="O2" s="51"/>
      <c r="P2" s="51"/>
      <c r="Q2" s="116"/>
      <c r="R2" s="116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13"/>
      <c r="AS2" s="116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13"/>
      <c r="BQ2" s="116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13"/>
    </row>
    <row r="3" spans="1:92" ht="18.75" thickBot="1" x14ac:dyDescent="0.3">
      <c r="A3" s="116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23</v>
      </c>
      <c r="Q3" s="116"/>
      <c r="R3" s="116"/>
      <c r="AM3" s="16"/>
      <c r="AN3" s="16"/>
      <c r="AQ3" s="38"/>
      <c r="AR3" s="213"/>
      <c r="AS3" s="116"/>
      <c r="BP3" s="213"/>
      <c r="BQ3" s="116"/>
      <c r="CN3" s="213"/>
    </row>
    <row r="4" spans="1:92" ht="15.95" customHeight="1" x14ac:dyDescent="0.25">
      <c r="A4" s="116"/>
      <c r="B4" s="90" t="s">
        <v>655</v>
      </c>
      <c r="C4" s="18" t="s">
        <v>23</v>
      </c>
      <c r="D4" s="37"/>
      <c r="E4" s="18"/>
      <c r="F4" s="37"/>
      <c r="G4" s="90">
        <v>1</v>
      </c>
      <c r="H4" s="90">
        <v>0</v>
      </c>
      <c r="I4" s="90">
        <v>1</v>
      </c>
      <c r="J4" s="90">
        <f t="shared" ref="J4:J11" si="0">2*G4+I4</f>
        <v>3</v>
      </c>
      <c r="K4" s="133">
        <f t="shared" ref="K4:K11" si="1">+J4/((G4+H4+I4)*2)</f>
        <v>0.75</v>
      </c>
      <c r="L4" s="90">
        <f>SUMIF($AT$18:$AT$57,$C4&amp;" TOTALS",$BB$18:$BB$57)+SUMIF($AT$91:$AT$130,$C4&amp;" TOTALS",$BB$91:$BB$130)</f>
        <v>5</v>
      </c>
      <c r="M4" s="90">
        <v>2</v>
      </c>
      <c r="N4" s="90">
        <f t="shared" ref="N4:N11" si="2">SUMIF($AT$18:$AT$57,$C4&amp;" TOTALS",$BC$18:$BC$57)+SUMIF($AT$91:$AT$130,$C4&amp;" TOTALS",$BC$91:$BC$130)</f>
        <v>6</v>
      </c>
      <c r="O4" s="90">
        <f t="shared" ref="O4:O11" si="3">SUMIF($AT$18:$AT$57,$C4&amp;" TOTALS",$BE$18:$BE$57)+SUMIF($AT$91:$AT$130,$C4&amp;" TOTALS",$BE$91:$BE$130)</f>
        <v>4</v>
      </c>
      <c r="P4" s="90" t="s">
        <v>717</v>
      </c>
      <c r="Q4" s="214"/>
      <c r="R4" s="116"/>
      <c r="AM4" s="16"/>
      <c r="AN4" s="16"/>
      <c r="AQ4" s="38"/>
      <c r="AR4" s="213"/>
      <c r="AS4" s="116"/>
      <c r="AT4" s="61"/>
      <c r="AU4" s="61"/>
      <c r="AV4" s="75"/>
      <c r="AW4" s="77"/>
      <c r="AX4" s="78"/>
      <c r="AY4" s="77"/>
      <c r="AZ4" s="77"/>
      <c r="BA4" s="267" t="s">
        <v>665</v>
      </c>
      <c r="BB4" s="268"/>
      <c r="BC4" s="268"/>
      <c r="BD4" s="268"/>
      <c r="BE4" s="269"/>
      <c r="BF4" s="270" t="s">
        <v>671</v>
      </c>
      <c r="BG4" s="271"/>
      <c r="BH4" s="271"/>
      <c r="BI4" s="271"/>
      <c r="BJ4" s="272"/>
      <c r="BK4" s="267" t="s">
        <v>672</v>
      </c>
      <c r="BL4" s="268"/>
      <c r="BM4" s="268"/>
      <c r="BN4" s="268"/>
      <c r="BO4" s="269"/>
      <c r="BP4" s="213"/>
      <c r="BQ4" s="116"/>
      <c r="BR4" s="61"/>
      <c r="BS4" s="61"/>
      <c r="BT4" s="75"/>
      <c r="BU4" s="77"/>
      <c r="BV4" s="78"/>
      <c r="BW4" s="77"/>
      <c r="BX4" s="77"/>
      <c r="BY4" s="267" t="s">
        <v>665</v>
      </c>
      <c r="BZ4" s="268"/>
      <c r="CA4" s="268"/>
      <c r="CB4" s="268"/>
      <c r="CC4" s="269"/>
      <c r="CD4" s="270" t="s">
        <v>671</v>
      </c>
      <c r="CE4" s="271"/>
      <c r="CF4" s="271"/>
      <c r="CG4" s="271"/>
      <c r="CH4" s="272"/>
      <c r="CI4" s="267" t="s">
        <v>672</v>
      </c>
      <c r="CJ4" s="268"/>
      <c r="CK4" s="268"/>
      <c r="CL4" s="268"/>
      <c r="CM4" s="269"/>
      <c r="CN4" s="213"/>
    </row>
    <row r="5" spans="1:92" ht="15.95" customHeight="1" thickBot="1" x14ac:dyDescent="0.3">
      <c r="A5" s="116"/>
      <c r="B5" s="90" t="s">
        <v>660</v>
      </c>
      <c r="C5" s="18" t="s">
        <v>140</v>
      </c>
      <c r="D5" s="37"/>
      <c r="E5" s="37"/>
      <c r="F5" s="37"/>
      <c r="G5" s="90">
        <v>1</v>
      </c>
      <c r="H5" s="90">
        <v>0</v>
      </c>
      <c r="I5" s="90">
        <v>1</v>
      </c>
      <c r="J5" s="90">
        <f t="shared" si="0"/>
        <v>3</v>
      </c>
      <c r="K5" s="133">
        <f t="shared" si="1"/>
        <v>0.75</v>
      </c>
      <c r="L5" s="90">
        <f t="shared" ref="L5:L11" si="4">SUMIF($AT$18:$AT$57,$C5&amp;" TOTALS",$BB$18:$BB$57)+SUMIF($AT$91:$AT$130,$C5&amp;" TOTALS",$BB$91:$BB$130)</f>
        <v>6</v>
      </c>
      <c r="M5" s="90">
        <v>2</v>
      </c>
      <c r="N5" s="90">
        <f t="shared" si="2"/>
        <v>11</v>
      </c>
      <c r="O5" s="90">
        <f t="shared" si="3"/>
        <v>2</v>
      </c>
      <c r="P5" s="90" t="s">
        <v>717</v>
      </c>
      <c r="Q5" s="214"/>
      <c r="R5" s="116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213"/>
      <c r="AS5" s="116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229" t="s">
        <v>4</v>
      </c>
      <c r="BB5" s="230" t="s">
        <v>29</v>
      </c>
      <c r="BC5" s="230" t="s">
        <v>30</v>
      </c>
      <c r="BD5" s="230" t="s">
        <v>31</v>
      </c>
      <c r="BE5" s="231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230" t="s">
        <v>4</v>
      </c>
      <c r="BL5" s="230" t="s">
        <v>29</v>
      </c>
      <c r="BM5" s="230" t="s">
        <v>30</v>
      </c>
      <c r="BN5" s="230" t="s">
        <v>31</v>
      </c>
      <c r="BO5" s="231" t="s">
        <v>3</v>
      </c>
      <c r="BP5" s="213"/>
      <c r="BQ5" s="116"/>
      <c r="BR5" s="88" t="s">
        <v>161</v>
      </c>
      <c r="BS5" s="59" t="s">
        <v>121</v>
      </c>
      <c r="BT5" s="59"/>
      <c r="BU5" s="59"/>
      <c r="BV5" s="59"/>
      <c r="BW5" s="59"/>
      <c r="BX5" s="22"/>
      <c r="BY5" s="229" t="s">
        <v>4</v>
      </c>
      <c r="BZ5" s="230" t="s">
        <v>29</v>
      </c>
      <c r="CA5" s="230" t="s">
        <v>30</v>
      </c>
      <c r="CB5" s="230" t="s">
        <v>31</v>
      </c>
      <c r="CC5" s="231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230" t="s">
        <v>4</v>
      </c>
      <c r="CJ5" s="230" t="s">
        <v>29</v>
      </c>
      <c r="CK5" s="230" t="s">
        <v>30</v>
      </c>
      <c r="CL5" s="230" t="s">
        <v>31</v>
      </c>
      <c r="CM5" s="231" t="s">
        <v>3</v>
      </c>
      <c r="CN5" s="213"/>
    </row>
    <row r="6" spans="1:92" ht="15.95" customHeight="1" x14ac:dyDescent="0.25">
      <c r="A6" s="116"/>
      <c r="B6" s="90" t="s">
        <v>654</v>
      </c>
      <c r="C6" s="18" t="s">
        <v>176</v>
      </c>
      <c r="D6" s="37"/>
      <c r="E6" s="37"/>
      <c r="F6" s="37"/>
      <c r="G6" s="90">
        <v>1</v>
      </c>
      <c r="H6" s="90">
        <v>1</v>
      </c>
      <c r="I6" s="90">
        <v>0</v>
      </c>
      <c r="J6" s="90">
        <f t="shared" si="0"/>
        <v>2</v>
      </c>
      <c r="K6" s="133">
        <f t="shared" si="1"/>
        <v>0.5</v>
      </c>
      <c r="L6" s="90">
        <f t="shared" si="4"/>
        <v>10</v>
      </c>
      <c r="M6" s="90">
        <v>9</v>
      </c>
      <c r="N6" s="90">
        <f t="shared" si="2"/>
        <v>13</v>
      </c>
      <c r="O6" s="90">
        <f t="shared" si="3"/>
        <v>2</v>
      </c>
      <c r="P6" s="90" t="s">
        <v>716</v>
      </c>
      <c r="Q6" s="214"/>
      <c r="R6" s="116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213"/>
      <c r="AS6" s="116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5</v>
      </c>
      <c r="BB6" s="74">
        <v>4</v>
      </c>
      <c r="BC6" s="74">
        <v>4</v>
      </c>
      <c r="BD6" s="50">
        <f>+BC6+BB6</f>
        <v>8</v>
      </c>
      <c r="BE6" s="194">
        <v>2</v>
      </c>
      <c r="BF6" s="189">
        <f>+BK6+BA6</f>
        <v>39</v>
      </c>
      <c r="BG6" s="28">
        <f>+BL6+BB6</f>
        <v>20</v>
      </c>
      <c r="BH6" s="28">
        <f>+BM6+BC6</f>
        <v>15</v>
      </c>
      <c r="BI6" s="28">
        <f>+BN6+BD6</f>
        <v>35</v>
      </c>
      <c r="BJ6" s="193">
        <f>+BO6+BE6</f>
        <v>6</v>
      </c>
      <c r="BK6" s="50">
        <v>34</v>
      </c>
      <c r="BL6" s="74">
        <v>16</v>
      </c>
      <c r="BM6" s="74">
        <v>11</v>
      </c>
      <c r="BN6" s="50">
        <f t="shared" ref="BN6:BN17" si="5">+BL6+BM6</f>
        <v>27</v>
      </c>
      <c r="BO6" s="194">
        <v>4</v>
      </c>
      <c r="BP6" s="213"/>
      <c r="BQ6" s="116"/>
      <c r="BR6" s="75">
        <v>6</v>
      </c>
      <c r="BS6" s="65" t="s">
        <v>172</v>
      </c>
      <c r="BT6" s="65"/>
      <c r="BU6" s="65"/>
      <c r="BV6" s="65"/>
      <c r="BW6" s="50"/>
      <c r="BX6" s="97"/>
      <c r="BY6" s="191"/>
      <c r="BZ6" s="74"/>
      <c r="CA6" s="74"/>
      <c r="CB6" s="74"/>
      <c r="CC6" s="194"/>
      <c r="CD6" s="191">
        <f t="shared" ref="CD6:CE6" si="6">+CI6+BY6</f>
        <v>3</v>
      </c>
      <c r="CE6" s="74">
        <f t="shared" si="6"/>
        <v>0</v>
      </c>
      <c r="CF6" s="74">
        <f>+CK6+CA6</f>
        <v>2</v>
      </c>
      <c r="CG6" s="74">
        <f>+CL6+CB6</f>
        <v>2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7">+CJ6+CK6</f>
        <v>2</v>
      </c>
      <c r="CM6" s="194">
        <v>0</v>
      </c>
      <c r="CN6" s="213"/>
    </row>
    <row r="7" spans="1:92" ht="15.95" customHeight="1" thickBot="1" x14ac:dyDescent="0.3">
      <c r="A7" s="116"/>
      <c r="B7" s="15" t="s">
        <v>662</v>
      </c>
      <c r="C7" s="13" t="s">
        <v>15</v>
      </c>
      <c r="D7" s="178"/>
      <c r="E7" s="13"/>
      <c r="F7" s="178"/>
      <c r="G7" s="15">
        <v>0</v>
      </c>
      <c r="H7" s="15">
        <v>2</v>
      </c>
      <c r="I7" s="15">
        <v>0</v>
      </c>
      <c r="J7" s="90">
        <f t="shared" si="0"/>
        <v>0</v>
      </c>
      <c r="K7" s="179">
        <f t="shared" si="1"/>
        <v>0</v>
      </c>
      <c r="L7" s="15">
        <f t="shared" si="4"/>
        <v>5</v>
      </c>
      <c r="M7" s="15">
        <v>13</v>
      </c>
      <c r="N7" s="15">
        <f t="shared" si="2"/>
        <v>9</v>
      </c>
      <c r="O7" s="15">
        <f t="shared" si="3"/>
        <v>0</v>
      </c>
      <c r="P7" s="15" t="s">
        <v>718</v>
      </c>
      <c r="Q7" s="214"/>
      <c r="R7" s="116"/>
      <c r="U7" s="152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152" t="s">
        <v>4</v>
      </c>
      <c r="AD7" s="152" t="s">
        <v>8</v>
      </c>
      <c r="AE7" s="152" t="s">
        <v>9</v>
      </c>
      <c r="AF7" s="152" t="s">
        <v>10</v>
      </c>
      <c r="AG7" s="152" t="s">
        <v>107</v>
      </c>
      <c r="AH7" s="152"/>
      <c r="AI7" s="152" t="s">
        <v>5</v>
      </c>
      <c r="AJ7" s="152" t="s">
        <v>7</v>
      </c>
      <c r="AK7" s="152" t="s">
        <v>6</v>
      </c>
      <c r="AL7" s="152" t="s">
        <v>108</v>
      </c>
      <c r="AM7" s="16"/>
      <c r="AN7" s="16"/>
      <c r="AQ7" s="38"/>
      <c r="AR7" s="213"/>
      <c r="AS7" s="116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2</v>
      </c>
      <c r="BB7" s="74">
        <v>0</v>
      </c>
      <c r="BC7" s="74">
        <v>0</v>
      </c>
      <c r="BD7" s="50">
        <f t="shared" ref="BD7:BD17" si="8">+BC7+BB7</f>
        <v>0</v>
      </c>
      <c r="BE7" s="194">
        <v>0</v>
      </c>
      <c r="BF7" s="191">
        <f t="shared" ref="BF7:BJ17" si="9">+BK7+BA7</f>
        <v>20</v>
      </c>
      <c r="BG7" s="74">
        <f t="shared" si="9"/>
        <v>0</v>
      </c>
      <c r="BH7" s="74">
        <f t="shared" si="9"/>
        <v>1</v>
      </c>
      <c r="BI7" s="74">
        <f t="shared" si="9"/>
        <v>1</v>
      </c>
      <c r="BJ7" s="194">
        <f t="shared" si="9"/>
        <v>0</v>
      </c>
      <c r="BK7" s="50">
        <v>18</v>
      </c>
      <c r="BL7" s="74">
        <v>0</v>
      </c>
      <c r="BM7" s="74">
        <v>1</v>
      </c>
      <c r="BN7" s="50">
        <f t="shared" si="5"/>
        <v>1</v>
      </c>
      <c r="BO7" s="194">
        <v>0</v>
      </c>
      <c r="BP7" s="213"/>
      <c r="BQ7" s="116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2</v>
      </c>
      <c r="BZ7" s="74">
        <v>0</v>
      </c>
      <c r="CA7" s="74">
        <v>0</v>
      </c>
      <c r="CB7" s="50">
        <f t="shared" ref="CB7" si="10">+CA7+BZ7</f>
        <v>0</v>
      </c>
      <c r="CC7" s="194">
        <v>0</v>
      </c>
      <c r="CD7" s="191">
        <f t="shared" ref="CD7:CD51" si="11">+CI7+BY7</f>
        <v>13</v>
      </c>
      <c r="CE7" s="74">
        <f t="shared" ref="CE7:CE51" si="12">+CJ7+BZ7</f>
        <v>1</v>
      </c>
      <c r="CF7" s="74">
        <f t="shared" ref="CF7:CF51" si="13">+CK7+CA7</f>
        <v>0</v>
      </c>
      <c r="CG7" s="74">
        <f t="shared" ref="CG7:CG51" si="14">+CL7+CB7</f>
        <v>1</v>
      </c>
      <c r="CH7" s="194">
        <f t="shared" ref="CH7:CH51" si="15">+CM7+CC7</f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213"/>
    </row>
    <row r="8" spans="1:92" ht="15.95" customHeight="1" x14ac:dyDescent="0.25">
      <c r="A8" s="116"/>
      <c r="B8" s="21" t="s">
        <v>656</v>
      </c>
      <c r="C8" s="180" t="s">
        <v>177</v>
      </c>
      <c r="D8" s="69"/>
      <c r="E8" s="180"/>
      <c r="F8" s="69"/>
      <c r="G8" s="21">
        <v>2</v>
      </c>
      <c r="H8" s="21">
        <v>0</v>
      </c>
      <c r="I8" s="21">
        <v>0</v>
      </c>
      <c r="J8" s="21">
        <f t="shared" si="0"/>
        <v>4</v>
      </c>
      <c r="K8" s="181">
        <f t="shared" si="1"/>
        <v>1</v>
      </c>
      <c r="L8" s="21">
        <f t="shared" si="4"/>
        <v>5</v>
      </c>
      <c r="M8" s="21">
        <v>1</v>
      </c>
      <c r="N8" s="21">
        <f t="shared" si="2"/>
        <v>8</v>
      </c>
      <c r="O8" s="21">
        <f t="shared" si="3"/>
        <v>8</v>
      </c>
      <c r="P8" s="21" t="s">
        <v>719</v>
      </c>
      <c r="Q8" s="214"/>
      <c r="R8" s="116"/>
      <c r="U8" s="75">
        <v>8</v>
      </c>
      <c r="V8" s="77" t="s">
        <v>18</v>
      </c>
      <c r="W8" s="78"/>
      <c r="X8" s="77"/>
      <c r="Y8" s="77"/>
      <c r="Z8" s="77" t="s">
        <v>21</v>
      </c>
      <c r="AA8" s="16"/>
      <c r="AB8" s="50"/>
      <c r="AC8" s="50">
        <f t="shared" ref="AC8:AF15" si="16">SUMIF($V$23:$V$30,$V8,AC$23:AC$30)+SUMIF($V$38:$V$45,$V8,AC$38:AC$45)</f>
        <v>16</v>
      </c>
      <c r="AD8" s="50">
        <f t="shared" si="16"/>
        <v>5</v>
      </c>
      <c r="AE8" s="50">
        <f t="shared" si="16"/>
        <v>9</v>
      </c>
      <c r="AF8" s="50">
        <f t="shared" si="16"/>
        <v>2</v>
      </c>
      <c r="AG8" s="265">
        <f t="shared" ref="AG8:AG16" si="17">+(AD8*2+AF8)/(2*AC8)</f>
        <v>0.375</v>
      </c>
      <c r="AH8" s="265"/>
      <c r="AI8" s="50">
        <f t="shared" ref="AI8:AK15" si="18">SUMIF($V$23:$V$30,$V8,AI$23:AI$30)+SUMIF($V$38:$V$45,$V8,AI$38:AI$45)</f>
        <v>35</v>
      </c>
      <c r="AJ8" s="50">
        <f t="shared" si="18"/>
        <v>3</v>
      </c>
      <c r="AK8" s="50">
        <f t="shared" si="18"/>
        <v>1</v>
      </c>
      <c r="AL8" s="66">
        <f t="shared" ref="AL8:AL17" si="19">+AI8/AC8</f>
        <v>2.1875</v>
      </c>
      <c r="AM8" s="16"/>
      <c r="AN8" s="16"/>
      <c r="AQ8" s="38"/>
      <c r="AR8" s="213"/>
      <c r="AS8" s="116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2</v>
      </c>
      <c r="BB8" s="74">
        <v>4</v>
      </c>
      <c r="BC8" s="74">
        <v>0</v>
      </c>
      <c r="BD8" s="50">
        <f t="shared" si="8"/>
        <v>4</v>
      </c>
      <c r="BE8" s="194">
        <v>0</v>
      </c>
      <c r="BF8" s="191">
        <f t="shared" si="9"/>
        <v>22</v>
      </c>
      <c r="BG8" s="74">
        <f t="shared" si="9"/>
        <v>31</v>
      </c>
      <c r="BH8" s="74">
        <f t="shared" si="9"/>
        <v>16</v>
      </c>
      <c r="BI8" s="74">
        <f t="shared" si="9"/>
        <v>47</v>
      </c>
      <c r="BJ8" s="194">
        <f t="shared" si="9"/>
        <v>4</v>
      </c>
      <c r="BK8" s="50">
        <v>20</v>
      </c>
      <c r="BL8" s="74">
        <v>27</v>
      </c>
      <c r="BM8" s="74">
        <v>16</v>
      </c>
      <c r="BN8" s="50">
        <f t="shared" si="5"/>
        <v>43</v>
      </c>
      <c r="BO8" s="194">
        <v>4</v>
      </c>
      <c r="BP8" s="213"/>
      <c r="BQ8" s="116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11"/>
        <v>2</v>
      </c>
      <c r="CE8" s="74">
        <f t="shared" si="12"/>
        <v>1</v>
      </c>
      <c r="CF8" s="74">
        <f t="shared" si="13"/>
        <v>0</v>
      </c>
      <c r="CG8" s="74">
        <f t="shared" si="14"/>
        <v>1</v>
      </c>
      <c r="CH8" s="194">
        <f t="shared" si="15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213"/>
    </row>
    <row r="9" spans="1:92" ht="15.95" customHeight="1" x14ac:dyDescent="0.25">
      <c r="A9" s="116"/>
      <c r="B9" s="90" t="s">
        <v>657</v>
      </c>
      <c r="C9" s="18" t="s">
        <v>139</v>
      </c>
      <c r="D9" s="37"/>
      <c r="E9" s="18"/>
      <c r="F9" s="37"/>
      <c r="G9" s="90">
        <v>0</v>
      </c>
      <c r="H9" s="90">
        <v>0</v>
      </c>
      <c r="I9" s="90">
        <v>2</v>
      </c>
      <c r="J9" s="90">
        <f t="shared" si="0"/>
        <v>2</v>
      </c>
      <c r="K9" s="133">
        <f t="shared" si="1"/>
        <v>0.5</v>
      </c>
      <c r="L9" s="90">
        <f t="shared" si="4"/>
        <v>4</v>
      </c>
      <c r="M9" s="90">
        <v>4</v>
      </c>
      <c r="N9" s="90">
        <f t="shared" si="2"/>
        <v>8</v>
      </c>
      <c r="O9" s="90">
        <f t="shared" si="3"/>
        <v>4</v>
      </c>
      <c r="P9" s="90" t="s">
        <v>720</v>
      </c>
      <c r="Q9" s="214"/>
      <c r="R9" s="116"/>
      <c r="U9" s="75">
        <v>7.5</v>
      </c>
      <c r="V9" s="77" t="s">
        <v>16</v>
      </c>
      <c r="W9" s="78"/>
      <c r="X9" s="77"/>
      <c r="Y9" s="77"/>
      <c r="Z9" s="77" t="s">
        <v>17</v>
      </c>
      <c r="AA9" s="16"/>
      <c r="AB9" s="50"/>
      <c r="AC9" s="50">
        <f t="shared" si="16"/>
        <v>23</v>
      </c>
      <c r="AD9" s="50">
        <f t="shared" si="16"/>
        <v>12</v>
      </c>
      <c r="AE9" s="50">
        <f t="shared" si="16"/>
        <v>9</v>
      </c>
      <c r="AF9" s="50">
        <f t="shared" si="16"/>
        <v>2</v>
      </c>
      <c r="AG9" s="264">
        <f t="shared" si="17"/>
        <v>0.56521739130434778</v>
      </c>
      <c r="AH9" s="264"/>
      <c r="AI9" s="50">
        <f t="shared" si="18"/>
        <v>54</v>
      </c>
      <c r="AJ9" s="50">
        <f t="shared" si="18"/>
        <v>0</v>
      </c>
      <c r="AK9" s="50">
        <f t="shared" si="18"/>
        <v>3</v>
      </c>
      <c r="AL9" s="66">
        <f t="shared" si="19"/>
        <v>2.347826086956522</v>
      </c>
      <c r="AM9" s="16"/>
      <c r="AN9" s="16"/>
      <c r="AQ9" s="38"/>
      <c r="AR9" s="213"/>
      <c r="AS9" s="116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9"/>
        <v>13</v>
      </c>
      <c r="BG9" s="74">
        <f t="shared" si="9"/>
        <v>3</v>
      </c>
      <c r="BH9" s="74">
        <f t="shared" si="9"/>
        <v>9</v>
      </c>
      <c r="BI9" s="74">
        <f t="shared" si="9"/>
        <v>12</v>
      </c>
      <c r="BJ9" s="194">
        <f t="shared" si="9"/>
        <v>0</v>
      </c>
      <c r="BK9" s="50">
        <v>13</v>
      </c>
      <c r="BL9" s="74">
        <v>3</v>
      </c>
      <c r="BM9" s="74">
        <v>9</v>
      </c>
      <c r="BN9" s="50">
        <f t="shared" si="5"/>
        <v>12</v>
      </c>
      <c r="BO9" s="194">
        <v>0</v>
      </c>
      <c r="BP9" s="213"/>
      <c r="BQ9" s="116"/>
      <c r="BR9" s="75">
        <v>8</v>
      </c>
      <c r="BS9" s="65" t="s">
        <v>402</v>
      </c>
      <c r="BT9" s="65"/>
      <c r="BU9" s="65"/>
      <c r="BV9" s="65"/>
      <c r="BW9" s="50"/>
      <c r="BX9" s="97"/>
      <c r="BY9" s="191"/>
      <c r="BZ9" s="74"/>
      <c r="CA9" s="74"/>
      <c r="CB9" s="74"/>
      <c r="CC9" s="194"/>
      <c r="CD9" s="191">
        <f t="shared" si="11"/>
        <v>6</v>
      </c>
      <c r="CE9" s="74">
        <f t="shared" si="12"/>
        <v>1</v>
      </c>
      <c r="CF9" s="74">
        <f t="shared" si="13"/>
        <v>2</v>
      </c>
      <c r="CG9" s="74">
        <f t="shared" si="14"/>
        <v>3</v>
      </c>
      <c r="CH9" s="194">
        <f t="shared" si="15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213"/>
    </row>
    <row r="10" spans="1:92" ht="15.95" customHeight="1" x14ac:dyDescent="0.25">
      <c r="A10" s="214"/>
      <c r="B10" s="90" t="s">
        <v>658</v>
      </c>
      <c r="C10" s="18" t="s">
        <v>21</v>
      </c>
      <c r="D10" s="37"/>
      <c r="E10" s="18"/>
      <c r="F10" s="37"/>
      <c r="G10" s="90">
        <v>0</v>
      </c>
      <c r="H10" s="90">
        <v>1</v>
      </c>
      <c r="I10" s="90">
        <v>1</v>
      </c>
      <c r="J10" s="90">
        <f t="shared" si="0"/>
        <v>1</v>
      </c>
      <c r="K10" s="133">
        <f t="shared" si="1"/>
        <v>0.25</v>
      </c>
      <c r="L10" s="90">
        <f t="shared" si="4"/>
        <v>2</v>
      </c>
      <c r="M10" s="90">
        <v>4</v>
      </c>
      <c r="N10" s="90">
        <f t="shared" si="2"/>
        <v>1</v>
      </c>
      <c r="O10" s="90">
        <f t="shared" si="3"/>
        <v>2</v>
      </c>
      <c r="P10" s="90" t="s">
        <v>720</v>
      </c>
      <c r="Q10" s="214"/>
      <c r="R10" s="214"/>
      <c r="U10" s="75">
        <v>8</v>
      </c>
      <c r="V10" s="77" t="s">
        <v>147</v>
      </c>
      <c r="W10" s="78"/>
      <c r="X10" s="77"/>
      <c r="Y10" s="77"/>
      <c r="Z10" s="77" t="s">
        <v>140</v>
      </c>
      <c r="AA10" s="16"/>
      <c r="AB10" s="50"/>
      <c r="AC10" s="50">
        <f t="shared" si="16"/>
        <v>20</v>
      </c>
      <c r="AD10" s="50">
        <f t="shared" si="16"/>
        <v>7</v>
      </c>
      <c r="AE10" s="50">
        <f t="shared" si="16"/>
        <v>7</v>
      </c>
      <c r="AF10" s="50">
        <f t="shared" si="16"/>
        <v>6</v>
      </c>
      <c r="AG10" s="264">
        <f t="shared" si="17"/>
        <v>0.5</v>
      </c>
      <c r="AH10" s="264"/>
      <c r="AI10" s="50">
        <f t="shared" si="18"/>
        <v>47</v>
      </c>
      <c r="AJ10" s="50">
        <f t="shared" si="18"/>
        <v>2</v>
      </c>
      <c r="AK10" s="50">
        <f t="shared" si="18"/>
        <v>1</v>
      </c>
      <c r="AL10" s="66">
        <f t="shared" si="19"/>
        <v>2.35</v>
      </c>
      <c r="AM10" s="16"/>
      <c r="AN10" s="16"/>
      <c r="AQ10" s="38"/>
      <c r="AR10" s="213"/>
      <c r="AS10" s="214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>
        <v>1</v>
      </c>
      <c r="BB10" s="74">
        <v>0</v>
      </c>
      <c r="BC10" s="74">
        <v>1</v>
      </c>
      <c r="BD10" s="50">
        <f t="shared" ref="BD10" si="20">+BC10+BB10</f>
        <v>1</v>
      </c>
      <c r="BE10" s="194">
        <v>0</v>
      </c>
      <c r="BF10" s="191">
        <f t="shared" si="9"/>
        <v>21</v>
      </c>
      <c r="BG10" s="74">
        <f t="shared" si="9"/>
        <v>8</v>
      </c>
      <c r="BH10" s="74">
        <f t="shared" si="9"/>
        <v>17</v>
      </c>
      <c r="BI10" s="74">
        <f t="shared" si="9"/>
        <v>25</v>
      </c>
      <c r="BJ10" s="194">
        <f t="shared" si="9"/>
        <v>2</v>
      </c>
      <c r="BK10" s="50">
        <v>20</v>
      </c>
      <c r="BL10" s="74">
        <v>8</v>
      </c>
      <c r="BM10" s="74">
        <v>16</v>
      </c>
      <c r="BN10" s="50">
        <f t="shared" si="5"/>
        <v>24</v>
      </c>
      <c r="BO10" s="194">
        <v>2</v>
      </c>
      <c r="BP10" s="213"/>
      <c r="BQ10" s="214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11"/>
        <v>1</v>
      </c>
      <c r="CE10" s="74">
        <f t="shared" si="12"/>
        <v>0</v>
      </c>
      <c r="CF10" s="74">
        <f t="shared" si="13"/>
        <v>0</v>
      </c>
      <c r="CG10" s="74">
        <f t="shared" si="14"/>
        <v>0</v>
      </c>
      <c r="CH10" s="194">
        <f t="shared" si="15"/>
        <v>0</v>
      </c>
      <c r="CI10" s="191">
        <v>1</v>
      </c>
      <c r="CJ10" s="74">
        <v>0</v>
      </c>
      <c r="CK10" s="74">
        <v>0</v>
      </c>
      <c r="CL10" s="50">
        <f t="shared" ref="CL10:CL11" si="21">+CJ10+CK10</f>
        <v>0</v>
      </c>
      <c r="CM10" s="194">
        <v>0</v>
      </c>
      <c r="CN10" s="213"/>
    </row>
    <row r="11" spans="1:92" ht="15.95" customHeight="1" thickBot="1" x14ac:dyDescent="0.3">
      <c r="A11" s="214"/>
      <c r="B11" s="90" t="s">
        <v>659</v>
      </c>
      <c r="C11" s="18" t="s">
        <v>50</v>
      </c>
      <c r="D11" s="37"/>
      <c r="E11" s="37"/>
      <c r="F11" s="37"/>
      <c r="G11" s="90">
        <v>0</v>
      </c>
      <c r="H11" s="90">
        <v>1</v>
      </c>
      <c r="I11" s="90">
        <v>1</v>
      </c>
      <c r="J11" s="90">
        <f t="shared" si="0"/>
        <v>1</v>
      </c>
      <c r="K11" s="133">
        <f t="shared" si="1"/>
        <v>0.25</v>
      </c>
      <c r="L11" s="90">
        <f t="shared" si="4"/>
        <v>3</v>
      </c>
      <c r="M11" s="90">
        <v>5</v>
      </c>
      <c r="N11" s="90">
        <f t="shared" si="2"/>
        <v>4</v>
      </c>
      <c r="O11" s="90">
        <f t="shared" si="3"/>
        <v>4</v>
      </c>
      <c r="P11" s="90" t="s">
        <v>721</v>
      </c>
      <c r="Q11" s="214"/>
      <c r="R11" s="214"/>
      <c r="U11" s="75">
        <v>7.5</v>
      </c>
      <c r="V11" s="77" t="s">
        <v>105</v>
      </c>
      <c r="W11" s="78"/>
      <c r="X11" s="77"/>
      <c r="Y11" s="77"/>
      <c r="Z11" s="77" t="s">
        <v>19</v>
      </c>
      <c r="AB11" s="50"/>
      <c r="AC11" s="50">
        <f t="shared" si="16"/>
        <v>20</v>
      </c>
      <c r="AD11" s="50">
        <f t="shared" si="16"/>
        <v>13</v>
      </c>
      <c r="AE11" s="50">
        <f t="shared" si="16"/>
        <v>6</v>
      </c>
      <c r="AF11" s="50">
        <f t="shared" si="16"/>
        <v>1</v>
      </c>
      <c r="AG11" s="264">
        <f t="shared" si="17"/>
        <v>0.67500000000000004</v>
      </c>
      <c r="AH11" s="264"/>
      <c r="AI11" s="50">
        <f t="shared" si="18"/>
        <v>48</v>
      </c>
      <c r="AJ11" s="50">
        <f t="shared" si="18"/>
        <v>0</v>
      </c>
      <c r="AK11" s="50">
        <f t="shared" si="18"/>
        <v>2</v>
      </c>
      <c r="AL11" s="66">
        <f t="shared" si="19"/>
        <v>2.4</v>
      </c>
      <c r="AM11" s="36"/>
      <c r="AN11" s="37"/>
      <c r="AQ11" s="37"/>
      <c r="AR11" s="213"/>
      <c r="AS11" s="214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2</v>
      </c>
      <c r="BB11" s="74">
        <v>0</v>
      </c>
      <c r="BC11" s="74">
        <v>0</v>
      </c>
      <c r="BD11" s="50">
        <f t="shared" si="8"/>
        <v>0</v>
      </c>
      <c r="BE11" s="194">
        <v>0</v>
      </c>
      <c r="BF11" s="191">
        <f t="shared" si="9"/>
        <v>22</v>
      </c>
      <c r="BG11" s="74">
        <f t="shared" si="9"/>
        <v>1</v>
      </c>
      <c r="BH11" s="74">
        <f t="shared" si="9"/>
        <v>5</v>
      </c>
      <c r="BI11" s="74">
        <f t="shared" si="9"/>
        <v>6</v>
      </c>
      <c r="BJ11" s="194">
        <f t="shared" si="9"/>
        <v>2</v>
      </c>
      <c r="BK11" s="50">
        <v>20</v>
      </c>
      <c r="BL11" s="74">
        <v>1</v>
      </c>
      <c r="BM11" s="74">
        <v>5</v>
      </c>
      <c r="BN11" s="50">
        <f t="shared" si="5"/>
        <v>6</v>
      </c>
      <c r="BO11" s="194">
        <v>2</v>
      </c>
      <c r="BP11" s="213"/>
      <c r="BQ11" s="214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1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11"/>
        <v>4</v>
      </c>
      <c r="CE11" s="74">
        <f t="shared" si="12"/>
        <v>1</v>
      </c>
      <c r="CF11" s="74">
        <f t="shared" si="13"/>
        <v>4</v>
      </c>
      <c r="CG11" s="74">
        <f t="shared" si="14"/>
        <v>5</v>
      </c>
      <c r="CH11" s="194">
        <f t="shared" si="15"/>
        <v>0</v>
      </c>
      <c r="CI11" s="191">
        <v>3</v>
      </c>
      <c r="CJ11" s="74">
        <v>1</v>
      </c>
      <c r="CK11" s="74">
        <v>2</v>
      </c>
      <c r="CL11" s="50">
        <f t="shared" si="21"/>
        <v>3</v>
      </c>
      <c r="CM11" s="194">
        <v>0</v>
      </c>
      <c r="CN11" s="213"/>
    </row>
    <row r="12" spans="1:92" ht="15.95" customHeight="1" x14ac:dyDescent="0.25">
      <c r="A12" s="214"/>
      <c r="B12" s="19"/>
      <c r="C12" s="19"/>
      <c r="D12" s="19"/>
      <c r="E12" s="20"/>
      <c r="F12" s="19"/>
      <c r="G12" s="21">
        <f>SUM(G4:G11)</f>
        <v>5</v>
      </c>
      <c r="H12" s="21">
        <f>SUM(H4:H11)</f>
        <v>5</v>
      </c>
      <c r="I12" s="21">
        <f>SUM(I4:I11)</f>
        <v>6</v>
      </c>
      <c r="J12" s="21"/>
      <c r="K12" s="21"/>
      <c r="L12" s="21">
        <f>SUM(L4:L11)</f>
        <v>40</v>
      </c>
      <c r="M12" s="21">
        <f>SUM(M4:M11)</f>
        <v>40</v>
      </c>
      <c r="N12" s="21">
        <f>SUM(N4:N11)</f>
        <v>60</v>
      </c>
      <c r="O12" s="21">
        <f>SUM(O4:O11)</f>
        <v>26</v>
      </c>
      <c r="P12" s="21"/>
      <c r="Q12" s="214"/>
      <c r="R12" s="214"/>
      <c r="U12" s="75">
        <v>7.5</v>
      </c>
      <c r="V12" s="77" t="s">
        <v>118</v>
      </c>
      <c r="W12" s="78"/>
      <c r="X12" s="77"/>
      <c r="Y12" s="77"/>
      <c r="Z12" s="77" t="s">
        <v>23</v>
      </c>
      <c r="AA12" s="16"/>
      <c r="AB12" s="50"/>
      <c r="AC12" s="50">
        <f t="shared" si="16"/>
        <v>20</v>
      </c>
      <c r="AD12" s="50">
        <f t="shared" si="16"/>
        <v>10</v>
      </c>
      <c r="AE12" s="50">
        <f t="shared" si="16"/>
        <v>9</v>
      </c>
      <c r="AF12" s="50">
        <f t="shared" si="16"/>
        <v>1</v>
      </c>
      <c r="AG12" s="264">
        <f t="shared" si="17"/>
        <v>0.52500000000000002</v>
      </c>
      <c r="AH12" s="264"/>
      <c r="AI12" s="50">
        <f t="shared" si="18"/>
        <v>50</v>
      </c>
      <c r="AJ12" s="50">
        <f t="shared" si="18"/>
        <v>3</v>
      </c>
      <c r="AK12" s="50">
        <f t="shared" si="18"/>
        <v>1</v>
      </c>
      <c r="AL12" s="66">
        <f t="shared" si="19"/>
        <v>2.5</v>
      </c>
      <c r="AM12" s="16"/>
      <c r="AN12" s="16"/>
      <c r="AQ12" s="16"/>
      <c r="AR12" s="213"/>
      <c r="AS12" s="214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9"/>
        <v>14</v>
      </c>
      <c r="BG12" s="74">
        <f t="shared" si="9"/>
        <v>1</v>
      </c>
      <c r="BH12" s="74">
        <f t="shared" si="9"/>
        <v>7</v>
      </c>
      <c r="BI12" s="74">
        <f t="shared" si="9"/>
        <v>8</v>
      </c>
      <c r="BJ12" s="194">
        <f t="shared" si="9"/>
        <v>2</v>
      </c>
      <c r="BK12" s="50">
        <v>14</v>
      </c>
      <c r="BL12" s="74">
        <v>1</v>
      </c>
      <c r="BM12" s="74">
        <v>7</v>
      </c>
      <c r="BN12" s="50">
        <f t="shared" si="5"/>
        <v>8</v>
      </c>
      <c r="BO12" s="194">
        <v>2</v>
      </c>
      <c r="BP12" s="213"/>
      <c r="BQ12" s="214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11"/>
        <v>1</v>
      </c>
      <c r="CE12" s="74">
        <f t="shared" si="12"/>
        <v>0</v>
      </c>
      <c r="CF12" s="74">
        <f t="shared" si="13"/>
        <v>0</v>
      </c>
      <c r="CG12" s="74">
        <f t="shared" si="14"/>
        <v>0</v>
      </c>
      <c r="CH12" s="194">
        <f t="shared" si="15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213"/>
    </row>
    <row r="13" spans="1:92" ht="15.95" customHeight="1" x14ac:dyDescent="0.25">
      <c r="A13" s="215"/>
      <c r="B13" s="1"/>
      <c r="C13" s="1"/>
      <c r="D13" s="1"/>
      <c r="P13" s="1"/>
      <c r="Q13" s="215"/>
      <c r="R13" s="215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16"/>
        <v>21</v>
      </c>
      <c r="AD13" s="50">
        <f t="shared" si="16"/>
        <v>6</v>
      </c>
      <c r="AE13" s="50">
        <f t="shared" si="16"/>
        <v>8</v>
      </c>
      <c r="AF13" s="50">
        <f t="shared" si="16"/>
        <v>7</v>
      </c>
      <c r="AG13" s="264">
        <f t="shared" si="17"/>
        <v>0.45238095238095238</v>
      </c>
      <c r="AH13" s="264"/>
      <c r="AI13" s="50">
        <f t="shared" si="18"/>
        <v>64</v>
      </c>
      <c r="AJ13" s="50">
        <f t="shared" si="18"/>
        <v>2</v>
      </c>
      <c r="AK13" s="50">
        <f t="shared" si="18"/>
        <v>0</v>
      </c>
      <c r="AL13" s="66">
        <f t="shared" si="19"/>
        <v>3.0476190476190474</v>
      </c>
      <c r="AR13" s="213"/>
      <c r="AS13" s="215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2</v>
      </c>
      <c r="BB13" s="74">
        <v>1</v>
      </c>
      <c r="BC13" s="74">
        <v>1</v>
      </c>
      <c r="BD13" s="50">
        <f t="shared" si="8"/>
        <v>2</v>
      </c>
      <c r="BE13" s="194">
        <v>0</v>
      </c>
      <c r="BF13" s="191">
        <f t="shared" si="9"/>
        <v>21</v>
      </c>
      <c r="BG13" s="74">
        <f t="shared" si="9"/>
        <v>2</v>
      </c>
      <c r="BH13" s="74">
        <f t="shared" si="9"/>
        <v>8</v>
      </c>
      <c r="BI13" s="74">
        <f t="shared" si="9"/>
        <v>10</v>
      </c>
      <c r="BJ13" s="194">
        <f t="shared" si="9"/>
        <v>2</v>
      </c>
      <c r="BK13" s="50">
        <v>19</v>
      </c>
      <c r="BL13" s="74">
        <v>1</v>
      </c>
      <c r="BM13" s="74">
        <v>7</v>
      </c>
      <c r="BN13" s="50">
        <f t="shared" si="5"/>
        <v>8</v>
      </c>
      <c r="BO13" s="194">
        <v>2</v>
      </c>
      <c r="BP13" s="213"/>
      <c r="BQ13" s="215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11"/>
        <v>21</v>
      </c>
      <c r="CE13" s="74">
        <f t="shared" si="12"/>
        <v>1</v>
      </c>
      <c r="CF13" s="74">
        <f t="shared" si="13"/>
        <v>4</v>
      </c>
      <c r="CG13" s="74">
        <f t="shared" si="14"/>
        <v>5</v>
      </c>
      <c r="CH13" s="194">
        <f t="shared" si="15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213"/>
    </row>
    <row r="14" spans="1:92" ht="15.95" customHeight="1" x14ac:dyDescent="0.25">
      <c r="A14" s="215"/>
      <c r="B14" s="218" t="str">
        <f>"Week "&amp;TEXT(C2,"##")&amp;" Summary:"</f>
        <v>Week 24 Summary:</v>
      </c>
      <c r="C14" s="219"/>
      <c r="D14" s="219"/>
      <c r="E14" s="274">
        <v>44613</v>
      </c>
      <c r="F14" s="274"/>
      <c r="G14" s="220" t="s">
        <v>106</v>
      </c>
      <c r="H14" s="220" t="s">
        <v>32</v>
      </c>
      <c r="I14" s="220" t="s">
        <v>137</v>
      </c>
      <c r="J14" s="221"/>
      <c r="K14" s="221"/>
      <c r="L14" s="220" t="s">
        <v>136</v>
      </c>
      <c r="M14" s="221"/>
      <c r="N14" s="221"/>
      <c r="O14" s="221"/>
      <c r="P14" s="221"/>
      <c r="Q14" s="215"/>
      <c r="R14" s="215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si="16"/>
        <v>22</v>
      </c>
      <c r="AD14" s="50">
        <f t="shared" si="16"/>
        <v>6</v>
      </c>
      <c r="AE14" s="50">
        <f t="shared" si="16"/>
        <v>11</v>
      </c>
      <c r="AF14" s="50">
        <f t="shared" si="16"/>
        <v>5</v>
      </c>
      <c r="AG14" s="264">
        <f t="shared" si="17"/>
        <v>0.38636363636363635</v>
      </c>
      <c r="AH14" s="264"/>
      <c r="AI14" s="50">
        <f t="shared" si="18"/>
        <v>74</v>
      </c>
      <c r="AJ14" s="50">
        <f t="shared" si="18"/>
        <v>1</v>
      </c>
      <c r="AK14" s="50">
        <f t="shared" si="18"/>
        <v>1</v>
      </c>
      <c r="AL14" s="66">
        <f t="shared" si="19"/>
        <v>3.3636363636363638</v>
      </c>
      <c r="AM14" s="50"/>
      <c r="AN14" s="50"/>
      <c r="AO14" s="50"/>
      <c r="AP14" s="50"/>
      <c r="AQ14" s="50"/>
      <c r="AR14" s="213"/>
      <c r="AS14" s="215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2</v>
      </c>
      <c r="BB14" s="74">
        <v>0</v>
      </c>
      <c r="BC14" s="74">
        <v>0</v>
      </c>
      <c r="BD14" s="50">
        <f t="shared" si="8"/>
        <v>0</v>
      </c>
      <c r="BE14" s="194">
        <v>0</v>
      </c>
      <c r="BF14" s="191">
        <f t="shared" si="9"/>
        <v>24</v>
      </c>
      <c r="BG14" s="74">
        <f t="shared" si="9"/>
        <v>7</v>
      </c>
      <c r="BH14" s="74">
        <f t="shared" si="9"/>
        <v>11</v>
      </c>
      <c r="BI14" s="74">
        <f t="shared" si="9"/>
        <v>18</v>
      </c>
      <c r="BJ14" s="194">
        <f t="shared" si="9"/>
        <v>0</v>
      </c>
      <c r="BK14" s="50">
        <v>22</v>
      </c>
      <c r="BL14" s="74">
        <v>7</v>
      </c>
      <c r="BM14" s="74">
        <v>11</v>
      </c>
      <c r="BN14" s="50">
        <f t="shared" si="5"/>
        <v>18</v>
      </c>
      <c r="BO14" s="194">
        <v>0</v>
      </c>
      <c r="BP14" s="213"/>
      <c r="BQ14" s="215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>
        <v>1</v>
      </c>
      <c r="BZ14" s="74">
        <v>0</v>
      </c>
      <c r="CA14" s="74">
        <v>1</v>
      </c>
      <c r="CB14" s="50">
        <f t="shared" ref="CB14" si="22">+CA14+BZ14</f>
        <v>1</v>
      </c>
      <c r="CC14" s="194">
        <v>0</v>
      </c>
      <c r="CD14" s="191">
        <f t="shared" si="11"/>
        <v>12</v>
      </c>
      <c r="CE14" s="74">
        <f t="shared" si="12"/>
        <v>5</v>
      </c>
      <c r="CF14" s="74">
        <f t="shared" si="13"/>
        <v>6</v>
      </c>
      <c r="CG14" s="74">
        <f t="shared" si="14"/>
        <v>11</v>
      </c>
      <c r="CH14" s="194">
        <f t="shared" si="15"/>
        <v>2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213"/>
    </row>
    <row r="15" spans="1:92" ht="15.95" customHeight="1" x14ac:dyDescent="0.25">
      <c r="A15" s="215"/>
      <c r="B15" s="222" t="s">
        <v>53</v>
      </c>
      <c r="C15" s="18" t="s">
        <v>681</v>
      </c>
      <c r="D15" s="37"/>
      <c r="E15" s="36"/>
      <c r="F15" s="36"/>
      <c r="G15" s="90">
        <v>2</v>
      </c>
      <c r="H15" s="38">
        <v>2</v>
      </c>
      <c r="I15" s="36" t="s">
        <v>65</v>
      </c>
      <c r="J15" s="36"/>
      <c r="K15" s="36"/>
      <c r="L15" s="36" t="s">
        <v>579</v>
      </c>
      <c r="M15" s="38"/>
      <c r="N15" s="36"/>
      <c r="O15" s="36"/>
      <c r="P15" s="36"/>
      <c r="Q15" s="215"/>
      <c r="R15" s="215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16"/>
        <v>23</v>
      </c>
      <c r="AD15" s="50">
        <f t="shared" si="16"/>
        <v>6</v>
      </c>
      <c r="AE15" s="50">
        <f t="shared" si="16"/>
        <v>14</v>
      </c>
      <c r="AF15" s="50">
        <f t="shared" si="16"/>
        <v>3</v>
      </c>
      <c r="AG15" s="264">
        <f t="shared" si="17"/>
        <v>0.32608695652173914</v>
      </c>
      <c r="AH15" s="264"/>
      <c r="AI15" s="50">
        <f t="shared" si="18"/>
        <v>82</v>
      </c>
      <c r="AJ15" s="50">
        <f t="shared" si="18"/>
        <v>4</v>
      </c>
      <c r="AK15" s="50">
        <f t="shared" si="18"/>
        <v>0</v>
      </c>
      <c r="AL15" s="66">
        <f t="shared" si="19"/>
        <v>3.5652173913043477</v>
      </c>
      <c r="AM15" s="50"/>
      <c r="AN15" s="50"/>
      <c r="AO15" s="50"/>
      <c r="AP15" s="50"/>
      <c r="AQ15" s="50"/>
      <c r="AR15" s="213"/>
      <c r="AS15" s="215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2</v>
      </c>
      <c r="BB15" s="74">
        <v>0</v>
      </c>
      <c r="BC15" s="74">
        <v>5</v>
      </c>
      <c r="BD15" s="50">
        <f t="shared" si="8"/>
        <v>5</v>
      </c>
      <c r="BE15" s="194">
        <v>0</v>
      </c>
      <c r="BF15" s="191">
        <f t="shared" si="9"/>
        <v>24</v>
      </c>
      <c r="BG15" s="74">
        <f t="shared" si="9"/>
        <v>3</v>
      </c>
      <c r="BH15" s="74">
        <f t="shared" si="9"/>
        <v>19</v>
      </c>
      <c r="BI15" s="74">
        <f t="shared" si="9"/>
        <v>22</v>
      </c>
      <c r="BJ15" s="194">
        <f t="shared" si="9"/>
        <v>0</v>
      </c>
      <c r="BK15" s="50">
        <v>22</v>
      </c>
      <c r="BL15" s="74">
        <v>3</v>
      </c>
      <c r="BM15" s="74">
        <v>14</v>
      </c>
      <c r="BN15" s="50">
        <f t="shared" si="5"/>
        <v>17</v>
      </c>
      <c r="BO15" s="194">
        <v>0</v>
      </c>
      <c r="BP15" s="213"/>
      <c r="BQ15" s="215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11"/>
        <v>1</v>
      </c>
      <c r="CE15" s="74">
        <f t="shared" si="12"/>
        <v>0</v>
      </c>
      <c r="CF15" s="74">
        <f t="shared" si="13"/>
        <v>0</v>
      </c>
      <c r="CG15" s="74">
        <f t="shared" si="14"/>
        <v>0</v>
      </c>
      <c r="CH15" s="194">
        <f t="shared" si="15"/>
        <v>0</v>
      </c>
      <c r="CI15" s="191">
        <v>1</v>
      </c>
      <c r="CJ15" s="74">
        <v>0</v>
      </c>
      <c r="CK15" s="74">
        <v>0</v>
      </c>
      <c r="CL15" s="50">
        <f t="shared" ref="CL15" si="23">+CJ15+CK15</f>
        <v>0</v>
      </c>
      <c r="CM15" s="194">
        <v>0</v>
      </c>
      <c r="CN15" s="213"/>
    </row>
    <row r="16" spans="1:92" ht="15.95" customHeight="1" thickBot="1" x14ac:dyDescent="0.3">
      <c r="A16" s="215"/>
      <c r="B16" s="38" t="s">
        <v>35</v>
      </c>
      <c r="C16" s="36"/>
      <c r="D16" s="38" t="s">
        <v>149</v>
      </c>
      <c r="E16" s="36"/>
      <c r="F16" s="36"/>
      <c r="G16" s="90"/>
      <c r="H16" s="38">
        <v>2</v>
      </c>
      <c r="I16" s="36" t="s">
        <v>184</v>
      </c>
      <c r="J16" s="36"/>
      <c r="K16" s="36"/>
      <c r="L16" s="36" t="s">
        <v>602</v>
      </c>
      <c r="M16" s="38"/>
      <c r="N16" s="36"/>
      <c r="O16" s="36"/>
      <c r="P16" s="36" t="s">
        <v>314</v>
      </c>
      <c r="Q16" s="215"/>
      <c r="R16" s="215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27</v>
      </c>
      <c r="AD16" s="38">
        <f t="shared" ref="AD16:AF16" si="24">+AD31+AD46</f>
        <v>15</v>
      </c>
      <c r="AE16" s="38">
        <f t="shared" si="24"/>
        <v>7</v>
      </c>
      <c r="AF16" s="38">
        <f t="shared" si="24"/>
        <v>5</v>
      </c>
      <c r="AG16" s="264">
        <f t="shared" si="17"/>
        <v>0.64814814814814814</v>
      </c>
      <c r="AH16" s="264"/>
      <c r="AI16" s="38">
        <f t="shared" ref="AI16:AK16" si="25">+AI31+AI46</f>
        <v>52</v>
      </c>
      <c r="AJ16" s="38">
        <f t="shared" si="25"/>
        <v>1</v>
      </c>
      <c r="AK16" s="38">
        <f t="shared" si="25"/>
        <v>5</v>
      </c>
      <c r="AL16" s="66">
        <f t="shared" si="19"/>
        <v>1.9259259259259258</v>
      </c>
      <c r="AM16" s="50"/>
      <c r="AN16" s="50"/>
      <c r="AO16" s="50"/>
      <c r="AP16" s="50"/>
      <c r="AQ16" s="50"/>
      <c r="AR16" s="213"/>
      <c r="AS16" s="215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2</v>
      </c>
      <c r="BB16" s="74">
        <v>1</v>
      </c>
      <c r="BC16" s="74">
        <v>0</v>
      </c>
      <c r="BD16" s="50">
        <f t="shared" si="8"/>
        <v>1</v>
      </c>
      <c r="BE16" s="194">
        <v>0</v>
      </c>
      <c r="BF16" s="191">
        <f t="shared" si="9"/>
        <v>20</v>
      </c>
      <c r="BG16" s="74">
        <f t="shared" si="9"/>
        <v>1</v>
      </c>
      <c r="BH16" s="74">
        <f t="shared" si="9"/>
        <v>10</v>
      </c>
      <c r="BI16" s="74">
        <f t="shared" si="9"/>
        <v>11</v>
      </c>
      <c r="BJ16" s="194">
        <f t="shared" si="9"/>
        <v>6</v>
      </c>
      <c r="BK16" s="50">
        <v>18</v>
      </c>
      <c r="BL16" s="74">
        <v>0</v>
      </c>
      <c r="BM16" s="74">
        <v>10</v>
      </c>
      <c r="BN16" s="50">
        <f t="shared" si="5"/>
        <v>10</v>
      </c>
      <c r="BO16" s="194">
        <v>6</v>
      </c>
      <c r="BP16" s="213"/>
      <c r="BQ16" s="215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11"/>
        <v>10</v>
      </c>
      <c r="CE16" s="74">
        <f t="shared" si="12"/>
        <v>1</v>
      </c>
      <c r="CF16" s="74">
        <f t="shared" si="13"/>
        <v>2</v>
      </c>
      <c r="CG16" s="74">
        <f t="shared" si="14"/>
        <v>3</v>
      </c>
      <c r="CH16" s="194">
        <f t="shared" si="15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213"/>
    </row>
    <row r="17" spans="1:92" ht="15.95" customHeight="1" x14ac:dyDescent="0.25">
      <c r="A17" s="215"/>
      <c r="B17" s="38"/>
      <c r="D17" s="38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215"/>
      <c r="R17" s="215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26">SUM(AC8:AC16)</f>
        <v>192</v>
      </c>
      <c r="AD17" s="60">
        <f t="shared" si="26"/>
        <v>80</v>
      </c>
      <c r="AE17" s="60">
        <f t="shared" si="26"/>
        <v>80</v>
      </c>
      <c r="AF17" s="60">
        <f t="shared" si="26"/>
        <v>32</v>
      </c>
      <c r="AG17" s="60"/>
      <c r="AH17" s="60"/>
      <c r="AI17" s="60">
        <f t="shared" ref="AI17:AK17" si="27">SUM(AI8:AI16)</f>
        <v>506</v>
      </c>
      <c r="AJ17" s="60">
        <f t="shared" si="27"/>
        <v>16</v>
      </c>
      <c r="AK17" s="60">
        <f t="shared" si="27"/>
        <v>14</v>
      </c>
      <c r="AL17" s="70">
        <f t="shared" si="19"/>
        <v>2.6354166666666665</v>
      </c>
      <c r="AM17" s="50"/>
      <c r="AN17" s="50"/>
      <c r="AO17" s="50"/>
      <c r="AP17" s="50"/>
      <c r="AQ17" s="50"/>
      <c r="AR17" s="213"/>
      <c r="AS17" s="215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2</v>
      </c>
      <c r="BB17" s="74">
        <v>0</v>
      </c>
      <c r="BC17" s="74">
        <v>2</v>
      </c>
      <c r="BD17" s="50">
        <f t="shared" si="8"/>
        <v>2</v>
      </c>
      <c r="BE17" s="194">
        <v>0</v>
      </c>
      <c r="BF17" s="191">
        <f t="shared" si="9"/>
        <v>24</v>
      </c>
      <c r="BG17" s="74">
        <f t="shared" si="9"/>
        <v>0</v>
      </c>
      <c r="BH17" s="74">
        <f t="shared" si="9"/>
        <v>7</v>
      </c>
      <c r="BI17" s="74">
        <f t="shared" si="9"/>
        <v>7</v>
      </c>
      <c r="BJ17" s="194">
        <f t="shared" si="9"/>
        <v>0</v>
      </c>
      <c r="BK17" s="50">
        <v>22</v>
      </c>
      <c r="BL17" s="74">
        <v>0</v>
      </c>
      <c r="BM17" s="74">
        <v>5</v>
      </c>
      <c r="BN17" s="50">
        <f t="shared" si="5"/>
        <v>5</v>
      </c>
      <c r="BO17" s="194">
        <v>0</v>
      </c>
      <c r="BP17" s="213"/>
      <c r="BQ17" s="215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/>
      <c r="BZ17" s="74"/>
      <c r="CA17" s="74"/>
      <c r="CB17" s="74"/>
      <c r="CC17" s="194"/>
      <c r="CD17" s="191">
        <f t="shared" si="11"/>
        <v>6</v>
      </c>
      <c r="CE17" s="74">
        <f t="shared" si="12"/>
        <v>0</v>
      </c>
      <c r="CF17" s="74">
        <f t="shared" si="13"/>
        <v>2</v>
      </c>
      <c r="CG17" s="74">
        <f t="shared" si="14"/>
        <v>2</v>
      </c>
      <c r="CH17" s="194">
        <f t="shared" si="15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213"/>
    </row>
    <row r="18" spans="1:92" ht="15.95" customHeight="1" thickBot="1" x14ac:dyDescent="0.3">
      <c r="A18" s="215"/>
      <c r="B18" s="38" t="s">
        <v>57</v>
      </c>
      <c r="C18" s="18" t="s">
        <v>684</v>
      </c>
      <c r="D18" s="141"/>
      <c r="E18" s="36"/>
      <c r="F18" s="36"/>
      <c r="G18" s="90">
        <v>0</v>
      </c>
      <c r="H18" s="38"/>
      <c r="I18" s="36"/>
      <c r="L18" s="36"/>
      <c r="Q18" s="215"/>
      <c r="R18" s="215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213"/>
      <c r="AS18" s="215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22</v>
      </c>
      <c r="BB18" s="48">
        <f t="shared" ref="BB18" si="28">SUM(BB6:BB17)</f>
        <v>10</v>
      </c>
      <c r="BC18" s="48">
        <f>SUM(BC6:BC17)</f>
        <v>13</v>
      </c>
      <c r="BD18" s="48">
        <f>+BC18+BB18</f>
        <v>23</v>
      </c>
      <c r="BE18" s="196">
        <f>SUM(BE6:BE17)</f>
        <v>2</v>
      </c>
      <c r="BF18" s="195">
        <f>SUM(BF6:BF17)</f>
        <v>264</v>
      </c>
      <c r="BG18" s="48">
        <f t="shared" ref="BG18" si="29">SUM(BG6:BG17)</f>
        <v>77</v>
      </c>
      <c r="BH18" s="48">
        <f>SUM(BH6:BH17)</f>
        <v>125</v>
      </c>
      <c r="BI18" s="48">
        <f>+BH18+BG18</f>
        <v>202</v>
      </c>
      <c r="BJ18" s="196">
        <f>SUM(BJ6:BJ17)</f>
        <v>24</v>
      </c>
      <c r="BK18" s="48">
        <f>SUM(BK6:BK17)</f>
        <v>242</v>
      </c>
      <c r="BL18" s="48">
        <f t="shared" ref="BL18" si="30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213"/>
      <c r="BQ18" s="215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11"/>
        <v>3</v>
      </c>
      <c r="CE18" s="74">
        <f t="shared" si="12"/>
        <v>0</v>
      </c>
      <c r="CF18" s="74">
        <f t="shared" si="13"/>
        <v>3</v>
      </c>
      <c r="CG18" s="74">
        <f t="shared" si="14"/>
        <v>3</v>
      </c>
      <c r="CH18" s="194">
        <f t="shared" si="15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213"/>
    </row>
    <row r="19" spans="1:92" ht="15.95" customHeight="1" x14ac:dyDescent="0.25">
      <c r="A19" s="215"/>
      <c r="B19" s="38" t="s">
        <v>35</v>
      </c>
      <c r="C19" s="36" t="s">
        <v>710</v>
      </c>
      <c r="D19" s="38"/>
      <c r="E19" s="36"/>
      <c r="F19" s="36"/>
      <c r="G19" s="90"/>
      <c r="H19" s="38"/>
      <c r="I19" s="36"/>
      <c r="L19" s="36"/>
      <c r="Q19" s="215"/>
      <c r="R19" s="215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213"/>
      <c r="AS19" s="215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4</v>
      </c>
      <c r="BB19" s="28">
        <v>0</v>
      </c>
      <c r="BC19" s="28">
        <v>2</v>
      </c>
      <c r="BD19" s="60">
        <f>+BC19+BB19</f>
        <v>2</v>
      </c>
      <c r="BE19" s="193">
        <v>0</v>
      </c>
      <c r="BF19" s="189">
        <f>+BK19+BA19</f>
        <v>40</v>
      </c>
      <c r="BG19" s="28">
        <f>+BL19+BB19</f>
        <v>3</v>
      </c>
      <c r="BH19" s="28">
        <f>+BM19+BC19</f>
        <v>13</v>
      </c>
      <c r="BI19" s="28">
        <f>+BN19+BD19</f>
        <v>16</v>
      </c>
      <c r="BJ19" s="193">
        <f>+BO19+BE19</f>
        <v>6</v>
      </c>
      <c r="BK19" s="60">
        <v>36</v>
      </c>
      <c r="BL19" s="28">
        <v>3</v>
      </c>
      <c r="BM19" s="28">
        <v>11</v>
      </c>
      <c r="BN19" s="60">
        <f t="shared" ref="BN19:BN30" si="31">+BL19+BM19</f>
        <v>14</v>
      </c>
      <c r="BO19" s="193">
        <v>6</v>
      </c>
      <c r="BP19" s="213"/>
      <c r="BQ19" s="215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11"/>
        <v>1</v>
      </c>
      <c r="CE19" s="74">
        <f t="shared" si="12"/>
        <v>0</v>
      </c>
      <c r="CF19" s="74">
        <f t="shared" si="13"/>
        <v>1</v>
      </c>
      <c r="CG19" s="74">
        <f t="shared" si="14"/>
        <v>1</v>
      </c>
      <c r="CH19" s="194">
        <f t="shared" si="15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213"/>
    </row>
    <row r="20" spans="1:92" ht="15.95" customHeight="1" x14ac:dyDescent="0.25">
      <c r="A20" s="215"/>
      <c r="B20" s="218"/>
      <c r="C20" s="219"/>
      <c r="D20" s="219"/>
      <c r="E20" s="274"/>
      <c r="F20" s="274"/>
      <c r="G20" s="220"/>
      <c r="H20" s="220"/>
      <c r="I20" s="220"/>
      <c r="J20" s="221"/>
      <c r="K20" s="221"/>
      <c r="L20" s="220"/>
      <c r="M20" s="221"/>
      <c r="N20" s="221"/>
      <c r="O20" s="221"/>
      <c r="P20" s="221"/>
      <c r="Q20" s="215"/>
      <c r="R20" s="215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213"/>
      <c r="AS20" s="215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2</v>
      </c>
      <c r="BB20" s="74">
        <v>0</v>
      </c>
      <c r="BC20" s="74">
        <v>0</v>
      </c>
      <c r="BD20" s="50">
        <f t="shared" ref="BD20:BD30" si="32">+BC20+BB20</f>
        <v>0</v>
      </c>
      <c r="BE20" s="194">
        <v>0</v>
      </c>
      <c r="BF20" s="191">
        <f t="shared" ref="BF20:BJ30" si="33">+BK20+BA20</f>
        <v>20</v>
      </c>
      <c r="BG20" s="74">
        <f t="shared" si="33"/>
        <v>0</v>
      </c>
      <c r="BH20" s="74">
        <f t="shared" si="33"/>
        <v>0</v>
      </c>
      <c r="BI20" s="74">
        <f t="shared" si="33"/>
        <v>0</v>
      </c>
      <c r="BJ20" s="194">
        <f t="shared" si="33"/>
        <v>0</v>
      </c>
      <c r="BK20" s="50">
        <v>18</v>
      </c>
      <c r="BL20" s="74">
        <v>0</v>
      </c>
      <c r="BM20" s="74">
        <v>0</v>
      </c>
      <c r="BN20" s="50">
        <f t="shared" si="31"/>
        <v>0</v>
      </c>
      <c r="BO20" s="194">
        <v>0</v>
      </c>
      <c r="BP20" s="213"/>
      <c r="BQ20" s="215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1</v>
      </c>
      <c r="BZ20" s="74">
        <v>0</v>
      </c>
      <c r="CA20" s="74">
        <v>1</v>
      </c>
      <c r="CB20" s="74">
        <f>+CA20+BZ20</f>
        <v>1</v>
      </c>
      <c r="CC20" s="194">
        <v>0</v>
      </c>
      <c r="CD20" s="191">
        <f t="shared" si="11"/>
        <v>10</v>
      </c>
      <c r="CE20" s="74">
        <f t="shared" si="12"/>
        <v>2</v>
      </c>
      <c r="CF20" s="74">
        <f t="shared" si="13"/>
        <v>4</v>
      </c>
      <c r="CG20" s="74">
        <f t="shared" si="14"/>
        <v>6</v>
      </c>
      <c r="CH20" s="194">
        <f t="shared" si="15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213"/>
    </row>
    <row r="21" spans="1:92" ht="15.95" customHeight="1" x14ac:dyDescent="0.25">
      <c r="A21" s="215"/>
      <c r="B21" s="222" t="s">
        <v>62</v>
      </c>
      <c r="C21" s="18" t="s">
        <v>683</v>
      </c>
      <c r="D21" s="37"/>
      <c r="E21" s="36"/>
      <c r="F21" s="36"/>
      <c r="G21" s="90">
        <v>2</v>
      </c>
      <c r="H21" s="38">
        <v>1</v>
      </c>
      <c r="I21" s="36" t="s">
        <v>119</v>
      </c>
      <c r="J21" s="36"/>
      <c r="K21" s="36"/>
      <c r="L21" s="36" t="s">
        <v>251</v>
      </c>
      <c r="M21" s="38"/>
      <c r="N21" s="36"/>
      <c r="O21" s="36"/>
      <c r="P21" s="36"/>
      <c r="Q21" s="215"/>
      <c r="R21" s="215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213"/>
      <c r="AS21" s="215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2</v>
      </c>
      <c r="BB21" s="74">
        <v>1</v>
      </c>
      <c r="BC21" s="74">
        <v>3</v>
      </c>
      <c r="BD21" s="50">
        <f t="shared" si="32"/>
        <v>4</v>
      </c>
      <c r="BE21" s="194">
        <v>0</v>
      </c>
      <c r="BF21" s="191">
        <f t="shared" si="33"/>
        <v>23</v>
      </c>
      <c r="BG21" s="74">
        <f t="shared" si="33"/>
        <v>11</v>
      </c>
      <c r="BH21" s="74">
        <f t="shared" si="33"/>
        <v>18</v>
      </c>
      <c r="BI21" s="74">
        <f t="shared" si="33"/>
        <v>29</v>
      </c>
      <c r="BJ21" s="194">
        <f t="shared" si="33"/>
        <v>2</v>
      </c>
      <c r="BK21" s="50">
        <v>21</v>
      </c>
      <c r="BL21" s="74">
        <v>10</v>
      </c>
      <c r="BM21" s="74">
        <v>15</v>
      </c>
      <c r="BN21" s="50">
        <f t="shared" si="31"/>
        <v>25</v>
      </c>
      <c r="BO21" s="194">
        <v>2</v>
      </c>
      <c r="BP21" s="213"/>
      <c r="BQ21" s="215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/>
      <c r="BZ21" s="74"/>
      <c r="CA21" s="74"/>
      <c r="CB21" s="74"/>
      <c r="CC21" s="194"/>
      <c r="CD21" s="191">
        <f t="shared" si="11"/>
        <v>5</v>
      </c>
      <c r="CE21" s="74">
        <f t="shared" si="12"/>
        <v>2</v>
      </c>
      <c r="CF21" s="74">
        <f t="shared" si="13"/>
        <v>4</v>
      </c>
      <c r="CG21" s="74">
        <f t="shared" si="14"/>
        <v>6</v>
      </c>
      <c r="CH21" s="194">
        <f t="shared" si="15"/>
        <v>0</v>
      </c>
      <c r="CI21" s="191">
        <v>5</v>
      </c>
      <c r="CJ21" s="74">
        <v>2</v>
      </c>
      <c r="CK21" s="74">
        <v>4</v>
      </c>
      <c r="CL21" s="50">
        <f t="shared" ref="CL21" si="34">+CJ21+CK21</f>
        <v>6</v>
      </c>
      <c r="CM21" s="194">
        <v>0</v>
      </c>
      <c r="CN21" s="213"/>
    </row>
    <row r="22" spans="1:92" ht="15.95" customHeight="1" thickBot="1" x14ac:dyDescent="0.3">
      <c r="A22" s="215"/>
      <c r="B22" s="43" t="s">
        <v>35</v>
      </c>
      <c r="C22" s="57" t="s">
        <v>247</v>
      </c>
      <c r="D22" s="38"/>
      <c r="E22" s="16"/>
      <c r="F22" s="16"/>
      <c r="G22" s="16"/>
      <c r="H22" s="38">
        <v>2</v>
      </c>
      <c r="I22" s="36" t="s">
        <v>154</v>
      </c>
      <c r="J22" s="36"/>
      <c r="K22" s="36"/>
      <c r="L22" s="36" t="s">
        <v>712</v>
      </c>
      <c r="M22" s="38"/>
      <c r="N22" s="16"/>
      <c r="O22" s="16"/>
      <c r="P22" s="36"/>
      <c r="Q22" s="215"/>
      <c r="R22" s="215"/>
      <c r="S22" s="75"/>
      <c r="T22" s="65"/>
      <c r="U22" s="152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152" t="s">
        <v>4</v>
      </c>
      <c r="AD22" s="152" t="s">
        <v>8</v>
      </c>
      <c r="AE22" s="152" t="s">
        <v>9</v>
      </c>
      <c r="AF22" s="152" t="s">
        <v>10</v>
      </c>
      <c r="AG22" s="152" t="s">
        <v>107</v>
      </c>
      <c r="AH22" s="152"/>
      <c r="AI22" s="152" t="s">
        <v>5</v>
      </c>
      <c r="AJ22" s="152" t="s">
        <v>7</v>
      </c>
      <c r="AK22" s="152" t="s">
        <v>6</v>
      </c>
      <c r="AL22" s="152" t="s">
        <v>108</v>
      </c>
      <c r="AM22" s="50"/>
      <c r="AN22" s="50"/>
      <c r="AO22" s="50"/>
      <c r="AP22" s="50"/>
      <c r="AQ22" s="50"/>
      <c r="AR22" s="213"/>
      <c r="AS22" s="215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2</v>
      </c>
      <c r="BB22" s="74">
        <v>4</v>
      </c>
      <c r="BC22" s="74">
        <v>1</v>
      </c>
      <c r="BD22" s="50">
        <f t="shared" si="32"/>
        <v>5</v>
      </c>
      <c r="BE22" s="194">
        <v>0</v>
      </c>
      <c r="BF22" s="191">
        <f t="shared" si="33"/>
        <v>21</v>
      </c>
      <c r="BG22" s="74">
        <f t="shared" si="33"/>
        <v>21</v>
      </c>
      <c r="BH22" s="74">
        <f t="shared" si="33"/>
        <v>6</v>
      </c>
      <c r="BI22" s="74">
        <f t="shared" si="33"/>
        <v>27</v>
      </c>
      <c r="BJ22" s="194">
        <f t="shared" si="33"/>
        <v>4</v>
      </c>
      <c r="BK22" s="50">
        <v>19</v>
      </c>
      <c r="BL22" s="74">
        <v>17</v>
      </c>
      <c r="BM22" s="74">
        <v>5</v>
      </c>
      <c r="BN22" s="50">
        <f t="shared" si="31"/>
        <v>22</v>
      </c>
      <c r="BO22" s="194">
        <v>4</v>
      </c>
      <c r="BP22" s="213"/>
      <c r="BQ22" s="215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3</v>
      </c>
      <c r="BZ22" s="74">
        <v>4</v>
      </c>
      <c r="CA22" s="74">
        <v>1</v>
      </c>
      <c r="CB22" s="74">
        <f>+CA22+BZ22</f>
        <v>5</v>
      </c>
      <c r="CC22" s="194">
        <v>0</v>
      </c>
      <c r="CD22" s="191">
        <f t="shared" si="11"/>
        <v>7</v>
      </c>
      <c r="CE22" s="74">
        <f t="shared" si="12"/>
        <v>8</v>
      </c>
      <c r="CF22" s="74">
        <f t="shared" si="13"/>
        <v>2</v>
      </c>
      <c r="CG22" s="74">
        <f t="shared" si="14"/>
        <v>10</v>
      </c>
      <c r="CH22" s="194">
        <f t="shared" si="15"/>
        <v>0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213"/>
    </row>
    <row r="23" spans="1:92" ht="15.95" customHeight="1" x14ac:dyDescent="0.25">
      <c r="A23" s="215"/>
      <c r="C23" s="57" t="s">
        <v>247</v>
      </c>
      <c r="D23" s="16"/>
      <c r="E23" s="16"/>
      <c r="F23" s="16"/>
      <c r="G23" s="16"/>
      <c r="H23" s="38"/>
      <c r="I23" s="36"/>
      <c r="J23" s="16"/>
      <c r="K23" s="16"/>
      <c r="L23" s="36"/>
      <c r="M23" s="16"/>
      <c r="N23" s="16"/>
      <c r="O23" s="16"/>
      <c r="Q23" s="215"/>
      <c r="R23" s="215"/>
      <c r="S23" s="75"/>
      <c r="T23" s="65"/>
      <c r="U23" s="75">
        <v>7.5</v>
      </c>
      <c r="V23" s="77" t="s">
        <v>16</v>
      </c>
      <c r="W23" s="78"/>
      <c r="X23" s="77"/>
      <c r="Y23" s="77"/>
      <c r="Z23" s="77" t="s">
        <v>17</v>
      </c>
      <c r="AA23" s="16"/>
      <c r="AB23" s="50"/>
      <c r="AC23" s="60">
        <v>2</v>
      </c>
      <c r="AD23" s="60">
        <v>2</v>
      </c>
      <c r="AE23" s="60">
        <v>0</v>
      </c>
      <c r="AF23" s="60">
        <v>0</v>
      </c>
      <c r="AG23" s="265">
        <f t="shared" ref="AG23:AG30" si="35">+(AD23*2+AF23)/(2*AC23)</f>
        <v>1</v>
      </c>
      <c r="AH23" s="265"/>
      <c r="AI23" s="60">
        <v>1</v>
      </c>
      <c r="AJ23" s="60">
        <v>0</v>
      </c>
      <c r="AK23" s="60">
        <v>1</v>
      </c>
      <c r="AL23" s="184">
        <f t="shared" ref="AL23:AL30" si="36">+AI23/AC23</f>
        <v>0.5</v>
      </c>
      <c r="AM23" s="50"/>
      <c r="AN23" s="50"/>
      <c r="AO23" s="50"/>
      <c r="AP23" s="50"/>
      <c r="AQ23" s="50"/>
      <c r="AR23" s="228"/>
      <c r="AS23" s="215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2</v>
      </c>
      <c r="BB23" s="74">
        <v>1</v>
      </c>
      <c r="BC23" s="74">
        <v>0</v>
      </c>
      <c r="BD23" s="50">
        <f t="shared" si="32"/>
        <v>1</v>
      </c>
      <c r="BE23" s="194">
        <v>0</v>
      </c>
      <c r="BF23" s="191">
        <f t="shared" si="33"/>
        <v>22</v>
      </c>
      <c r="BG23" s="74">
        <f t="shared" si="33"/>
        <v>8</v>
      </c>
      <c r="BH23" s="74">
        <f t="shared" si="33"/>
        <v>7</v>
      </c>
      <c r="BI23" s="74">
        <f t="shared" si="33"/>
        <v>15</v>
      </c>
      <c r="BJ23" s="194">
        <f t="shared" si="33"/>
        <v>2</v>
      </c>
      <c r="BK23" s="50">
        <v>20</v>
      </c>
      <c r="BL23" s="74">
        <v>7</v>
      </c>
      <c r="BM23" s="74">
        <v>7</v>
      </c>
      <c r="BN23" s="50">
        <f t="shared" si="31"/>
        <v>14</v>
      </c>
      <c r="BO23" s="194">
        <v>2</v>
      </c>
      <c r="BP23" s="228"/>
      <c r="BQ23" s="215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/>
      <c r="BZ23" s="74"/>
      <c r="CA23" s="74"/>
      <c r="CB23" s="74"/>
      <c r="CC23" s="194"/>
      <c r="CD23" s="191">
        <f t="shared" si="11"/>
        <v>8</v>
      </c>
      <c r="CE23" s="74">
        <f t="shared" si="12"/>
        <v>0</v>
      </c>
      <c r="CF23" s="74">
        <f t="shared" si="13"/>
        <v>0</v>
      </c>
      <c r="CG23" s="74">
        <f t="shared" si="14"/>
        <v>0</v>
      </c>
      <c r="CH23" s="194">
        <f t="shared" si="15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228"/>
    </row>
    <row r="24" spans="1:92" ht="15.95" customHeight="1" x14ac:dyDescent="0.25">
      <c r="A24" s="215"/>
      <c r="D24" s="16"/>
      <c r="E24" s="16"/>
      <c r="F24" s="16"/>
      <c r="G24" s="16"/>
      <c r="H24" s="38"/>
      <c r="I24" s="36"/>
      <c r="L24" s="36"/>
      <c r="Q24" s="215"/>
      <c r="R24" s="215"/>
      <c r="S24" s="75"/>
      <c r="T24" s="65"/>
      <c r="U24" s="75">
        <v>8</v>
      </c>
      <c r="V24" s="77" t="s">
        <v>147</v>
      </c>
      <c r="W24" s="78"/>
      <c r="X24" s="77"/>
      <c r="Y24" s="77"/>
      <c r="Z24" s="77" t="s">
        <v>140</v>
      </c>
      <c r="AA24" s="16"/>
      <c r="AB24" s="50"/>
      <c r="AC24" s="50">
        <v>2</v>
      </c>
      <c r="AD24" s="50">
        <v>1</v>
      </c>
      <c r="AE24" s="50">
        <v>0</v>
      </c>
      <c r="AF24" s="50">
        <v>1</v>
      </c>
      <c r="AG24" s="264">
        <f t="shared" si="35"/>
        <v>0.75</v>
      </c>
      <c r="AH24" s="264"/>
      <c r="AI24" s="50">
        <v>2</v>
      </c>
      <c r="AJ24" s="50">
        <v>0</v>
      </c>
      <c r="AK24" s="50">
        <v>0</v>
      </c>
      <c r="AL24" s="66">
        <f t="shared" si="36"/>
        <v>1</v>
      </c>
      <c r="AM24" s="50"/>
      <c r="AN24" s="50"/>
      <c r="AO24" s="50"/>
      <c r="AP24" s="50"/>
      <c r="AQ24" s="50"/>
      <c r="AR24" s="116"/>
      <c r="AS24" s="215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2</v>
      </c>
      <c r="BB24" s="74">
        <v>0</v>
      </c>
      <c r="BC24" s="74">
        <v>1</v>
      </c>
      <c r="BD24" s="50">
        <f t="shared" si="32"/>
        <v>1</v>
      </c>
      <c r="BE24" s="194">
        <v>0</v>
      </c>
      <c r="BF24" s="191">
        <f t="shared" si="33"/>
        <v>23</v>
      </c>
      <c r="BG24" s="74">
        <f t="shared" si="33"/>
        <v>1</v>
      </c>
      <c r="BH24" s="74">
        <f t="shared" si="33"/>
        <v>12</v>
      </c>
      <c r="BI24" s="74">
        <f t="shared" si="33"/>
        <v>13</v>
      </c>
      <c r="BJ24" s="194">
        <f t="shared" si="33"/>
        <v>0</v>
      </c>
      <c r="BK24" s="50">
        <v>21</v>
      </c>
      <c r="BL24" s="74">
        <v>1</v>
      </c>
      <c r="BM24" s="74">
        <v>11</v>
      </c>
      <c r="BN24" s="50">
        <f t="shared" si="31"/>
        <v>12</v>
      </c>
      <c r="BO24" s="194">
        <v>0</v>
      </c>
      <c r="BP24" s="116"/>
      <c r="BQ24" s="215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2</v>
      </c>
      <c r="BZ24" s="74">
        <v>0</v>
      </c>
      <c r="CA24" s="74">
        <v>1</v>
      </c>
      <c r="CB24" s="50">
        <f t="shared" ref="CB24:CB25" si="37">+CA24+BZ24</f>
        <v>1</v>
      </c>
      <c r="CC24" s="194">
        <v>0</v>
      </c>
      <c r="CD24" s="191">
        <f t="shared" si="11"/>
        <v>9</v>
      </c>
      <c r="CE24" s="74">
        <f t="shared" si="12"/>
        <v>1</v>
      </c>
      <c r="CF24" s="74">
        <f t="shared" si="13"/>
        <v>1</v>
      </c>
      <c r="CG24" s="74">
        <f t="shared" si="14"/>
        <v>2</v>
      </c>
      <c r="CH24" s="194">
        <f t="shared" si="15"/>
        <v>2</v>
      </c>
      <c r="CI24" s="191">
        <v>7</v>
      </c>
      <c r="CJ24" s="74">
        <v>1</v>
      </c>
      <c r="CK24" s="74">
        <v>0</v>
      </c>
      <c r="CL24" s="50">
        <f t="shared" ref="CL24" si="38">+CJ24+CK24</f>
        <v>1</v>
      </c>
      <c r="CM24" s="194">
        <v>2</v>
      </c>
      <c r="CN24" s="116"/>
    </row>
    <row r="25" spans="1:92" ht="15.95" customHeight="1" x14ac:dyDescent="0.25">
      <c r="A25" s="215"/>
      <c r="B25" s="16"/>
      <c r="C25" s="18" t="s">
        <v>682</v>
      </c>
      <c r="D25" s="142"/>
      <c r="E25" s="16"/>
      <c r="F25" s="16"/>
      <c r="G25" s="90">
        <v>2</v>
      </c>
      <c r="H25" s="38">
        <v>1</v>
      </c>
      <c r="I25" s="36" t="s">
        <v>36</v>
      </c>
      <c r="J25" s="36"/>
      <c r="K25" s="36"/>
      <c r="L25" s="36" t="s">
        <v>165</v>
      </c>
      <c r="M25" s="38"/>
      <c r="N25" s="36"/>
      <c r="O25" s="36"/>
      <c r="P25" s="16"/>
      <c r="Q25" s="215"/>
      <c r="R25" s="215"/>
      <c r="S25" s="75"/>
      <c r="T25" s="65"/>
      <c r="U25" s="75">
        <v>7.5</v>
      </c>
      <c r="V25" s="77" t="s">
        <v>118</v>
      </c>
      <c r="W25" s="78"/>
      <c r="X25" s="77"/>
      <c r="Y25" s="77"/>
      <c r="Z25" s="77" t="s">
        <v>23</v>
      </c>
      <c r="AA25" s="16"/>
      <c r="AB25" s="50"/>
      <c r="AC25" s="50">
        <v>1</v>
      </c>
      <c r="AD25" s="50">
        <v>0</v>
      </c>
      <c r="AE25" s="50">
        <v>0</v>
      </c>
      <c r="AF25" s="50">
        <v>1</v>
      </c>
      <c r="AG25" s="264">
        <f t="shared" si="35"/>
        <v>0.5</v>
      </c>
      <c r="AH25" s="264"/>
      <c r="AI25" s="50">
        <v>1</v>
      </c>
      <c r="AJ25" s="50">
        <v>0</v>
      </c>
      <c r="AK25" s="50">
        <v>0</v>
      </c>
      <c r="AL25" s="66">
        <f t="shared" si="36"/>
        <v>1</v>
      </c>
      <c r="AM25" s="50"/>
      <c r="AN25" s="50"/>
      <c r="AO25" s="50"/>
      <c r="AP25" s="50"/>
      <c r="AQ25" s="50"/>
      <c r="AR25" s="116"/>
      <c r="AS25" s="215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33"/>
        <v>13</v>
      </c>
      <c r="BG25" s="74">
        <f t="shared" si="33"/>
        <v>3</v>
      </c>
      <c r="BH25" s="74">
        <f t="shared" si="33"/>
        <v>2</v>
      </c>
      <c r="BI25" s="74">
        <f t="shared" si="33"/>
        <v>5</v>
      </c>
      <c r="BJ25" s="194">
        <f t="shared" si="33"/>
        <v>0</v>
      </c>
      <c r="BK25" s="50">
        <v>13</v>
      </c>
      <c r="BL25" s="74">
        <v>3</v>
      </c>
      <c r="BM25" s="74">
        <v>2</v>
      </c>
      <c r="BN25" s="50">
        <f t="shared" si="31"/>
        <v>5</v>
      </c>
      <c r="BO25" s="194">
        <v>0</v>
      </c>
      <c r="BP25" s="116"/>
      <c r="BQ25" s="215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>
        <v>1</v>
      </c>
      <c r="BZ25" s="74">
        <v>0</v>
      </c>
      <c r="CA25" s="74">
        <v>0</v>
      </c>
      <c r="CB25" s="50">
        <f t="shared" si="37"/>
        <v>0</v>
      </c>
      <c r="CC25" s="194">
        <v>0</v>
      </c>
      <c r="CD25" s="191">
        <f t="shared" si="11"/>
        <v>13</v>
      </c>
      <c r="CE25" s="74">
        <f t="shared" si="12"/>
        <v>14</v>
      </c>
      <c r="CF25" s="74">
        <f t="shared" si="13"/>
        <v>6</v>
      </c>
      <c r="CG25" s="74">
        <f t="shared" si="14"/>
        <v>20</v>
      </c>
      <c r="CH25" s="194">
        <f t="shared" si="15"/>
        <v>4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116"/>
    </row>
    <row r="26" spans="1:92" ht="15.95" customHeight="1" x14ac:dyDescent="0.25">
      <c r="A26" s="215"/>
      <c r="B26" s="38" t="s">
        <v>35</v>
      </c>
      <c r="C26" s="57" t="s">
        <v>711</v>
      </c>
      <c r="D26" s="38"/>
      <c r="E26" s="16"/>
      <c r="F26" s="16"/>
      <c r="G26" s="16"/>
      <c r="H26" s="38">
        <v>2</v>
      </c>
      <c r="I26" s="36" t="s">
        <v>133</v>
      </c>
      <c r="J26" s="36"/>
      <c r="K26" s="36"/>
      <c r="L26" s="36" t="s">
        <v>713</v>
      </c>
      <c r="M26" s="38"/>
      <c r="N26" s="36"/>
      <c r="O26" s="36"/>
      <c r="Q26" s="215"/>
      <c r="R26" s="215"/>
      <c r="S26" s="75"/>
      <c r="T26" s="65"/>
      <c r="U26" s="75">
        <v>8</v>
      </c>
      <c r="V26" s="77" t="s">
        <v>18</v>
      </c>
      <c r="W26" s="78"/>
      <c r="X26" s="77"/>
      <c r="Y26" s="77"/>
      <c r="Z26" s="77" t="s">
        <v>21</v>
      </c>
      <c r="AA26" s="16"/>
      <c r="AB26" s="50"/>
      <c r="AC26" s="50">
        <v>2</v>
      </c>
      <c r="AD26" s="50">
        <v>0</v>
      </c>
      <c r="AE26" s="50">
        <v>1</v>
      </c>
      <c r="AF26" s="50">
        <v>1</v>
      </c>
      <c r="AG26" s="264">
        <f t="shared" si="35"/>
        <v>0.25</v>
      </c>
      <c r="AH26" s="264"/>
      <c r="AI26" s="50">
        <v>3</v>
      </c>
      <c r="AJ26" s="50">
        <v>1</v>
      </c>
      <c r="AK26" s="50">
        <v>0</v>
      </c>
      <c r="AL26" s="66">
        <f t="shared" si="36"/>
        <v>1.5</v>
      </c>
      <c r="AM26" s="50"/>
      <c r="AN26" s="50"/>
      <c r="AO26" s="50"/>
      <c r="AP26" s="50"/>
      <c r="AQ26" s="50"/>
      <c r="AR26" s="116"/>
      <c r="AS26" s="215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>
        <v>1</v>
      </c>
      <c r="BB26" s="74">
        <v>0</v>
      </c>
      <c r="BC26" s="74">
        <v>2</v>
      </c>
      <c r="BD26" s="50">
        <f t="shared" ref="BD26:BD27" si="39">+BC26+BB26</f>
        <v>2</v>
      </c>
      <c r="BE26" s="194">
        <v>0</v>
      </c>
      <c r="BF26" s="191">
        <f t="shared" si="33"/>
        <v>20</v>
      </c>
      <c r="BG26" s="74">
        <f t="shared" si="33"/>
        <v>0</v>
      </c>
      <c r="BH26" s="74">
        <f t="shared" si="33"/>
        <v>7</v>
      </c>
      <c r="BI26" s="74">
        <f t="shared" si="33"/>
        <v>7</v>
      </c>
      <c r="BJ26" s="194">
        <f t="shared" si="33"/>
        <v>0</v>
      </c>
      <c r="BK26" s="50">
        <v>19</v>
      </c>
      <c r="BL26" s="74">
        <v>0</v>
      </c>
      <c r="BM26" s="74">
        <v>5</v>
      </c>
      <c r="BN26" s="50">
        <f t="shared" si="31"/>
        <v>5</v>
      </c>
      <c r="BO26" s="194">
        <v>0</v>
      </c>
      <c r="BP26" s="116"/>
      <c r="BQ26" s="215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11"/>
        <v>1</v>
      </c>
      <c r="CE26" s="74">
        <f t="shared" si="12"/>
        <v>0</v>
      </c>
      <c r="CF26" s="74">
        <f t="shared" si="13"/>
        <v>1</v>
      </c>
      <c r="CG26" s="74">
        <f t="shared" si="14"/>
        <v>1</v>
      </c>
      <c r="CH26" s="194">
        <f t="shared" si="15"/>
        <v>0</v>
      </c>
      <c r="CI26" s="191">
        <v>1</v>
      </c>
      <c r="CJ26" s="74">
        <v>0</v>
      </c>
      <c r="CK26" s="74">
        <v>1</v>
      </c>
      <c r="CL26" s="50">
        <f t="shared" ref="CL26" si="40">+CJ26+CK26</f>
        <v>1</v>
      </c>
      <c r="CM26" s="194">
        <v>0</v>
      </c>
      <c r="CN26" s="116"/>
    </row>
    <row r="27" spans="1:92" ht="15.95" customHeight="1" x14ac:dyDescent="0.25">
      <c r="A27" s="215"/>
      <c r="B27" s="218"/>
      <c r="C27" s="219"/>
      <c r="D27" s="219"/>
      <c r="E27" s="233"/>
      <c r="F27" s="233"/>
      <c r="G27" s="220"/>
      <c r="H27" s="220"/>
      <c r="I27" s="220"/>
      <c r="J27" s="221"/>
      <c r="K27" s="221"/>
      <c r="L27" s="220"/>
      <c r="M27" s="221"/>
      <c r="N27" s="221"/>
      <c r="O27" s="221"/>
      <c r="P27" s="221"/>
      <c r="Q27" s="215"/>
      <c r="R27" s="215"/>
      <c r="S27" s="62"/>
      <c r="T27" s="62"/>
      <c r="U27" s="75">
        <v>8</v>
      </c>
      <c r="V27" s="77" t="s">
        <v>104</v>
      </c>
      <c r="W27" s="78"/>
      <c r="X27" s="77"/>
      <c r="Y27" s="77"/>
      <c r="Z27" s="77" t="s">
        <v>144</v>
      </c>
      <c r="AA27" s="16"/>
      <c r="AB27" s="50"/>
      <c r="AC27" s="50">
        <v>2</v>
      </c>
      <c r="AD27" s="50">
        <v>0</v>
      </c>
      <c r="AE27" s="50">
        <v>0</v>
      </c>
      <c r="AF27" s="50">
        <v>2</v>
      </c>
      <c r="AG27" s="264">
        <f t="shared" si="35"/>
        <v>0.5</v>
      </c>
      <c r="AH27" s="264"/>
      <c r="AI27" s="50">
        <v>4</v>
      </c>
      <c r="AJ27" s="50">
        <v>0</v>
      </c>
      <c r="AK27" s="50">
        <v>0</v>
      </c>
      <c r="AL27" s="66">
        <f t="shared" si="36"/>
        <v>2</v>
      </c>
      <c r="AM27" s="50"/>
      <c r="AN27" s="50"/>
      <c r="AO27" s="50"/>
      <c r="AP27" s="50"/>
      <c r="AQ27" s="50"/>
      <c r="AR27" s="116"/>
      <c r="AS27" s="215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>
        <v>1</v>
      </c>
      <c r="BB27" s="74">
        <v>0</v>
      </c>
      <c r="BC27" s="74">
        <v>0</v>
      </c>
      <c r="BD27" s="50">
        <f t="shared" si="39"/>
        <v>0</v>
      </c>
      <c r="BE27" s="194">
        <v>0</v>
      </c>
      <c r="BF27" s="191">
        <f t="shared" si="33"/>
        <v>16</v>
      </c>
      <c r="BG27" s="74">
        <f t="shared" si="33"/>
        <v>2</v>
      </c>
      <c r="BH27" s="74">
        <f t="shared" si="33"/>
        <v>4</v>
      </c>
      <c r="BI27" s="74">
        <f t="shared" si="33"/>
        <v>6</v>
      </c>
      <c r="BJ27" s="194">
        <f t="shared" si="33"/>
        <v>0</v>
      </c>
      <c r="BK27" s="50">
        <v>15</v>
      </c>
      <c r="BL27" s="74">
        <v>2</v>
      </c>
      <c r="BM27" s="74">
        <v>4</v>
      </c>
      <c r="BN27" s="50">
        <f t="shared" si="31"/>
        <v>6</v>
      </c>
      <c r="BO27" s="194">
        <v>0</v>
      </c>
      <c r="BP27" s="116"/>
      <c r="BQ27" s="215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11"/>
        <v>1</v>
      </c>
      <c r="CE27" s="74">
        <f t="shared" si="12"/>
        <v>0</v>
      </c>
      <c r="CF27" s="74">
        <f t="shared" si="13"/>
        <v>1</v>
      </c>
      <c r="CG27" s="74">
        <f t="shared" si="14"/>
        <v>1</v>
      </c>
      <c r="CH27" s="194">
        <f t="shared" si="15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116"/>
    </row>
    <row r="28" spans="1:92" ht="15.95" customHeight="1" x14ac:dyDescent="0.25">
      <c r="A28" s="215"/>
      <c r="B28" s="222" t="s">
        <v>71</v>
      </c>
      <c r="C28" s="18" t="s">
        <v>677</v>
      </c>
      <c r="D28" s="37"/>
      <c r="E28" s="36"/>
      <c r="F28" s="36"/>
      <c r="G28" s="90">
        <v>1</v>
      </c>
      <c r="H28" s="38">
        <v>1</v>
      </c>
      <c r="I28" s="36" t="s">
        <v>255</v>
      </c>
      <c r="J28" s="36"/>
      <c r="K28" s="36"/>
      <c r="L28" s="36" t="s">
        <v>380</v>
      </c>
      <c r="M28" s="38"/>
      <c r="N28" s="36"/>
      <c r="O28" s="36"/>
      <c r="P28" s="36"/>
      <c r="Q28" s="215"/>
      <c r="R28" s="215"/>
      <c r="S28" s="62"/>
      <c r="T28" s="62"/>
      <c r="U28" s="75">
        <v>7</v>
      </c>
      <c r="V28" s="77" t="s">
        <v>24</v>
      </c>
      <c r="W28" s="78"/>
      <c r="X28" s="77"/>
      <c r="Y28" s="77"/>
      <c r="Z28" s="77" t="s">
        <v>25</v>
      </c>
      <c r="AA28" s="16"/>
      <c r="AB28" s="50"/>
      <c r="AC28" s="50">
        <v>2</v>
      </c>
      <c r="AD28" s="50">
        <v>0</v>
      </c>
      <c r="AE28" s="50">
        <v>1</v>
      </c>
      <c r="AF28" s="50">
        <v>1</v>
      </c>
      <c r="AG28" s="264">
        <f t="shared" si="35"/>
        <v>0.25</v>
      </c>
      <c r="AH28" s="264"/>
      <c r="AI28" s="50">
        <v>4</v>
      </c>
      <c r="AJ28" s="50">
        <v>1</v>
      </c>
      <c r="AK28" s="50">
        <v>0</v>
      </c>
      <c r="AL28" s="66">
        <f t="shared" si="36"/>
        <v>2</v>
      </c>
      <c r="AM28" s="50"/>
      <c r="AN28" s="50"/>
      <c r="AO28" s="50"/>
      <c r="AP28" s="50"/>
      <c r="AQ28" s="50"/>
      <c r="AR28" s="116"/>
      <c r="AS28" s="215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2</v>
      </c>
      <c r="BB28" s="74">
        <v>0</v>
      </c>
      <c r="BC28" s="74">
        <v>0</v>
      </c>
      <c r="BD28" s="50">
        <f t="shared" si="32"/>
        <v>0</v>
      </c>
      <c r="BE28" s="194">
        <v>2</v>
      </c>
      <c r="BF28" s="191">
        <f t="shared" si="33"/>
        <v>21</v>
      </c>
      <c r="BG28" s="74">
        <f t="shared" si="33"/>
        <v>1</v>
      </c>
      <c r="BH28" s="74">
        <f t="shared" si="33"/>
        <v>4</v>
      </c>
      <c r="BI28" s="74">
        <f t="shared" si="33"/>
        <v>5</v>
      </c>
      <c r="BJ28" s="194">
        <f t="shared" si="33"/>
        <v>4</v>
      </c>
      <c r="BK28" s="50">
        <v>19</v>
      </c>
      <c r="BL28" s="74">
        <v>1</v>
      </c>
      <c r="BM28" s="74">
        <v>4</v>
      </c>
      <c r="BN28" s="50">
        <f t="shared" si="31"/>
        <v>5</v>
      </c>
      <c r="BO28" s="194">
        <v>2</v>
      </c>
      <c r="BP28" s="116"/>
      <c r="BQ28" s="215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11"/>
        <v>1</v>
      </c>
      <c r="CE28" s="74">
        <f t="shared" si="12"/>
        <v>1</v>
      </c>
      <c r="CF28" s="74">
        <f t="shared" si="13"/>
        <v>1</v>
      </c>
      <c r="CG28" s="74">
        <f t="shared" si="14"/>
        <v>2</v>
      </c>
      <c r="CH28" s="194">
        <f t="shared" si="15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116"/>
    </row>
    <row r="29" spans="1:92" ht="15.95" customHeight="1" x14ac:dyDescent="0.25">
      <c r="A29" s="215"/>
      <c r="B29" s="43" t="s">
        <v>35</v>
      </c>
      <c r="C29" s="36" t="s">
        <v>317</v>
      </c>
      <c r="D29" s="38"/>
      <c r="E29" s="36"/>
      <c r="F29" s="16"/>
      <c r="G29" s="16"/>
      <c r="H29" s="38"/>
      <c r="I29" s="36"/>
      <c r="J29" s="16"/>
      <c r="K29" s="16"/>
      <c r="L29" s="36"/>
      <c r="M29" s="38"/>
      <c r="N29" s="36"/>
      <c r="O29" s="36"/>
      <c r="P29" s="36"/>
      <c r="Q29" s="215"/>
      <c r="R29" s="215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2</v>
      </c>
      <c r="AD29" s="50">
        <v>1</v>
      </c>
      <c r="AE29" s="50">
        <v>1</v>
      </c>
      <c r="AF29" s="50">
        <v>0</v>
      </c>
      <c r="AG29" s="264">
        <f t="shared" si="35"/>
        <v>0.5</v>
      </c>
      <c r="AH29" s="264"/>
      <c r="AI29" s="50">
        <v>9</v>
      </c>
      <c r="AJ29" s="50">
        <v>0</v>
      </c>
      <c r="AK29" s="50">
        <v>0</v>
      </c>
      <c r="AL29" s="66">
        <f t="shared" si="36"/>
        <v>4.5</v>
      </c>
      <c r="AM29" s="50"/>
      <c r="AN29" s="50"/>
      <c r="AO29" s="50"/>
      <c r="AP29" s="50"/>
      <c r="AQ29" s="50"/>
      <c r="AR29" s="116"/>
      <c r="AS29" s="215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2</v>
      </c>
      <c r="BB29" s="74">
        <v>0</v>
      </c>
      <c r="BC29" s="74">
        <v>2</v>
      </c>
      <c r="BD29" s="50">
        <f t="shared" si="32"/>
        <v>2</v>
      </c>
      <c r="BE29" s="194">
        <v>0</v>
      </c>
      <c r="BF29" s="191">
        <f t="shared" si="33"/>
        <v>20</v>
      </c>
      <c r="BG29" s="74">
        <f t="shared" si="33"/>
        <v>2</v>
      </c>
      <c r="BH29" s="74">
        <f t="shared" si="33"/>
        <v>6</v>
      </c>
      <c r="BI29" s="74">
        <f t="shared" si="33"/>
        <v>8</v>
      </c>
      <c r="BJ29" s="194">
        <f t="shared" si="33"/>
        <v>0</v>
      </c>
      <c r="BK29" s="50">
        <v>18</v>
      </c>
      <c r="BL29" s="74">
        <v>2</v>
      </c>
      <c r="BM29" s="74">
        <v>4</v>
      </c>
      <c r="BN29" s="50">
        <f t="shared" si="31"/>
        <v>6</v>
      </c>
      <c r="BO29" s="194">
        <v>0</v>
      </c>
      <c r="BP29" s="116"/>
      <c r="BQ29" s="215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11"/>
        <v>1</v>
      </c>
      <c r="CE29" s="74">
        <f t="shared" si="12"/>
        <v>0</v>
      </c>
      <c r="CF29" s="74">
        <f t="shared" si="13"/>
        <v>0</v>
      </c>
      <c r="CG29" s="74">
        <f t="shared" si="14"/>
        <v>0</v>
      </c>
      <c r="CH29" s="194">
        <f t="shared" si="15"/>
        <v>0</v>
      </c>
      <c r="CI29" s="191">
        <v>1</v>
      </c>
      <c r="CJ29" s="74">
        <v>0</v>
      </c>
      <c r="CK29" s="74">
        <v>0</v>
      </c>
      <c r="CL29" s="50">
        <f t="shared" ref="CL29" si="41">+CJ29+CK29</f>
        <v>0</v>
      </c>
      <c r="CM29" s="194">
        <v>0</v>
      </c>
      <c r="CN29" s="116"/>
    </row>
    <row r="30" spans="1:92" ht="15.95" customHeight="1" x14ac:dyDescent="0.25">
      <c r="A30" s="215"/>
      <c r="B30" s="16"/>
      <c r="C30" s="36"/>
      <c r="D30" s="142"/>
      <c r="E30" s="16"/>
      <c r="F30" s="16"/>
      <c r="G30" s="16"/>
      <c r="H30" s="38"/>
      <c r="I30" s="36"/>
      <c r="J30" s="16"/>
      <c r="K30" s="16"/>
      <c r="L30" s="36"/>
      <c r="M30" s="38"/>
      <c r="N30" s="36"/>
      <c r="O30" s="16"/>
      <c r="P30" s="36"/>
      <c r="Q30" s="215"/>
      <c r="R30" s="215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2</v>
      </c>
      <c r="AD30" s="50">
        <v>0</v>
      </c>
      <c r="AE30" s="50">
        <v>2</v>
      </c>
      <c r="AF30" s="50">
        <v>0</v>
      </c>
      <c r="AG30" s="264">
        <f t="shared" si="35"/>
        <v>0</v>
      </c>
      <c r="AH30" s="264"/>
      <c r="AI30" s="50">
        <v>13</v>
      </c>
      <c r="AJ30" s="50">
        <v>0</v>
      </c>
      <c r="AK30" s="50">
        <v>0</v>
      </c>
      <c r="AL30" s="66">
        <f t="shared" si="36"/>
        <v>6.5</v>
      </c>
      <c r="AM30" s="50"/>
      <c r="AN30" s="50"/>
      <c r="AO30" s="50"/>
      <c r="AP30" s="50"/>
      <c r="AQ30" s="50"/>
      <c r="AR30" s="116"/>
      <c r="AS30" s="215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2</v>
      </c>
      <c r="BB30" s="74">
        <v>0</v>
      </c>
      <c r="BC30" s="74">
        <v>0</v>
      </c>
      <c r="BD30" s="50">
        <f t="shared" si="32"/>
        <v>0</v>
      </c>
      <c r="BE30" s="194">
        <v>0</v>
      </c>
      <c r="BF30" s="191">
        <f t="shared" si="33"/>
        <v>23</v>
      </c>
      <c r="BG30" s="74">
        <f t="shared" si="33"/>
        <v>0</v>
      </c>
      <c r="BH30" s="74">
        <f t="shared" si="33"/>
        <v>0</v>
      </c>
      <c r="BI30" s="74">
        <f t="shared" si="33"/>
        <v>0</v>
      </c>
      <c r="BJ30" s="194">
        <f t="shared" si="33"/>
        <v>2</v>
      </c>
      <c r="BK30" s="50">
        <v>21</v>
      </c>
      <c r="BL30" s="74">
        <v>0</v>
      </c>
      <c r="BM30" s="74">
        <v>0</v>
      </c>
      <c r="BN30" s="50">
        <f t="shared" si="31"/>
        <v>0</v>
      </c>
      <c r="BO30" s="194">
        <v>2</v>
      </c>
      <c r="BP30" s="116"/>
      <c r="BQ30" s="215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11"/>
        <v>4</v>
      </c>
      <c r="CE30" s="74">
        <f t="shared" si="12"/>
        <v>1</v>
      </c>
      <c r="CF30" s="74">
        <f t="shared" si="13"/>
        <v>0</v>
      </c>
      <c r="CG30" s="74">
        <f t="shared" si="14"/>
        <v>1</v>
      </c>
      <c r="CH30" s="194">
        <f t="shared" si="15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116"/>
    </row>
    <row r="31" spans="1:92" ht="15.95" customHeight="1" thickBot="1" x14ac:dyDescent="0.3">
      <c r="A31" s="215"/>
      <c r="B31" s="16"/>
      <c r="C31" s="18" t="s">
        <v>680</v>
      </c>
      <c r="D31" s="144"/>
      <c r="E31" s="36"/>
      <c r="F31" s="36"/>
      <c r="G31" s="90">
        <v>5</v>
      </c>
      <c r="H31" s="38">
        <v>1</v>
      </c>
      <c r="I31" s="36" t="s">
        <v>94</v>
      </c>
      <c r="J31" s="16"/>
      <c r="K31" s="16"/>
      <c r="L31" s="36" t="s">
        <v>110</v>
      </c>
      <c r="M31" s="38"/>
      <c r="N31" s="16"/>
      <c r="O31" s="16"/>
      <c r="P31" s="16"/>
      <c r="Q31" s="215"/>
      <c r="R31" s="215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+AC97</f>
        <v>1</v>
      </c>
      <c r="AD31" s="38">
        <f>+AD97</f>
        <v>1</v>
      </c>
      <c r="AE31" s="38">
        <f>+AE97</f>
        <v>0</v>
      </c>
      <c r="AF31" s="38">
        <f>+AF97</f>
        <v>0</v>
      </c>
      <c r="AG31" s="264"/>
      <c r="AH31" s="264"/>
      <c r="AI31" s="38">
        <f>+AI97</f>
        <v>1</v>
      </c>
      <c r="AJ31" s="38">
        <f>+AJ97</f>
        <v>0</v>
      </c>
      <c r="AK31" s="38">
        <f>+AK97</f>
        <v>0</v>
      </c>
      <c r="AL31" s="49">
        <f>+AL97</f>
        <v>1</v>
      </c>
      <c r="AM31" s="50"/>
      <c r="AN31" s="50"/>
      <c r="AO31" s="50"/>
      <c r="AP31" s="50"/>
      <c r="AQ31" s="50"/>
      <c r="AR31" s="116"/>
      <c r="AS31" s="215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22</v>
      </c>
      <c r="BB31" s="48">
        <f t="shared" ref="BB31" si="42">SUM(BB19:BB30)</f>
        <v>6</v>
      </c>
      <c r="BC31" s="48">
        <f>SUM(BC19:BC30)</f>
        <v>11</v>
      </c>
      <c r="BD31" s="48">
        <f>+BC31+BB31</f>
        <v>17</v>
      </c>
      <c r="BE31" s="196">
        <f>SUM(BE19:BE30)</f>
        <v>2</v>
      </c>
      <c r="BF31" s="195">
        <f>SUM(BF19:BF30)</f>
        <v>262</v>
      </c>
      <c r="BG31" s="48">
        <f t="shared" ref="BG31" si="43">SUM(BG19:BG30)</f>
        <v>52</v>
      </c>
      <c r="BH31" s="48">
        <f>SUM(BH19:BH30)</f>
        <v>79</v>
      </c>
      <c r="BI31" s="48">
        <f>+BH31+BG31</f>
        <v>131</v>
      </c>
      <c r="BJ31" s="196">
        <f>SUM(BJ19:BJ30)</f>
        <v>20</v>
      </c>
      <c r="BK31" s="48">
        <f>SUM(BK19:BK30)</f>
        <v>240</v>
      </c>
      <c r="BL31" s="48">
        <f t="shared" ref="BL31" si="44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116"/>
      <c r="BQ31" s="215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11"/>
        <v>5</v>
      </c>
      <c r="CE31" s="74">
        <f t="shared" si="12"/>
        <v>1</v>
      </c>
      <c r="CF31" s="74">
        <f t="shared" si="13"/>
        <v>2</v>
      </c>
      <c r="CG31" s="74">
        <f t="shared" si="14"/>
        <v>3</v>
      </c>
      <c r="CH31" s="194">
        <f t="shared" si="15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116"/>
    </row>
    <row r="32" spans="1:92" ht="15.95" customHeight="1" x14ac:dyDescent="0.25">
      <c r="A32" s="215"/>
      <c r="B32" s="38" t="s">
        <v>35</v>
      </c>
      <c r="C32" s="57" t="s">
        <v>703</v>
      </c>
      <c r="D32" s="38"/>
      <c r="E32" s="16"/>
      <c r="F32" s="16"/>
      <c r="G32" s="16"/>
      <c r="H32" s="38">
        <v>1</v>
      </c>
      <c r="I32" s="36" t="s">
        <v>94</v>
      </c>
      <c r="J32" s="16"/>
      <c r="K32" s="16"/>
      <c r="L32" s="36" t="s">
        <v>714</v>
      </c>
      <c r="M32" s="38"/>
      <c r="N32" s="36"/>
      <c r="O32" s="36"/>
      <c r="P32" s="36"/>
      <c r="Q32" s="215"/>
      <c r="R32" s="215"/>
      <c r="S32" s="75"/>
      <c r="T32" s="65"/>
      <c r="U32" s="69"/>
      <c r="V32" s="69"/>
      <c r="W32" s="68" t="s">
        <v>27</v>
      </c>
      <c r="X32" s="69"/>
      <c r="Y32" s="69"/>
      <c r="Z32" s="69"/>
      <c r="AA32" s="68"/>
      <c r="AB32" s="60"/>
      <c r="AC32" s="60">
        <f t="shared" ref="AC32:AF32" si="45">SUM(AC23:AC31)</f>
        <v>16</v>
      </c>
      <c r="AD32" s="60">
        <f t="shared" si="45"/>
        <v>5</v>
      </c>
      <c r="AE32" s="60">
        <f t="shared" si="45"/>
        <v>5</v>
      </c>
      <c r="AF32" s="60">
        <f t="shared" si="45"/>
        <v>6</v>
      </c>
      <c r="AG32" s="60"/>
      <c r="AH32" s="60"/>
      <c r="AI32" s="60">
        <f t="shared" ref="AI32:AK32" si="46">SUM(AI23:AI31)</f>
        <v>38</v>
      </c>
      <c r="AJ32" s="60">
        <f t="shared" si="46"/>
        <v>2</v>
      </c>
      <c r="AK32" s="60">
        <f t="shared" si="46"/>
        <v>1</v>
      </c>
      <c r="AL32" s="70">
        <f>+AI32/AC32</f>
        <v>2.375</v>
      </c>
      <c r="AM32" s="50"/>
      <c r="AN32" s="50"/>
      <c r="AO32" s="50"/>
      <c r="AP32" s="50"/>
      <c r="AQ32" s="50"/>
      <c r="AR32" s="116"/>
      <c r="AS32" s="215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1</v>
      </c>
      <c r="BB32" s="74">
        <v>0</v>
      </c>
      <c r="BC32" s="74">
        <v>0</v>
      </c>
      <c r="BD32" s="50">
        <f t="shared" ref="BD32:BD43" si="47">+BC32+BB32</f>
        <v>0</v>
      </c>
      <c r="BE32" s="194">
        <v>0</v>
      </c>
      <c r="BF32" s="189">
        <f>+BK32+BA32</f>
        <v>46</v>
      </c>
      <c r="BG32" s="28">
        <f>+BL32+BB32</f>
        <v>12</v>
      </c>
      <c r="BH32" s="28">
        <f>+BM32+BC32</f>
        <v>18</v>
      </c>
      <c r="BI32" s="28">
        <f>+BN32+BD32</f>
        <v>30</v>
      </c>
      <c r="BJ32" s="193">
        <f>+BO32+BE32</f>
        <v>6</v>
      </c>
      <c r="BK32" s="60">
        <v>45</v>
      </c>
      <c r="BL32" s="28">
        <v>12</v>
      </c>
      <c r="BM32" s="28">
        <v>18</v>
      </c>
      <c r="BN32" s="60">
        <f t="shared" ref="BN32:BN43" si="48">+BL32+BM32</f>
        <v>30</v>
      </c>
      <c r="BO32" s="193">
        <v>6</v>
      </c>
      <c r="BP32" s="116"/>
      <c r="BQ32" s="215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2</v>
      </c>
      <c r="BZ32" s="74">
        <v>1</v>
      </c>
      <c r="CA32" s="74">
        <v>2</v>
      </c>
      <c r="CB32" s="74">
        <f>+CA32+BZ32</f>
        <v>3</v>
      </c>
      <c r="CC32" s="194">
        <v>0</v>
      </c>
      <c r="CD32" s="191">
        <f t="shared" si="11"/>
        <v>9</v>
      </c>
      <c r="CE32" s="74">
        <f t="shared" si="12"/>
        <v>6</v>
      </c>
      <c r="CF32" s="74">
        <f t="shared" si="13"/>
        <v>11</v>
      </c>
      <c r="CG32" s="74">
        <f t="shared" si="14"/>
        <v>17</v>
      </c>
      <c r="CH32" s="194">
        <f t="shared" si="15"/>
        <v>0</v>
      </c>
      <c r="CI32" s="191">
        <v>7</v>
      </c>
      <c r="CJ32" s="74">
        <v>5</v>
      </c>
      <c r="CK32" s="74">
        <v>9</v>
      </c>
      <c r="CL32" s="50">
        <f t="shared" ref="CL32:CL33" si="49">+CJ32+CK32</f>
        <v>14</v>
      </c>
      <c r="CM32" s="194">
        <v>0</v>
      </c>
      <c r="CN32" s="116"/>
    </row>
    <row r="33" spans="1:92" ht="15.95" customHeight="1" x14ac:dyDescent="0.25">
      <c r="A33" s="215"/>
      <c r="H33" s="38">
        <v>1</v>
      </c>
      <c r="I33" s="36" t="s">
        <v>81</v>
      </c>
      <c r="L33" s="36" t="s">
        <v>704</v>
      </c>
      <c r="Q33" s="215"/>
      <c r="R33" s="215"/>
      <c r="S33" s="75"/>
      <c r="T33" s="65"/>
      <c r="AM33" s="50"/>
      <c r="AN33" s="50"/>
      <c r="AO33" s="50"/>
      <c r="AP33" s="50"/>
      <c r="AQ33" s="50"/>
      <c r="AR33" s="116"/>
      <c r="AS33" s="215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2</v>
      </c>
      <c r="BB33" s="74">
        <v>0</v>
      </c>
      <c r="BC33" s="74">
        <v>0</v>
      </c>
      <c r="BD33" s="50">
        <f t="shared" si="47"/>
        <v>0</v>
      </c>
      <c r="BE33" s="194">
        <v>0</v>
      </c>
      <c r="BF33" s="191">
        <f t="shared" ref="BF33:BJ43" si="50">+BK33+BA33</f>
        <v>16</v>
      </c>
      <c r="BG33" s="74">
        <f t="shared" si="50"/>
        <v>0</v>
      </c>
      <c r="BH33" s="74">
        <f t="shared" si="50"/>
        <v>0</v>
      </c>
      <c r="BI33" s="74">
        <f t="shared" si="50"/>
        <v>0</v>
      </c>
      <c r="BJ33" s="194">
        <f t="shared" si="50"/>
        <v>0</v>
      </c>
      <c r="BK33" s="50">
        <v>14</v>
      </c>
      <c r="BL33" s="74">
        <v>0</v>
      </c>
      <c r="BM33" s="74">
        <v>0</v>
      </c>
      <c r="BN33" s="50">
        <f t="shared" si="48"/>
        <v>0</v>
      </c>
      <c r="BO33" s="194">
        <v>0</v>
      </c>
      <c r="BP33" s="116"/>
      <c r="BQ33" s="215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11"/>
        <v>1</v>
      </c>
      <c r="CE33" s="74">
        <f t="shared" si="12"/>
        <v>0</v>
      </c>
      <c r="CF33" s="74">
        <f t="shared" si="13"/>
        <v>0</v>
      </c>
      <c r="CG33" s="74">
        <f t="shared" si="14"/>
        <v>0</v>
      </c>
      <c r="CH33" s="194">
        <f t="shared" si="15"/>
        <v>0</v>
      </c>
      <c r="CI33" s="191">
        <v>1</v>
      </c>
      <c r="CJ33" s="74">
        <v>0</v>
      </c>
      <c r="CK33" s="74">
        <v>0</v>
      </c>
      <c r="CL33" s="50">
        <f t="shared" si="49"/>
        <v>0</v>
      </c>
      <c r="CM33" s="194">
        <v>0</v>
      </c>
      <c r="CN33" s="116"/>
    </row>
    <row r="34" spans="1:92" ht="15.95" customHeight="1" x14ac:dyDescent="0.25">
      <c r="A34" s="215"/>
      <c r="H34" s="38">
        <v>2</v>
      </c>
      <c r="I34" s="36" t="s">
        <v>94</v>
      </c>
      <c r="L34" s="36" t="s">
        <v>705</v>
      </c>
      <c r="Q34" s="215"/>
      <c r="R34" s="215"/>
      <c r="S34" s="75"/>
      <c r="T34" s="65"/>
      <c r="AM34" s="50"/>
      <c r="AN34" s="50"/>
      <c r="AO34" s="50"/>
      <c r="AP34" s="50"/>
      <c r="AQ34" s="50"/>
      <c r="AR34" s="116"/>
      <c r="AS34" s="215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2</v>
      </c>
      <c r="BB34" s="74">
        <v>1</v>
      </c>
      <c r="BC34" s="74">
        <v>1</v>
      </c>
      <c r="BD34" s="50">
        <f t="shared" si="47"/>
        <v>2</v>
      </c>
      <c r="BE34" s="194">
        <v>2</v>
      </c>
      <c r="BF34" s="191">
        <f t="shared" si="50"/>
        <v>17</v>
      </c>
      <c r="BG34" s="74">
        <f t="shared" si="50"/>
        <v>10</v>
      </c>
      <c r="BH34" s="74">
        <f t="shared" si="50"/>
        <v>8</v>
      </c>
      <c r="BI34" s="74">
        <f t="shared" si="50"/>
        <v>18</v>
      </c>
      <c r="BJ34" s="194">
        <f t="shared" si="50"/>
        <v>2</v>
      </c>
      <c r="BK34" s="50">
        <v>15</v>
      </c>
      <c r="BL34" s="74">
        <v>9</v>
      </c>
      <c r="BM34" s="74">
        <v>7</v>
      </c>
      <c r="BN34" s="50">
        <f t="shared" si="48"/>
        <v>16</v>
      </c>
      <c r="BO34" s="194">
        <v>0</v>
      </c>
      <c r="BP34" s="116"/>
      <c r="BQ34" s="215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11"/>
        <v>1</v>
      </c>
      <c r="CE34" s="74">
        <f t="shared" si="12"/>
        <v>0</v>
      </c>
      <c r="CF34" s="74">
        <f t="shared" si="13"/>
        <v>0</v>
      </c>
      <c r="CG34" s="74">
        <f t="shared" si="14"/>
        <v>0</v>
      </c>
      <c r="CH34" s="194">
        <f t="shared" si="15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116"/>
    </row>
    <row r="35" spans="1:92" ht="15.95" customHeight="1" x14ac:dyDescent="0.25">
      <c r="A35" s="215" t="s">
        <v>68</v>
      </c>
      <c r="H35" s="38">
        <v>2</v>
      </c>
      <c r="I35" s="36" t="s">
        <v>94</v>
      </c>
      <c r="L35" s="36" t="s">
        <v>706</v>
      </c>
      <c r="Q35" s="215"/>
      <c r="R35" s="215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116"/>
      <c r="AS35" s="215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2</v>
      </c>
      <c r="BB35" s="74">
        <v>1</v>
      </c>
      <c r="BC35" s="74">
        <v>0</v>
      </c>
      <c r="BD35" s="50">
        <f t="shared" si="47"/>
        <v>1</v>
      </c>
      <c r="BE35" s="194">
        <v>0</v>
      </c>
      <c r="BF35" s="191">
        <f t="shared" si="50"/>
        <v>18</v>
      </c>
      <c r="BG35" s="74">
        <f t="shared" si="50"/>
        <v>13</v>
      </c>
      <c r="BH35" s="74">
        <f t="shared" si="50"/>
        <v>4</v>
      </c>
      <c r="BI35" s="74">
        <f t="shared" si="50"/>
        <v>17</v>
      </c>
      <c r="BJ35" s="194">
        <f t="shared" si="50"/>
        <v>4</v>
      </c>
      <c r="BK35" s="50">
        <v>16</v>
      </c>
      <c r="BL35" s="74">
        <v>12</v>
      </c>
      <c r="BM35" s="74">
        <v>4</v>
      </c>
      <c r="BN35" s="50">
        <f t="shared" si="48"/>
        <v>16</v>
      </c>
      <c r="BO35" s="194">
        <v>4</v>
      </c>
      <c r="BP35" s="116"/>
      <c r="BQ35" s="215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11"/>
        <v>1</v>
      </c>
      <c r="CE35" s="74">
        <f t="shared" si="12"/>
        <v>1</v>
      </c>
      <c r="CF35" s="74">
        <f t="shared" si="13"/>
        <v>0</v>
      </c>
      <c r="CG35" s="74">
        <f t="shared" si="14"/>
        <v>1</v>
      </c>
      <c r="CH35" s="194">
        <f t="shared" si="15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116"/>
    </row>
    <row r="36" spans="1:92" ht="15.95" customHeight="1" x14ac:dyDescent="0.25">
      <c r="A36" s="215"/>
      <c r="B36" s="218"/>
      <c r="C36" s="219"/>
      <c r="D36" s="219"/>
      <c r="E36" s="233"/>
      <c r="F36" s="233"/>
      <c r="G36" s="220"/>
      <c r="H36" s="220"/>
      <c r="I36" s="220"/>
      <c r="J36" s="221"/>
      <c r="K36" s="221"/>
      <c r="L36" s="220"/>
      <c r="M36" s="221"/>
      <c r="N36" s="221"/>
      <c r="O36" s="221"/>
      <c r="P36" s="221"/>
      <c r="Q36" s="215"/>
      <c r="R36" s="215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116"/>
      <c r="AS36" s="215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2</v>
      </c>
      <c r="BB36" s="74">
        <v>0</v>
      </c>
      <c r="BC36" s="74">
        <v>0</v>
      </c>
      <c r="BD36" s="50">
        <f t="shared" si="47"/>
        <v>0</v>
      </c>
      <c r="BE36" s="194">
        <v>0</v>
      </c>
      <c r="BF36" s="191">
        <f t="shared" si="50"/>
        <v>23</v>
      </c>
      <c r="BG36" s="74">
        <f t="shared" si="50"/>
        <v>9</v>
      </c>
      <c r="BH36" s="74">
        <f t="shared" si="50"/>
        <v>8</v>
      </c>
      <c r="BI36" s="74">
        <f t="shared" si="50"/>
        <v>17</v>
      </c>
      <c r="BJ36" s="194">
        <f t="shared" si="50"/>
        <v>4</v>
      </c>
      <c r="BK36" s="50">
        <v>21</v>
      </c>
      <c r="BL36" s="74">
        <v>9</v>
      </c>
      <c r="BM36" s="74">
        <v>8</v>
      </c>
      <c r="BN36" s="50">
        <f t="shared" si="48"/>
        <v>17</v>
      </c>
      <c r="BO36" s="194">
        <v>4</v>
      </c>
      <c r="BP36" s="116"/>
      <c r="BQ36" s="215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11"/>
        <v>1</v>
      </c>
      <c r="CE36" s="74">
        <f t="shared" si="12"/>
        <v>1</v>
      </c>
      <c r="CF36" s="74">
        <f t="shared" si="13"/>
        <v>0</v>
      </c>
      <c r="CG36" s="74">
        <f t="shared" si="14"/>
        <v>1</v>
      </c>
      <c r="CH36" s="194">
        <f t="shared" si="15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116"/>
    </row>
    <row r="37" spans="1:92" ht="15.95" customHeight="1" thickBot="1" x14ac:dyDescent="0.3">
      <c r="A37" s="215"/>
      <c r="B37" s="222" t="s">
        <v>84</v>
      </c>
      <c r="C37" s="18" t="s">
        <v>679</v>
      </c>
      <c r="D37" s="37"/>
      <c r="E37" s="36"/>
      <c r="F37" s="36"/>
      <c r="G37" s="90">
        <v>4</v>
      </c>
      <c r="H37" s="38">
        <v>1</v>
      </c>
      <c r="I37" s="36" t="s">
        <v>82</v>
      </c>
      <c r="J37" s="36"/>
      <c r="K37" s="36"/>
      <c r="L37" s="36" t="s">
        <v>38</v>
      </c>
      <c r="M37" s="38"/>
      <c r="N37" s="36"/>
      <c r="O37" s="36"/>
      <c r="P37" s="36"/>
      <c r="Q37" s="215"/>
      <c r="R37" s="215"/>
      <c r="S37" s="75"/>
      <c r="T37" s="65"/>
      <c r="U37" s="152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152" t="s">
        <v>4</v>
      </c>
      <c r="AD37" s="152" t="s">
        <v>8</v>
      </c>
      <c r="AE37" s="152" t="s">
        <v>9</v>
      </c>
      <c r="AF37" s="152" t="s">
        <v>10</v>
      </c>
      <c r="AG37" s="152" t="s">
        <v>107</v>
      </c>
      <c r="AH37" s="152"/>
      <c r="AI37" s="152" t="s">
        <v>5</v>
      </c>
      <c r="AJ37" s="152" t="s">
        <v>7</v>
      </c>
      <c r="AK37" s="152" t="s">
        <v>6</v>
      </c>
      <c r="AL37" s="152" t="s">
        <v>108</v>
      </c>
      <c r="AM37" s="50"/>
      <c r="AN37" s="50"/>
      <c r="AO37" s="50"/>
      <c r="AP37" s="50"/>
      <c r="AQ37" s="50"/>
      <c r="AR37" s="116"/>
      <c r="AS37" s="215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>
        <v>1</v>
      </c>
      <c r="BB37" s="74"/>
      <c r="BC37" s="74"/>
      <c r="BD37" s="50"/>
      <c r="BE37" s="194"/>
      <c r="BF37" s="191">
        <f t="shared" si="50"/>
        <v>17</v>
      </c>
      <c r="BG37" s="74">
        <f t="shared" si="50"/>
        <v>0</v>
      </c>
      <c r="BH37" s="74">
        <f t="shared" si="50"/>
        <v>6</v>
      </c>
      <c r="BI37" s="74">
        <f t="shared" si="50"/>
        <v>6</v>
      </c>
      <c r="BJ37" s="194">
        <f t="shared" si="50"/>
        <v>0</v>
      </c>
      <c r="BK37" s="50">
        <v>16</v>
      </c>
      <c r="BL37" s="74">
        <v>0</v>
      </c>
      <c r="BM37" s="74">
        <v>6</v>
      </c>
      <c r="BN37" s="50">
        <f t="shared" si="48"/>
        <v>6</v>
      </c>
      <c r="BO37" s="194">
        <v>0</v>
      </c>
      <c r="BP37" s="116"/>
      <c r="BQ37" s="215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11"/>
        <v>1</v>
      </c>
      <c r="CE37" s="74">
        <f t="shared" si="12"/>
        <v>0</v>
      </c>
      <c r="CF37" s="74">
        <f t="shared" si="13"/>
        <v>0</v>
      </c>
      <c r="CG37" s="74">
        <f t="shared" si="14"/>
        <v>0</v>
      </c>
      <c r="CH37" s="194">
        <f t="shared" si="15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116"/>
    </row>
    <row r="38" spans="1:92" ht="15.95" customHeight="1" x14ac:dyDescent="0.25">
      <c r="A38" s="215"/>
      <c r="B38" s="43" t="s">
        <v>35</v>
      </c>
      <c r="C38" s="36" t="s">
        <v>707</v>
      </c>
      <c r="D38" s="38"/>
      <c r="E38" s="16"/>
      <c r="F38" s="16"/>
      <c r="G38" s="16"/>
      <c r="H38" s="38">
        <v>1</v>
      </c>
      <c r="I38" s="36" t="s">
        <v>82</v>
      </c>
      <c r="J38" s="16"/>
      <c r="K38" s="16"/>
      <c r="L38" s="36" t="s">
        <v>709</v>
      </c>
      <c r="M38" s="36"/>
      <c r="N38" s="36"/>
      <c r="O38" s="36"/>
      <c r="P38" s="36"/>
      <c r="Q38" s="215"/>
      <c r="R38" s="215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51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52">+AI38/AC38</f>
        <v>2.1666666666666665</v>
      </c>
      <c r="AM38" s="50"/>
      <c r="AN38" s="50"/>
      <c r="AO38" s="50"/>
      <c r="AP38" s="50"/>
      <c r="AQ38" s="50"/>
      <c r="AR38" s="116"/>
      <c r="AS38" s="215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2</v>
      </c>
      <c r="BB38" s="74">
        <v>0</v>
      </c>
      <c r="BC38" s="74">
        <v>0</v>
      </c>
      <c r="BD38" s="50">
        <f t="shared" si="47"/>
        <v>0</v>
      </c>
      <c r="BE38" s="194">
        <v>0</v>
      </c>
      <c r="BF38" s="191">
        <f t="shared" si="50"/>
        <v>24</v>
      </c>
      <c r="BG38" s="74">
        <f t="shared" si="50"/>
        <v>1</v>
      </c>
      <c r="BH38" s="74">
        <f t="shared" si="50"/>
        <v>10</v>
      </c>
      <c r="BI38" s="74">
        <f t="shared" si="50"/>
        <v>11</v>
      </c>
      <c r="BJ38" s="194">
        <f t="shared" si="50"/>
        <v>2</v>
      </c>
      <c r="BK38" s="50">
        <v>22</v>
      </c>
      <c r="BL38" s="74">
        <v>1</v>
      </c>
      <c r="BM38" s="74">
        <v>10</v>
      </c>
      <c r="BN38" s="50">
        <f t="shared" si="48"/>
        <v>11</v>
      </c>
      <c r="BO38" s="194">
        <v>2</v>
      </c>
      <c r="BP38" s="116"/>
      <c r="BQ38" s="215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/>
      <c r="BZ38" s="74"/>
      <c r="CA38" s="74"/>
      <c r="CB38" s="74"/>
      <c r="CC38" s="194"/>
      <c r="CD38" s="191">
        <f t="shared" si="11"/>
        <v>3</v>
      </c>
      <c r="CE38" s="74">
        <f t="shared" si="12"/>
        <v>2</v>
      </c>
      <c r="CF38" s="74">
        <f t="shared" si="13"/>
        <v>2</v>
      </c>
      <c r="CG38" s="74">
        <f t="shared" si="14"/>
        <v>4</v>
      </c>
      <c r="CH38" s="194">
        <f t="shared" si="15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116"/>
    </row>
    <row r="39" spans="1:92" ht="15.95" customHeight="1" x14ac:dyDescent="0.25">
      <c r="A39" s="215"/>
      <c r="D39" s="142"/>
      <c r="E39" s="16"/>
      <c r="F39" s="16"/>
      <c r="G39" s="16"/>
      <c r="H39" s="38">
        <v>1</v>
      </c>
      <c r="I39" s="36" t="s">
        <v>130</v>
      </c>
      <c r="J39" s="16"/>
      <c r="K39" s="16"/>
      <c r="L39" s="36"/>
      <c r="M39" s="38" t="s">
        <v>229</v>
      </c>
      <c r="N39" s="36"/>
      <c r="O39" s="36"/>
      <c r="P39" s="36"/>
      <c r="Q39" s="215"/>
      <c r="R39" s="215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51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52"/>
        <v>2.2857142857142856</v>
      </c>
      <c r="AM39" s="50"/>
      <c r="AN39" s="50"/>
      <c r="AO39" s="50"/>
      <c r="AP39" s="50"/>
      <c r="AQ39" s="50"/>
      <c r="AR39" s="116"/>
      <c r="AS39" s="215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2</v>
      </c>
      <c r="BB39" s="74">
        <v>0</v>
      </c>
      <c r="BC39" s="74">
        <v>0</v>
      </c>
      <c r="BD39" s="50">
        <f t="shared" si="47"/>
        <v>0</v>
      </c>
      <c r="BE39" s="194">
        <v>0</v>
      </c>
      <c r="BF39" s="191">
        <f t="shared" si="50"/>
        <v>15</v>
      </c>
      <c r="BG39" s="74">
        <f t="shared" si="50"/>
        <v>1</v>
      </c>
      <c r="BH39" s="74">
        <f t="shared" si="50"/>
        <v>3</v>
      </c>
      <c r="BI39" s="74">
        <f t="shared" si="50"/>
        <v>4</v>
      </c>
      <c r="BJ39" s="194">
        <f t="shared" si="50"/>
        <v>2</v>
      </c>
      <c r="BK39" s="50">
        <v>13</v>
      </c>
      <c r="BL39" s="74">
        <v>1</v>
      </c>
      <c r="BM39" s="74">
        <v>3</v>
      </c>
      <c r="BN39" s="50">
        <f t="shared" si="48"/>
        <v>4</v>
      </c>
      <c r="BO39" s="194">
        <v>2</v>
      </c>
      <c r="BP39" s="116"/>
      <c r="BQ39" s="215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/>
      <c r="BZ39" s="74"/>
      <c r="CA39" s="74"/>
      <c r="CB39" s="74"/>
      <c r="CC39" s="194"/>
      <c r="CD39" s="191">
        <f t="shared" si="11"/>
        <v>4</v>
      </c>
      <c r="CE39" s="74">
        <f t="shared" si="12"/>
        <v>1</v>
      </c>
      <c r="CF39" s="74">
        <f t="shared" si="13"/>
        <v>3</v>
      </c>
      <c r="CG39" s="74">
        <f t="shared" si="14"/>
        <v>4</v>
      </c>
      <c r="CH39" s="194">
        <f t="shared" si="15"/>
        <v>0</v>
      </c>
      <c r="CI39" s="191">
        <v>4</v>
      </c>
      <c r="CJ39" s="74">
        <v>1</v>
      </c>
      <c r="CK39" s="74">
        <v>3</v>
      </c>
      <c r="CL39" s="50">
        <f t="shared" ref="CL39" si="53">+CJ39+CK39</f>
        <v>4</v>
      </c>
      <c r="CM39" s="194">
        <v>0</v>
      </c>
      <c r="CN39" s="116"/>
    </row>
    <row r="40" spans="1:92" ht="15.95" customHeight="1" x14ac:dyDescent="0.25">
      <c r="A40" s="215"/>
      <c r="H40" s="38">
        <v>2</v>
      </c>
      <c r="I40" s="36" t="s">
        <v>88</v>
      </c>
      <c r="L40" s="36" t="s">
        <v>518</v>
      </c>
      <c r="Q40" s="215"/>
      <c r="R40" s="215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51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52"/>
        <v>2.5</v>
      </c>
      <c r="AM40" s="50"/>
      <c r="AN40" s="50"/>
      <c r="AO40" s="50"/>
      <c r="AP40" s="50"/>
      <c r="AQ40" s="50"/>
      <c r="AR40" s="116"/>
      <c r="AS40" s="215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2</v>
      </c>
      <c r="BB40" s="74">
        <v>0</v>
      </c>
      <c r="BC40" s="74">
        <v>0</v>
      </c>
      <c r="BD40" s="50">
        <f t="shared" si="47"/>
        <v>0</v>
      </c>
      <c r="BE40" s="194">
        <v>0</v>
      </c>
      <c r="BF40" s="191">
        <f t="shared" si="50"/>
        <v>22</v>
      </c>
      <c r="BG40" s="74">
        <f t="shared" si="50"/>
        <v>0</v>
      </c>
      <c r="BH40" s="74">
        <f t="shared" si="50"/>
        <v>7</v>
      </c>
      <c r="BI40" s="74">
        <f t="shared" si="50"/>
        <v>7</v>
      </c>
      <c r="BJ40" s="194">
        <f t="shared" si="50"/>
        <v>6</v>
      </c>
      <c r="BK40" s="50">
        <v>20</v>
      </c>
      <c r="BL40" s="74">
        <v>0</v>
      </c>
      <c r="BM40" s="74">
        <v>7</v>
      </c>
      <c r="BN40" s="50">
        <f t="shared" si="48"/>
        <v>7</v>
      </c>
      <c r="BO40" s="194">
        <v>6</v>
      </c>
      <c r="BP40" s="116"/>
      <c r="BQ40" s="215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11"/>
        <v>1</v>
      </c>
      <c r="CE40" s="74">
        <f t="shared" si="12"/>
        <v>0</v>
      </c>
      <c r="CF40" s="74">
        <f t="shared" si="13"/>
        <v>0</v>
      </c>
      <c r="CG40" s="74">
        <f t="shared" si="14"/>
        <v>0</v>
      </c>
      <c r="CH40" s="194">
        <f t="shared" si="15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116"/>
    </row>
    <row r="41" spans="1:92" ht="15.95" customHeight="1" x14ac:dyDescent="0.25">
      <c r="A41" s="215"/>
      <c r="Q41" s="215"/>
      <c r="R41" s="215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51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52"/>
        <v>2.5238095238095237</v>
      </c>
      <c r="AM41" s="50"/>
      <c r="AN41" s="50"/>
      <c r="AO41" s="50"/>
      <c r="AP41" s="50"/>
      <c r="AQ41" s="50"/>
      <c r="AR41" s="116"/>
      <c r="AS41" s="215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2</v>
      </c>
      <c r="BB41" s="74">
        <v>0</v>
      </c>
      <c r="BC41" s="74">
        <v>0</v>
      </c>
      <c r="BD41" s="50">
        <f t="shared" si="47"/>
        <v>0</v>
      </c>
      <c r="BE41" s="194">
        <v>0</v>
      </c>
      <c r="BF41" s="191">
        <f t="shared" si="50"/>
        <v>22</v>
      </c>
      <c r="BG41" s="74">
        <f t="shared" si="50"/>
        <v>0</v>
      </c>
      <c r="BH41" s="74">
        <f t="shared" si="50"/>
        <v>9</v>
      </c>
      <c r="BI41" s="74">
        <f t="shared" si="50"/>
        <v>9</v>
      </c>
      <c r="BJ41" s="194">
        <f t="shared" si="50"/>
        <v>0</v>
      </c>
      <c r="BK41" s="50">
        <v>20</v>
      </c>
      <c r="BL41" s="74">
        <v>0</v>
      </c>
      <c r="BM41" s="74">
        <v>9</v>
      </c>
      <c r="BN41" s="50">
        <f t="shared" si="48"/>
        <v>9</v>
      </c>
      <c r="BO41" s="194">
        <v>0</v>
      </c>
      <c r="BP41" s="116"/>
      <c r="BQ41" s="215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1</v>
      </c>
      <c r="BZ41" s="74">
        <v>0</v>
      </c>
      <c r="CA41" s="74">
        <v>0</v>
      </c>
      <c r="CB41" s="50">
        <f t="shared" ref="CB41" si="54">+CA41+BZ41</f>
        <v>0</v>
      </c>
      <c r="CC41" s="194">
        <v>0</v>
      </c>
      <c r="CD41" s="191">
        <f t="shared" si="11"/>
        <v>6</v>
      </c>
      <c r="CE41" s="74">
        <f t="shared" si="12"/>
        <v>1</v>
      </c>
      <c r="CF41" s="74">
        <f t="shared" si="13"/>
        <v>4</v>
      </c>
      <c r="CG41" s="74">
        <f t="shared" si="14"/>
        <v>5</v>
      </c>
      <c r="CH41" s="194">
        <f t="shared" si="15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116"/>
    </row>
    <row r="42" spans="1:92" ht="15.95" customHeight="1" x14ac:dyDescent="0.25">
      <c r="A42" s="215"/>
      <c r="B42" s="23"/>
      <c r="C42" s="18" t="s">
        <v>678</v>
      </c>
      <c r="D42" s="38"/>
      <c r="E42" s="16"/>
      <c r="F42" s="37"/>
      <c r="G42" s="90">
        <v>1</v>
      </c>
      <c r="H42" s="38">
        <v>2</v>
      </c>
      <c r="I42" s="36" t="s">
        <v>257</v>
      </c>
      <c r="J42" s="16"/>
      <c r="K42" s="16"/>
      <c r="L42" s="36" t="s">
        <v>708</v>
      </c>
      <c r="M42" s="36"/>
      <c r="N42" s="36"/>
      <c r="O42" s="36"/>
      <c r="P42" s="36"/>
      <c r="Q42" s="215"/>
      <c r="R42" s="215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51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52"/>
        <v>2.5789473684210527</v>
      </c>
      <c r="AM42" s="50"/>
      <c r="AN42" s="50"/>
      <c r="AO42" s="50"/>
      <c r="AP42" s="50"/>
      <c r="AQ42" s="50"/>
      <c r="AR42" s="116"/>
      <c r="AS42" s="215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2</v>
      </c>
      <c r="BB42" s="74">
        <v>0</v>
      </c>
      <c r="BC42" s="74">
        <v>0</v>
      </c>
      <c r="BD42" s="50">
        <f t="shared" si="47"/>
        <v>0</v>
      </c>
      <c r="BE42" s="194">
        <v>0</v>
      </c>
      <c r="BF42" s="191">
        <f t="shared" si="50"/>
        <v>17</v>
      </c>
      <c r="BG42" s="74">
        <f t="shared" si="50"/>
        <v>2</v>
      </c>
      <c r="BH42" s="74">
        <f t="shared" si="50"/>
        <v>7</v>
      </c>
      <c r="BI42" s="74">
        <f t="shared" si="50"/>
        <v>9</v>
      </c>
      <c r="BJ42" s="194">
        <f t="shared" si="50"/>
        <v>2</v>
      </c>
      <c r="BK42" s="50">
        <v>15</v>
      </c>
      <c r="BL42" s="74">
        <v>2</v>
      </c>
      <c r="BM42" s="74">
        <v>7</v>
      </c>
      <c r="BN42" s="50">
        <f t="shared" si="48"/>
        <v>9</v>
      </c>
      <c r="BO42" s="194">
        <v>2</v>
      </c>
      <c r="BP42" s="116"/>
      <c r="BQ42" s="215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>
        <v>1</v>
      </c>
      <c r="BZ42" s="74">
        <v>0</v>
      </c>
      <c r="CA42" s="74">
        <v>0</v>
      </c>
      <c r="CB42" s="50">
        <f t="shared" ref="CB42" si="55">+CA42+BZ42</f>
        <v>0</v>
      </c>
      <c r="CC42" s="194">
        <v>0</v>
      </c>
      <c r="CD42" s="191">
        <f t="shared" si="11"/>
        <v>28</v>
      </c>
      <c r="CE42" s="74">
        <f t="shared" si="12"/>
        <v>10</v>
      </c>
      <c r="CF42" s="74">
        <f t="shared" si="13"/>
        <v>7</v>
      </c>
      <c r="CG42" s="74">
        <f t="shared" si="14"/>
        <v>17</v>
      </c>
      <c r="CH42" s="194">
        <f t="shared" si="15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116"/>
    </row>
    <row r="43" spans="1:92" ht="15.95" customHeight="1" x14ac:dyDescent="0.25">
      <c r="A43" s="215"/>
      <c r="B43" s="43" t="s">
        <v>35</v>
      </c>
      <c r="C43" s="36"/>
      <c r="D43" s="38" t="s">
        <v>149</v>
      </c>
      <c r="E43" s="36"/>
      <c r="F43" s="36"/>
      <c r="G43" s="90"/>
      <c r="H43" s="38"/>
      <c r="I43" s="36"/>
      <c r="J43" s="16"/>
      <c r="K43" s="16"/>
      <c r="L43" s="36"/>
      <c r="M43" s="38"/>
      <c r="N43" s="36"/>
      <c r="O43" s="36"/>
      <c r="P43" s="36"/>
      <c r="Q43" s="215"/>
      <c r="R43" s="215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51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52"/>
        <v>3.1578947368421053</v>
      </c>
      <c r="AM43" s="50"/>
      <c r="AN43" s="50"/>
      <c r="AO43" s="50"/>
      <c r="AP43" s="50"/>
      <c r="AQ43" s="50"/>
      <c r="AR43" s="116"/>
      <c r="AS43" s="215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2</v>
      </c>
      <c r="BB43" s="74">
        <v>0</v>
      </c>
      <c r="BC43" s="74">
        <v>0</v>
      </c>
      <c r="BD43" s="50">
        <f t="shared" si="47"/>
        <v>0</v>
      </c>
      <c r="BE43" s="194">
        <v>0</v>
      </c>
      <c r="BF43" s="191">
        <f t="shared" si="50"/>
        <v>22</v>
      </c>
      <c r="BG43" s="74">
        <f t="shared" si="50"/>
        <v>3</v>
      </c>
      <c r="BH43" s="74">
        <f t="shared" si="50"/>
        <v>6</v>
      </c>
      <c r="BI43" s="74">
        <f t="shared" si="50"/>
        <v>9</v>
      </c>
      <c r="BJ43" s="194">
        <f t="shared" si="50"/>
        <v>0</v>
      </c>
      <c r="BK43" s="50">
        <v>20</v>
      </c>
      <c r="BL43" s="74">
        <v>3</v>
      </c>
      <c r="BM43" s="74">
        <v>6</v>
      </c>
      <c r="BN43" s="50">
        <f t="shared" si="48"/>
        <v>9</v>
      </c>
      <c r="BO43" s="194">
        <v>0</v>
      </c>
      <c r="BP43" s="116"/>
      <c r="BQ43" s="215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11"/>
        <v>1</v>
      </c>
      <c r="CE43" s="74">
        <f t="shared" si="12"/>
        <v>1</v>
      </c>
      <c r="CF43" s="74">
        <f t="shared" si="13"/>
        <v>0</v>
      </c>
      <c r="CG43" s="74">
        <f t="shared" si="14"/>
        <v>1</v>
      </c>
      <c r="CH43" s="194">
        <f t="shared" si="15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116"/>
    </row>
    <row r="44" spans="1:92" ht="15.95" customHeight="1" thickBot="1" x14ac:dyDescent="0.3">
      <c r="A44" s="215"/>
      <c r="B44" s="223"/>
      <c r="C44" s="224"/>
      <c r="D44" s="224"/>
      <c r="E44" s="224"/>
      <c r="F44" s="224"/>
      <c r="G44" s="225"/>
      <c r="H44" s="226"/>
      <c r="I44" s="224"/>
      <c r="J44" s="224"/>
      <c r="K44" s="226"/>
      <c r="L44" s="226"/>
      <c r="M44" s="226"/>
      <c r="N44" s="226"/>
      <c r="O44" s="226"/>
      <c r="P44" s="226"/>
      <c r="Q44" s="215"/>
      <c r="R44" s="215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116"/>
      <c r="AS44" s="215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22</v>
      </c>
      <c r="BB44" s="48">
        <f t="shared" ref="BB44" si="56">SUM(BB32:BB43)</f>
        <v>2</v>
      </c>
      <c r="BC44" s="48">
        <f>SUM(BC32:BC43)</f>
        <v>1</v>
      </c>
      <c r="BD44" s="48">
        <f>+BC44+BB44</f>
        <v>3</v>
      </c>
      <c r="BE44" s="196">
        <f>SUM(BE32:BE43)</f>
        <v>2</v>
      </c>
      <c r="BF44" s="195">
        <f>SUM(BF32:BF43)</f>
        <v>259</v>
      </c>
      <c r="BG44" s="48">
        <f t="shared" ref="BG44" si="57">SUM(BG32:BG43)</f>
        <v>51</v>
      </c>
      <c r="BH44" s="48">
        <f>SUM(BH32:BH43)</f>
        <v>86</v>
      </c>
      <c r="BI44" s="48">
        <f>+BH44+BG44</f>
        <v>137</v>
      </c>
      <c r="BJ44" s="196">
        <f>SUM(BJ32:BJ43)</f>
        <v>28</v>
      </c>
      <c r="BK44" s="48">
        <f>SUM(BK32:BK43)</f>
        <v>237</v>
      </c>
      <c r="BL44" s="48">
        <f t="shared" ref="BL44" si="58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116"/>
      <c r="BQ44" s="215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11"/>
        <v>5</v>
      </c>
      <c r="CE44" s="74">
        <f t="shared" si="12"/>
        <v>0</v>
      </c>
      <c r="CF44" s="74">
        <f t="shared" si="13"/>
        <v>4</v>
      </c>
      <c r="CG44" s="74">
        <f t="shared" si="14"/>
        <v>4</v>
      </c>
      <c r="CH44" s="194">
        <f t="shared" si="15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116"/>
    </row>
    <row r="45" spans="1:92" ht="15.95" customHeight="1" x14ac:dyDescent="0.25">
      <c r="A45" s="215"/>
      <c r="B45" s="18" t="s">
        <v>124</v>
      </c>
      <c r="C45" s="23"/>
      <c r="D45" s="23"/>
      <c r="E45" s="42" t="s">
        <v>151</v>
      </c>
      <c r="F45" s="42"/>
      <c r="G45" s="44">
        <f>SUM(G14:G44)</f>
        <v>17</v>
      </c>
      <c r="H45" s="44"/>
      <c r="I45" s="33"/>
      <c r="J45" s="42" t="s">
        <v>90</v>
      </c>
      <c r="K45" s="33"/>
      <c r="L45" s="44">
        <f>COUNTA(C14:C44)-8</f>
        <v>7</v>
      </c>
      <c r="N45" s="42" t="s">
        <v>109</v>
      </c>
      <c r="O45" s="44">
        <f>2*L45</f>
        <v>14</v>
      </c>
      <c r="P45" s="23"/>
      <c r="Q45" s="215"/>
      <c r="R45" s="215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116"/>
      <c r="AS45" s="215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2</v>
      </c>
      <c r="BB45" s="74">
        <v>0</v>
      </c>
      <c r="BC45" s="74">
        <v>1</v>
      </c>
      <c r="BD45" s="50">
        <f t="shared" ref="BD45:BD56" si="59">+BC45+BB45</f>
        <v>1</v>
      </c>
      <c r="BE45" s="194">
        <v>0</v>
      </c>
      <c r="BF45" s="189">
        <f>+BK45+BA45</f>
        <v>26</v>
      </c>
      <c r="BG45" s="28">
        <f>+BL45+BB45</f>
        <v>6</v>
      </c>
      <c r="BH45" s="28">
        <f>+BM45+BC45</f>
        <v>8</v>
      </c>
      <c r="BI45" s="28">
        <f>+BN45+BD45</f>
        <v>14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60">+BL45+BM45</f>
        <v>13</v>
      </c>
      <c r="BO45" s="193">
        <v>4</v>
      </c>
      <c r="BP45" s="116"/>
      <c r="BQ45" s="215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11"/>
        <v>1</v>
      </c>
      <c r="CE45" s="74">
        <f t="shared" si="12"/>
        <v>0</v>
      </c>
      <c r="CF45" s="74">
        <f t="shared" si="13"/>
        <v>0</v>
      </c>
      <c r="CG45" s="74">
        <f t="shared" si="14"/>
        <v>0</v>
      </c>
      <c r="CH45" s="194">
        <f t="shared" si="15"/>
        <v>0</v>
      </c>
      <c r="CI45" s="191">
        <v>1</v>
      </c>
      <c r="CJ45" s="74">
        <v>0</v>
      </c>
      <c r="CK45" s="74">
        <v>0</v>
      </c>
      <c r="CL45" s="50">
        <f t="shared" ref="CL45:CL46" si="61">+CJ45+CK45</f>
        <v>0</v>
      </c>
      <c r="CM45" s="194">
        <v>0</v>
      </c>
      <c r="CN45" s="116"/>
    </row>
    <row r="46" spans="1:92" ht="15.95" customHeight="1" thickBot="1" x14ac:dyDescent="0.3">
      <c r="A46" s="215"/>
      <c r="B46" s="16"/>
      <c r="E46" s="42" t="s">
        <v>150</v>
      </c>
      <c r="F46" s="42"/>
      <c r="G46" s="44">
        <f>COUNTA(L15:L44)+COUNTIF(L15:L44,"*&amp;*")</f>
        <v>29</v>
      </c>
      <c r="Q46" s="215"/>
      <c r="R46" s="215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116"/>
      <c r="AS46" s="215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2</v>
      </c>
      <c r="BB46" s="74">
        <v>0</v>
      </c>
      <c r="BC46" s="74">
        <v>0</v>
      </c>
      <c r="BD46" s="50">
        <f t="shared" si="59"/>
        <v>0</v>
      </c>
      <c r="BE46" s="194">
        <v>0</v>
      </c>
      <c r="BF46" s="191">
        <f t="shared" ref="BF46:BJ56" si="62">+BK46+BA46</f>
        <v>23</v>
      </c>
      <c r="BG46" s="74">
        <f t="shared" si="62"/>
        <v>0</v>
      </c>
      <c r="BH46" s="74">
        <f t="shared" si="62"/>
        <v>1</v>
      </c>
      <c r="BI46" s="74">
        <f t="shared" si="62"/>
        <v>1</v>
      </c>
      <c r="BJ46" s="194">
        <f t="shared" si="62"/>
        <v>0</v>
      </c>
      <c r="BK46" s="50">
        <v>21</v>
      </c>
      <c r="BL46" s="74">
        <v>0</v>
      </c>
      <c r="BM46" s="74">
        <v>1</v>
      </c>
      <c r="BN46" s="50">
        <f t="shared" si="60"/>
        <v>1</v>
      </c>
      <c r="BO46" s="194">
        <v>0</v>
      </c>
      <c r="BP46" s="116"/>
      <c r="BQ46" s="215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11"/>
        <v>1</v>
      </c>
      <c r="CE46" s="74">
        <f t="shared" si="12"/>
        <v>0</v>
      </c>
      <c r="CF46" s="74">
        <f t="shared" si="13"/>
        <v>0</v>
      </c>
      <c r="CG46" s="74">
        <f t="shared" si="14"/>
        <v>0</v>
      </c>
      <c r="CH46" s="194">
        <f t="shared" si="15"/>
        <v>0</v>
      </c>
      <c r="CI46" s="191">
        <v>1</v>
      </c>
      <c r="CJ46" s="74">
        <v>0</v>
      </c>
      <c r="CK46" s="74">
        <v>0</v>
      </c>
      <c r="CL46" s="50">
        <f t="shared" si="61"/>
        <v>0</v>
      </c>
      <c r="CM46" s="194">
        <v>0</v>
      </c>
      <c r="CN46" s="116"/>
    </row>
    <row r="47" spans="1:92" ht="15.95" customHeight="1" x14ac:dyDescent="0.25">
      <c r="A47" s="215"/>
      <c r="Q47" s="215"/>
      <c r="R47" s="215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63">SUM(AC38:AC46)</f>
        <v>176</v>
      </c>
      <c r="AD47" s="60">
        <f t="shared" si="63"/>
        <v>75</v>
      </c>
      <c r="AE47" s="60">
        <f t="shared" si="63"/>
        <v>75</v>
      </c>
      <c r="AF47" s="60">
        <f t="shared" si="63"/>
        <v>26</v>
      </c>
      <c r="AG47" s="60"/>
      <c r="AH47" s="60"/>
      <c r="AI47" s="60">
        <f t="shared" ref="AI47:AK47" si="64">SUM(AI38:AI46)</f>
        <v>468</v>
      </c>
      <c r="AJ47" s="60">
        <f t="shared" si="64"/>
        <v>14</v>
      </c>
      <c r="AK47" s="60">
        <f t="shared" si="64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116"/>
      <c r="AS47" s="215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2</v>
      </c>
      <c r="BB47" s="74">
        <v>2</v>
      </c>
      <c r="BC47" s="74">
        <v>2</v>
      </c>
      <c r="BD47" s="50">
        <f t="shared" si="59"/>
        <v>4</v>
      </c>
      <c r="BE47" s="194">
        <v>2</v>
      </c>
      <c r="BF47" s="191">
        <f t="shared" si="62"/>
        <v>22</v>
      </c>
      <c r="BG47" s="74">
        <f t="shared" si="62"/>
        <v>26</v>
      </c>
      <c r="BH47" s="74">
        <f t="shared" si="62"/>
        <v>27</v>
      </c>
      <c r="BI47" s="74">
        <f t="shared" si="62"/>
        <v>53</v>
      </c>
      <c r="BJ47" s="194">
        <f t="shared" si="62"/>
        <v>4</v>
      </c>
      <c r="BK47" s="50">
        <v>20</v>
      </c>
      <c r="BL47" s="74">
        <v>24</v>
      </c>
      <c r="BM47" s="74">
        <v>25</v>
      </c>
      <c r="BN47" s="50">
        <f t="shared" si="60"/>
        <v>49</v>
      </c>
      <c r="BO47" s="194">
        <v>2</v>
      </c>
      <c r="BP47" s="116"/>
      <c r="BQ47" s="215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/>
      <c r="BZ47" s="74"/>
      <c r="CA47" s="74"/>
      <c r="CB47" s="74"/>
      <c r="CC47" s="194"/>
      <c r="CD47" s="191">
        <f t="shared" si="11"/>
        <v>3</v>
      </c>
      <c r="CE47" s="74">
        <f t="shared" si="12"/>
        <v>1</v>
      </c>
      <c r="CF47" s="74">
        <f t="shared" si="13"/>
        <v>3</v>
      </c>
      <c r="CG47" s="74">
        <f t="shared" si="14"/>
        <v>4</v>
      </c>
      <c r="CH47" s="194">
        <f t="shared" si="15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116"/>
    </row>
    <row r="48" spans="1:92" ht="15.95" customHeight="1" x14ac:dyDescent="0.25">
      <c r="A48" s="215"/>
      <c r="Q48" s="215"/>
      <c r="R48" s="215"/>
      <c r="S48" s="75"/>
      <c r="T48" s="65"/>
      <c r="AM48" s="50"/>
      <c r="AN48" s="50"/>
      <c r="AO48" s="50"/>
      <c r="AP48" s="50"/>
      <c r="AQ48" s="50"/>
      <c r="AR48" s="116"/>
      <c r="AS48" s="215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2</v>
      </c>
      <c r="BB48" s="74">
        <v>0</v>
      </c>
      <c r="BC48" s="74">
        <v>3</v>
      </c>
      <c r="BD48" s="50">
        <f t="shared" si="59"/>
        <v>3</v>
      </c>
      <c r="BE48" s="194">
        <v>0</v>
      </c>
      <c r="BF48" s="191">
        <f t="shared" si="62"/>
        <v>20</v>
      </c>
      <c r="BG48" s="74">
        <f t="shared" si="62"/>
        <v>10</v>
      </c>
      <c r="BH48" s="74">
        <f t="shared" si="62"/>
        <v>25</v>
      </c>
      <c r="BI48" s="74">
        <f t="shared" si="62"/>
        <v>35</v>
      </c>
      <c r="BJ48" s="194">
        <f t="shared" si="62"/>
        <v>6</v>
      </c>
      <c r="BK48" s="50">
        <v>18</v>
      </c>
      <c r="BL48" s="74">
        <v>10</v>
      </c>
      <c r="BM48" s="74">
        <v>22</v>
      </c>
      <c r="BN48" s="50">
        <f t="shared" si="60"/>
        <v>32</v>
      </c>
      <c r="BO48" s="194">
        <v>6</v>
      </c>
      <c r="BP48" s="116"/>
      <c r="BQ48" s="215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11"/>
        <v>1</v>
      </c>
      <c r="CE48" s="74">
        <f t="shared" si="12"/>
        <v>0</v>
      </c>
      <c r="CF48" s="74">
        <f t="shared" si="13"/>
        <v>0</v>
      </c>
      <c r="CG48" s="74">
        <f t="shared" si="14"/>
        <v>0</v>
      </c>
      <c r="CH48" s="194">
        <f t="shared" si="15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116"/>
    </row>
    <row r="49" spans="1:92" ht="15.95" customHeight="1" x14ac:dyDescent="0.25">
      <c r="A49" s="215"/>
      <c r="B49" s="18" t="s">
        <v>92</v>
      </c>
      <c r="H49" s="18" t="s">
        <v>100</v>
      </c>
      <c r="M49" s="18" t="s">
        <v>101</v>
      </c>
      <c r="O49" s="16"/>
      <c r="Q49" s="215"/>
      <c r="R49" s="215"/>
      <c r="S49" s="75"/>
      <c r="T49" s="65"/>
      <c r="AM49" s="50"/>
      <c r="AN49" s="50"/>
      <c r="AO49" s="50"/>
      <c r="AP49" s="50"/>
      <c r="AQ49" s="50"/>
      <c r="AR49" s="116"/>
      <c r="AS49" s="215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2</v>
      </c>
      <c r="BB49" s="74">
        <v>3</v>
      </c>
      <c r="BC49" s="74">
        <v>2</v>
      </c>
      <c r="BD49" s="50">
        <f t="shared" si="59"/>
        <v>5</v>
      </c>
      <c r="BE49" s="194">
        <v>0</v>
      </c>
      <c r="BF49" s="191">
        <f t="shared" si="62"/>
        <v>21</v>
      </c>
      <c r="BG49" s="74">
        <f t="shared" si="62"/>
        <v>17</v>
      </c>
      <c r="BH49" s="74">
        <f t="shared" si="62"/>
        <v>15</v>
      </c>
      <c r="BI49" s="74">
        <f t="shared" si="62"/>
        <v>32</v>
      </c>
      <c r="BJ49" s="194">
        <f t="shared" si="62"/>
        <v>4</v>
      </c>
      <c r="BK49" s="50">
        <v>19</v>
      </c>
      <c r="BL49" s="74">
        <v>14</v>
      </c>
      <c r="BM49" s="74">
        <v>13</v>
      </c>
      <c r="BN49" s="50">
        <f t="shared" si="60"/>
        <v>27</v>
      </c>
      <c r="BO49" s="194">
        <v>4</v>
      </c>
      <c r="BP49" s="116"/>
      <c r="BQ49" s="215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11"/>
        <v>5</v>
      </c>
      <c r="CE49" s="74">
        <f t="shared" si="12"/>
        <v>1</v>
      </c>
      <c r="CF49" s="74">
        <f t="shared" si="13"/>
        <v>1</v>
      </c>
      <c r="CG49" s="74">
        <f t="shared" si="14"/>
        <v>2</v>
      </c>
      <c r="CH49" s="194">
        <f t="shared" si="15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116"/>
    </row>
    <row r="50" spans="1:92" ht="15.95" customHeight="1" x14ac:dyDescent="0.25">
      <c r="A50" s="215"/>
      <c r="B50" s="36" t="s">
        <v>647</v>
      </c>
      <c r="C50" s="36"/>
      <c r="D50" s="36"/>
      <c r="E50" s="36"/>
      <c r="F50" s="36"/>
      <c r="G50" s="36"/>
      <c r="H50" s="36" t="s">
        <v>722</v>
      </c>
      <c r="I50" s="36"/>
      <c r="J50" s="36"/>
      <c r="K50" s="36"/>
      <c r="L50" s="36"/>
      <c r="M50" s="36" t="s">
        <v>485</v>
      </c>
      <c r="N50" s="36"/>
      <c r="O50" s="36"/>
      <c r="P50" s="36"/>
      <c r="Q50" s="215"/>
      <c r="R50" s="215"/>
      <c r="S50" s="75"/>
      <c r="T50" s="65"/>
      <c r="AM50" s="50"/>
      <c r="AN50" s="50"/>
      <c r="AO50" s="50"/>
      <c r="AP50" s="50"/>
      <c r="AQ50" s="50"/>
      <c r="AR50" s="116"/>
      <c r="AS50" s="215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2</v>
      </c>
      <c r="BB50" s="74">
        <v>0</v>
      </c>
      <c r="BC50" s="74">
        <v>0</v>
      </c>
      <c r="BD50" s="50">
        <f t="shared" si="59"/>
        <v>0</v>
      </c>
      <c r="BE50" s="194">
        <v>0</v>
      </c>
      <c r="BF50" s="191">
        <f t="shared" si="62"/>
        <v>24</v>
      </c>
      <c r="BG50" s="74">
        <f t="shared" si="62"/>
        <v>4</v>
      </c>
      <c r="BH50" s="74">
        <f t="shared" si="62"/>
        <v>5</v>
      </c>
      <c r="BI50" s="74">
        <f t="shared" si="62"/>
        <v>9</v>
      </c>
      <c r="BJ50" s="194">
        <f t="shared" si="62"/>
        <v>2</v>
      </c>
      <c r="BK50" s="50">
        <v>22</v>
      </c>
      <c r="BL50" s="74">
        <v>4</v>
      </c>
      <c r="BM50" s="74">
        <v>5</v>
      </c>
      <c r="BN50" s="50">
        <f t="shared" si="60"/>
        <v>9</v>
      </c>
      <c r="BO50" s="194">
        <v>2</v>
      </c>
      <c r="BP50" s="116"/>
      <c r="BQ50" s="215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11"/>
        <v>1</v>
      </c>
      <c r="CE50" s="74">
        <f t="shared" si="12"/>
        <v>0</v>
      </c>
      <c r="CF50" s="74">
        <f t="shared" si="13"/>
        <v>0</v>
      </c>
      <c r="CG50" s="74">
        <f t="shared" si="14"/>
        <v>0</v>
      </c>
      <c r="CH50" s="194">
        <f t="shared" si="15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116"/>
    </row>
    <row r="51" spans="1:92" ht="15.95" customHeight="1" thickBot="1" x14ac:dyDescent="0.3">
      <c r="A51" s="215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215"/>
      <c r="R51" s="215"/>
      <c r="S51" s="75"/>
      <c r="T51" s="65"/>
      <c r="AM51" s="50"/>
      <c r="AN51" s="50"/>
      <c r="AO51" s="50"/>
      <c r="AP51" s="50"/>
      <c r="AQ51" s="50"/>
      <c r="AR51" s="116"/>
      <c r="AS51" s="215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62"/>
        <v>16</v>
      </c>
      <c r="BG51" s="74">
        <f t="shared" si="62"/>
        <v>2</v>
      </c>
      <c r="BH51" s="74">
        <f t="shared" si="62"/>
        <v>6</v>
      </c>
      <c r="BI51" s="74">
        <f t="shared" si="62"/>
        <v>8</v>
      </c>
      <c r="BJ51" s="194">
        <f t="shared" si="62"/>
        <v>6</v>
      </c>
      <c r="BK51" s="50">
        <v>16</v>
      </c>
      <c r="BL51" s="74">
        <v>2</v>
      </c>
      <c r="BM51" s="74">
        <v>6</v>
      </c>
      <c r="BN51" s="50">
        <f t="shared" si="60"/>
        <v>8</v>
      </c>
      <c r="BO51" s="194">
        <v>6</v>
      </c>
      <c r="BP51" s="116"/>
      <c r="BQ51" s="215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>
        <v>1</v>
      </c>
      <c r="BZ51" s="74">
        <v>1</v>
      </c>
      <c r="CA51" s="74">
        <v>0</v>
      </c>
      <c r="CB51" s="50">
        <f t="shared" ref="CB51" si="65">+CA51+BZ51</f>
        <v>1</v>
      </c>
      <c r="CC51" s="194">
        <v>2</v>
      </c>
      <c r="CD51" s="191">
        <f t="shared" si="11"/>
        <v>15</v>
      </c>
      <c r="CE51" s="74">
        <f t="shared" si="12"/>
        <v>8</v>
      </c>
      <c r="CF51" s="74">
        <f t="shared" si="13"/>
        <v>6</v>
      </c>
      <c r="CG51" s="74">
        <f t="shared" si="14"/>
        <v>14</v>
      </c>
      <c r="CH51" s="194">
        <f t="shared" si="15"/>
        <v>4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116"/>
    </row>
    <row r="52" spans="1:92" ht="15.95" customHeight="1" x14ac:dyDescent="0.25">
      <c r="A52" s="215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215"/>
      <c r="R52" s="215"/>
      <c r="S52" s="75"/>
      <c r="T52" s="65"/>
      <c r="AM52" s="50"/>
      <c r="AN52" s="50"/>
      <c r="AO52" s="50"/>
      <c r="AP52" s="50"/>
      <c r="AQ52" s="50"/>
      <c r="AR52" s="116"/>
      <c r="AS52" s="215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2</v>
      </c>
      <c r="BB52" s="74">
        <v>0</v>
      </c>
      <c r="BC52" s="74">
        <v>0</v>
      </c>
      <c r="BD52" s="50">
        <f t="shared" si="59"/>
        <v>0</v>
      </c>
      <c r="BE52" s="194">
        <v>0</v>
      </c>
      <c r="BF52" s="191">
        <f t="shared" si="62"/>
        <v>20</v>
      </c>
      <c r="BG52" s="74">
        <f t="shared" si="62"/>
        <v>1</v>
      </c>
      <c r="BH52" s="74">
        <f t="shared" si="62"/>
        <v>2</v>
      </c>
      <c r="BI52" s="74">
        <f t="shared" si="62"/>
        <v>3</v>
      </c>
      <c r="BJ52" s="194">
        <f t="shared" si="62"/>
        <v>0</v>
      </c>
      <c r="BK52" s="50">
        <v>18</v>
      </c>
      <c r="BL52" s="74">
        <v>1</v>
      </c>
      <c r="BM52" s="74">
        <v>2</v>
      </c>
      <c r="BN52" s="50">
        <f t="shared" si="60"/>
        <v>3</v>
      </c>
      <c r="BO52" s="194">
        <v>0</v>
      </c>
      <c r="BP52" s="116"/>
      <c r="BQ52" s="215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16</v>
      </c>
      <c r="BZ52" s="60">
        <f t="shared" ref="BZ52:CC52" si="66">SUM(BZ6:BZ51)</f>
        <v>6</v>
      </c>
      <c r="CA52" s="60">
        <f t="shared" si="66"/>
        <v>8</v>
      </c>
      <c r="CB52" s="60">
        <f t="shared" si="66"/>
        <v>14</v>
      </c>
      <c r="CC52" s="190">
        <f t="shared" si="66"/>
        <v>2</v>
      </c>
      <c r="CD52" s="189">
        <f>SUM(CD6:CD51)</f>
        <v>238</v>
      </c>
      <c r="CE52" s="60">
        <f t="shared" ref="CE52:CH52" si="67">SUM(CE6:CE51)</f>
        <v>74</v>
      </c>
      <c r="CF52" s="60">
        <f t="shared" si="67"/>
        <v>89</v>
      </c>
      <c r="CG52" s="60">
        <f>SUM(CG6:CG51)</f>
        <v>163</v>
      </c>
      <c r="CH52" s="190">
        <f t="shared" si="67"/>
        <v>34</v>
      </c>
      <c r="CI52" s="189">
        <f>SUM(CI6:CI51)</f>
        <v>222</v>
      </c>
      <c r="CJ52" s="60">
        <f t="shared" ref="CJ52:CM52" si="68">SUM(CJ6:CJ51)</f>
        <v>68</v>
      </c>
      <c r="CK52" s="60">
        <f t="shared" si="68"/>
        <v>81</v>
      </c>
      <c r="CL52" s="60">
        <f t="shared" si="68"/>
        <v>149</v>
      </c>
      <c r="CM52" s="190">
        <f t="shared" si="68"/>
        <v>32</v>
      </c>
      <c r="CN52" s="116"/>
    </row>
    <row r="53" spans="1:92" ht="15.95" customHeight="1" x14ac:dyDescent="0.25">
      <c r="A53" s="215"/>
      <c r="Q53" s="215"/>
      <c r="R53" s="215"/>
      <c r="S53" s="62"/>
      <c r="T53" s="62"/>
      <c r="AM53" s="50"/>
      <c r="AN53" s="50"/>
      <c r="AO53" s="50"/>
      <c r="AP53" s="50"/>
      <c r="AQ53" s="50"/>
      <c r="AR53" s="116"/>
      <c r="AS53" s="215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2</v>
      </c>
      <c r="BB53" s="74">
        <v>0</v>
      </c>
      <c r="BC53" s="74">
        <v>0</v>
      </c>
      <c r="BD53" s="50">
        <f t="shared" si="59"/>
        <v>0</v>
      </c>
      <c r="BE53" s="194">
        <v>0</v>
      </c>
      <c r="BF53" s="191">
        <f t="shared" si="62"/>
        <v>21</v>
      </c>
      <c r="BG53" s="74">
        <f t="shared" si="62"/>
        <v>0</v>
      </c>
      <c r="BH53" s="74">
        <f t="shared" si="62"/>
        <v>5</v>
      </c>
      <c r="BI53" s="74">
        <f t="shared" si="62"/>
        <v>5</v>
      </c>
      <c r="BJ53" s="194">
        <f t="shared" si="62"/>
        <v>0</v>
      </c>
      <c r="BK53" s="50">
        <v>19</v>
      </c>
      <c r="BL53" s="74">
        <v>0</v>
      </c>
      <c r="BM53" s="74">
        <v>5</v>
      </c>
      <c r="BN53" s="50">
        <f t="shared" si="60"/>
        <v>5</v>
      </c>
      <c r="BO53" s="194">
        <v>0</v>
      </c>
      <c r="BP53" s="116"/>
      <c r="BQ53" s="215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116"/>
    </row>
    <row r="54" spans="1:92" ht="15.95" customHeight="1" x14ac:dyDescent="0.25">
      <c r="A54" s="215"/>
      <c r="Q54" s="215"/>
      <c r="R54" s="215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116"/>
      <c r="AS54" s="215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2</v>
      </c>
      <c r="BB54" s="74">
        <v>0</v>
      </c>
      <c r="BC54" s="74">
        <v>0</v>
      </c>
      <c r="BD54" s="50">
        <f t="shared" si="59"/>
        <v>0</v>
      </c>
      <c r="BE54" s="194">
        <v>2</v>
      </c>
      <c r="BF54" s="191">
        <f t="shared" si="62"/>
        <v>24</v>
      </c>
      <c r="BG54" s="74">
        <f t="shared" si="62"/>
        <v>2</v>
      </c>
      <c r="BH54" s="74">
        <f t="shared" si="62"/>
        <v>8</v>
      </c>
      <c r="BI54" s="74">
        <f t="shared" si="62"/>
        <v>10</v>
      </c>
      <c r="BJ54" s="194">
        <f t="shared" si="62"/>
        <v>2</v>
      </c>
      <c r="BK54" s="50">
        <v>22</v>
      </c>
      <c r="BL54" s="74">
        <v>2</v>
      </c>
      <c r="BM54" s="74">
        <v>8</v>
      </c>
      <c r="BN54" s="50">
        <f t="shared" si="60"/>
        <v>10</v>
      </c>
      <c r="BO54" s="194">
        <v>0</v>
      </c>
      <c r="BP54" s="116"/>
      <c r="BQ54" s="215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116"/>
    </row>
    <row r="55" spans="1:92" ht="15.95" customHeight="1" x14ac:dyDescent="0.25">
      <c r="A55" s="215"/>
      <c r="Q55" s="215"/>
      <c r="R55" s="215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116"/>
      <c r="AS55" s="215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2</v>
      </c>
      <c r="BB55" s="74">
        <v>0</v>
      </c>
      <c r="BC55" s="74">
        <v>0</v>
      </c>
      <c r="BD55" s="50">
        <f t="shared" si="59"/>
        <v>0</v>
      </c>
      <c r="BE55" s="194">
        <v>4</v>
      </c>
      <c r="BF55" s="191">
        <f t="shared" si="62"/>
        <v>24</v>
      </c>
      <c r="BG55" s="74">
        <f t="shared" si="62"/>
        <v>0</v>
      </c>
      <c r="BH55" s="74">
        <f t="shared" si="62"/>
        <v>4</v>
      </c>
      <c r="BI55" s="74">
        <f t="shared" si="62"/>
        <v>4</v>
      </c>
      <c r="BJ55" s="194">
        <f t="shared" si="62"/>
        <v>8</v>
      </c>
      <c r="BK55" s="50">
        <v>22</v>
      </c>
      <c r="BL55" s="74">
        <v>0</v>
      </c>
      <c r="BM55" s="74">
        <v>4</v>
      </c>
      <c r="BN55" s="50">
        <f t="shared" si="60"/>
        <v>4</v>
      </c>
      <c r="BO55" s="194">
        <v>4</v>
      </c>
      <c r="BP55" s="116"/>
      <c r="BQ55" s="215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116"/>
    </row>
    <row r="56" spans="1:92" ht="15.95" customHeight="1" x14ac:dyDescent="0.25">
      <c r="A56" s="215"/>
      <c r="Q56" s="215"/>
      <c r="R56" s="215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116"/>
      <c r="AS56" s="215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2</v>
      </c>
      <c r="BB56" s="74">
        <v>0</v>
      </c>
      <c r="BC56" s="74">
        <v>0</v>
      </c>
      <c r="BD56" s="50">
        <f t="shared" si="59"/>
        <v>0</v>
      </c>
      <c r="BE56" s="194">
        <v>0</v>
      </c>
      <c r="BF56" s="191">
        <f t="shared" si="62"/>
        <v>23</v>
      </c>
      <c r="BG56" s="74">
        <f t="shared" si="62"/>
        <v>3</v>
      </c>
      <c r="BH56" s="74">
        <f t="shared" si="62"/>
        <v>7</v>
      </c>
      <c r="BI56" s="74">
        <f t="shared" si="62"/>
        <v>10</v>
      </c>
      <c r="BJ56" s="194">
        <f t="shared" si="62"/>
        <v>0</v>
      </c>
      <c r="BK56" s="50">
        <v>21</v>
      </c>
      <c r="BL56" s="74">
        <v>3</v>
      </c>
      <c r="BM56" s="74">
        <v>7</v>
      </c>
      <c r="BN56" s="50">
        <f t="shared" si="60"/>
        <v>10</v>
      </c>
      <c r="BO56" s="194">
        <v>0</v>
      </c>
      <c r="BP56" s="116"/>
      <c r="BQ56" s="215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116"/>
    </row>
    <row r="57" spans="1:92" ht="15.95" customHeight="1" thickBot="1" x14ac:dyDescent="0.3">
      <c r="A57" s="215"/>
      <c r="Q57" s="215"/>
      <c r="R57" s="215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116"/>
      <c r="AS57" s="215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22</v>
      </c>
      <c r="BB57" s="48">
        <f t="shared" ref="BB57" si="69">SUM(BB45:BB56)</f>
        <v>5</v>
      </c>
      <c r="BC57" s="48">
        <f>SUM(BC45:BC56)</f>
        <v>8</v>
      </c>
      <c r="BD57" s="48">
        <f>+BC57+BB57</f>
        <v>13</v>
      </c>
      <c r="BE57" s="196">
        <f>SUM(BE45:BE56)</f>
        <v>8</v>
      </c>
      <c r="BF57" s="195">
        <f>SUM(BF45:BF56)</f>
        <v>264</v>
      </c>
      <c r="BG57" s="48">
        <f t="shared" ref="BG57" si="70">SUM(BG45:BG56)</f>
        <v>71</v>
      </c>
      <c r="BH57" s="48">
        <f>SUM(BH45:BH56)</f>
        <v>113</v>
      </c>
      <c r="BI57" s="48">
        <f>+BH57+BG57</f>
        <v>184</v>
      </c>
      <c r="BJ57" s="196">
        <f>SUM(BJ45:BJ56)</f>
        <v>36</v>
      </c>
      <c r="BK57" s="48">
        <f>SUM(BK45:BK56)</f>
        <v>242</v>
      </c>
      <c r="BL57" s="48">
        <f t="shared" ref="BL57" si="71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116"/>
      <c r="BQ57" s="215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116"/>
    </row>
    <row r="58" spans="1:92" ht="15.95" customHeight="1" x14ac:dyDescent="0.25">
      <c r="A58" s="215"/>
      <c r="Q58" s="215"/>
      <c r="R58" s="215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116"/>
      <c r="AS58" s="215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116"/>
      <c r="BQ58" s="215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116"/>
    </row>
    <row r="59" spans="1:92" ht="15.95" customHeight="1" x14ac:dyDescent="0.25">
      <c r="A59" s="215"/>
      <c r="Q59" s="215"/>
      <c r="R59" s="215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116"/>
      <c r="AS59" s="215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116"/>
      <c r="BQ59" s="215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116"/>
    </row>
    <row r="60" spans="1:92" ht="15.95" customHeight="1" x14ac:dyDescent="0.25">
      <c r="A60" s="215"/>
      <c r="Q60" s="215"/>
      <c r="R60" s="215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116"/>
      <c r="AS60" s="215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116"/>
      <c r="BQ60" s="215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116"/>
    </row>
    <row r="61" spans="1:92" ht="15.95" customHeight="1" x14ac:dyDescent="0.25">
      <c r="A61" s="215"/>
      <c r="Q61" s="116"/>
      <c r="R61" s="215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116"/>
      <c r="AS61" s="215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116"/>
      <c r="BQ61" s="215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116"/>
    </row>
    <row r="62" spans="1:92" ht="15.95" customHeight="1" x14ac:dyDescent="0.25">
      <c r="A62" s="215"/>
      <c r="Q62" s="215"/>
      <c r="R62" s="215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116"/>
      <c r="AS62" s="215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116"/>
      <c r="BQ62" s="215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116"/>
    </row>
    <row r="63" spans="1:92" ht="15.95" customHeight="1" x14ac:dyDescent="0.25">
      <c r="A63" s="116"/>
      <c r="Q63" s="116"/>
      <c r="R63" s="215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116"/>
      <c r="AS63" s="215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116"/>
      <c r="BQ63" s="215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116"/>
    </row>
    <row r="64" spans="1:92" ht="15.95" customHeight="1" x14ac:dyDescent="0.25">
      <c r="A64" s="215"/>
      <c r="Q64" s="215"/>
      <c r="R64" s="215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116"/>
      <c r="AS64" s="215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116"/>
      <c r="BQ64" s="215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116"/>
    </row>
    <row r="65" spans="1:92" ht="15.95" customHeight="1" x14ac:dyDescent="0.25">
      <c r="A65" s="116"/>
      <c r="Q65" s="116"/>
      <c r="R65" s="215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116"/>
      <c r="AS65" s="215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116"/>
      <c r="BQ65" s="215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116"/>
    </row>
    <row r="66" spans="1:92" ht="15.95" customHeight="1" x14ac:dyDescent="0.25">
      <c r="A66" s="215"/>
      <c r="Q66" s="116"/>
      <c r="R66" s="215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116"/>
      <c r="AS66" s="215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116"/>
      <c r="BQ66" s="215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116"/>
    </row>
    <row r="67" spans="1:92" ht="15.95" customHeight="1" x14ac:dyDescent="0.25">
      <c r="A67" s="21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116"/>
      <c r="R67" s="116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116"/>
      <c r="AS67" s="116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116"/>
      <c r="BQ67" s="116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116"/>
    </row>
    <row r="68" spans="1:92" ht="15.95" customHeight="1" x14ac:dyDescent="0.25">
      <c r="A68" s="215"/>
      <c r="G68" s="16"/>
      <c r="H68" s="16"/>
      <c r="I68" s="16"/>
      <c r="J68" s="16"/>
      <c r="K68" s="16"/>
      <c r="L68" s="16"/>
      <c r="M68" s="16"/>
      <c r="Q68" s="116"/>
      <c r="R68" s="116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116"/>
      <c r="AS68" s="116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116"/>
      <c r="BQ68" s="116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116"/>
    </row>
    <row r="69" spans="1:92" ht="15.95" customHeight="1" x14ac:dyDescent="0.25">
      <c r="A69" s="215"/>
      <c r="Q69" s="116"/>
      <c r="R69" s="116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116"/>
      <c r="AS69" s="116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116"/>
      <c r="BQ69" s="116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116"/>
    </row>
    <row r="70" spans="1:92" ht="15.95" customHeight="1" x14ac:dyDescent="0.25">
      <c r="A70" s="215"/>
      <c r="Q70" s="116"/>
      <c r="R70" s="116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116"/>
      <c r="AS70" s="116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116"/>
      <c r="BQ70" s="116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116"/>
    </row>
    <row r="71" spans="1:92" ht="15.95" customHeight="1" x14ac:dyDescent="0.25">
      <c r="A71" s="215"/>
      <c r="Q71" s="116"/>
      <c r="R71" s="213"/>
      <c r="AF71" s="16"/>
      <c r="AG71" s="16"/>
      <c r="AH71" s="16"/>
      <c r="AI71" s="16"/>
      <c r="AJ71" s="16"/>
      <c r="AK71" s="16"/>
      <c r="AL71" s="16"/>
      <c r="AR71" s="227"/>
      <c r="AS71" s="213"/>
      <c r="BG71" s="16"/>
      <c r="BH71" s="16"/>
      <c r="BI71" s="16"/>
      <c r="BJ71" s="16"/>
      <c r="BK71" s="16"/>
      <c r="BL71" s="16"/>
      <c r="BM71" s="16"/>
      <c r="BP71" s="227"/>
      <c r="BQ71" s="213"/>
      <c r="CE71" s="16"/>
      <c r="CF71" s="16"/>
      <c r="CG71" s="16"/>
      <c r="CH71" s="16"/>
      <c r="CI71" s="16"/>
      <c r="CJ71" s="16"/>
      <c r="CK71" s="16"/>
      <c r="CN71" s="227"/>
    </row>
    <row r="72" spans="1:92" ht="15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27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27"/>
      <c r="AS72" s="213"/>
      <c r="AT72" s="213"/>
      <c r="AU72" s="213"/>
      <c r="AV72" s="213"/>
      <c r="AW72" s="213"/>
      <c r="AX72" s="213"/>
      <c r="AY72" s="213"/>
      <c r="AZ72" s="213"/>
      <c r="BA72" s="213"/>
      <c r="BB72" s="227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27"/>
      <c r="BQ72" s="213"/>
      <c r="BR72" s="213"/>
      <c r="BS72" s="213"/>
      <c r="BT72" s="213"/>
      <c r="BU72" s="213"/>
      <c r="BV72" s="213"/>
      <c r="BW72" s="213"/>
      <c r="BX72" s="213"/>
      <c r="BY72" s="213"/>
      <c r="BZ72" s="227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27"/>
    </row>
    <row r="73" spans="1:92" ht="24" customHeight="1" x14ac:dyDescent="0.3">
      <c r="A73" s="213"/>
      <c r="B73" s="261" t="s">
        <v>702</v>
      </c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13"/>
      <c r="R73" s="213"/>
      <c r="S73" s="261" t="s">
        <v>702</v>
      </c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27"/>
      <c r="AS73" s="213"/>
      <c r="AT73" s="261" t="s">
        <v>702</v>
      </c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27"/>
      <c r="BQ73" s="213"/>
      <c r="BR73" s="261" t="s">
        <v>702</v>
      </c>
      <c r="BS73" s="261"/>
      <c r="BT73" s="261"/>
      <c r="BU73" s="261"/>
      <c r="BV73" s="261"/>
      <c r="BW73" s="261"/>
      <c r="BX73" s="261"/>
      <c r="BY73" s="261"/>
      <c r="BZ73" s="261"/>
      <c r="CA73" s="261"/>
      <c r="CB73" s="261"/>
      <c r="CC73" s="261"/>
      <c r="CD73" s="261"/>
      <c r="CE73" s="261"/>
      <c r="CF73" s="261"/>
      <c r="CG73" s="261"/>
      <c r="CH73" s="261"/>
      <c r="CI73" s="261"/>
      <c r="CJ73" s="261"/>
      <c r="CK73" s="261"/>
      <c r="CL73" s="261"/>
      <c r="CM73" s="261"/>
      <c r="CN73" s="227"/>
    </row>
    <row r="74" spans="1:92" ht="20.25" x14ac:dyDescent="0.3">
      <c r="A74" s="213"/>
      <c r="B74" s="52" t="s">
        <v>115</v>
      </c>
      <c r="C74" s="52">
        <f>+C2</f>
        <v>24</v>
      </c>
      <c r="D74" s="273" t="s">
        <v>667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213"/>
      <c r="R74" s="213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13"/>
      <c r="AS74" s="213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13"/>
      <c r="BQ74" s="213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13"/>
    </row>
    <row r="75" spans="1:92" ht="18.600000000000001" customHeight="1" x14ac:dyDescent="0.3">
      <c r="A75" s="116"/>
      <c r="N75" s="51"/>
      <c r="O75" s="51"/>
      <c r="P75" s="51"/>
      <c r="Q75" s="116"/>
      <c r="R75" s="116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116"/>
      <c r="AS75" s="116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116"/>
      <c r="BQ75" s="116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116"/>
    </row>
    <row r="76" spans="1:92" ht="15.75" x14ac:dyDescent="0.25">
      <c r="A76" s="116"/>
      <c r="B76" s="16"/>
      <c r="C76" s="16"/>
      <c r="N76" s="16"/>
      <c r="O76" s="16"/>
      <c r="P76" s="16"/>
      <c r="Q76" s="213"/>
      <c r="R76" s="213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213"/>
      <c r="AS76" s="213"/>
      <c r="BP76" s="213"/>
      <c r="BQ76" s="213"/>
      <c r="CN76" s="213"/>
    </row>
    <row r="77" spans="1:92" ht="15.75" customHeight="1" x14ac:dyDescent="0.25">
      <c r="A77" s="116"/>
      <c r="B77" s="16"/>
      <c r="C77" s="16"/>
      <c r="N77" s="16"/>
      <c r="O77" s="16"/>
      <c r="P77" s="16"/>
      <c r="Q77" s="213"/>
      <c r="R77" s="213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213"/>
      <c r="AS77" s="213"/>
      <c r="AT77" s="61"/>
      <c r="AU77" s="61"/>
      <c r="AV77" s="75"/>
      <c r="AW77" s="77"/>
      <c r="AX77" s="78"/>
      <c r="AY77" s="77"/>
      <c r="AZ77" s="77"/>
      <c r="BA77" s="267" t="s">
        <v>665</v>
      </c>
      <c r="BB77" s="268"/>
      <c r="BC77" s="268"/>
      <c r="BD77" s="268"/>
      <c r="BE77" s="269"/>
      <c r="BF77" s="270" t="s">
        <v>671</v>
      </c>
      <c r="BG77" s="271"/>
      <c r="BH77" s="271"/>
      <c r="BI77" s="271"/>
      <c r="BJ77" s="272"/>
      <c r="BK77" s="267" t="s">
        <v>672</v>
      </c>
      <c r="BL77" s="268"/>
      <c r="BM77" s="268"/>
      <c r="BN77" s="268"/>
      <c r="BO77" s="269"/>
      <c r="BP77" s="213"/>
      <c r="BQ77" s="213"/>
      <c r="BR77" s="61"/>
      <c r="BS77" s="61"/>
      <c r="BT77" s="75"/>
      <c r="BU77" s="77"/>
      <c r="BV77" s="78"/>
      <c r="BW77" s="77"/>
      <c r="BX77" s="77"/>
      <c r="BY77" s="267" t="s">
        <v>665</v>
      </c>
      <c r="BZ77" s="268"/>
      <c r="CA77" s="268"/>
      <c r="CB77" s="268"/>
      <c r="CC77" s="269"/>
      <c r="CD77" s="270" t="s">
        <v>671</v>
      </c>
      <c r="CE77" s="271"/>
      <c r="CF77" s="271"/>
      <c r="CG77" s="271"/>
      <c r="CH77" s="272"/>
      <c r="CI77" s="267" t="s">
        <v>672</v>
      </c>
      <c r="CJ77" s="268"/>
      <c r="CK77" s="268"/>
      <c r="CL77" s="268"/>
      <c r="CM77" s="269"/>
      <c r="CN77" s="213"/>
    </row>
    <row r="78" spans="1:92" ht="15.75" customHeight="1" thickBot="1" x14ac:dyDescent="0.3">
      <c r="A78" s="116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116"/>
      <c r="R78" s="116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116"/>
      <c r="AS78" s="116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229" t="s">
        <v>4</v>
      </c>
      <c r="BB78" s="230" t="s">
        <v>29</v>
      </c>
      <c r="BC78" s="230" t="s">
        <v>30</v>
      </c>
      <c r="BD78" s="230" t="s">
        <v>31</v>
      </c>
      <c r="BE78" s="231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230" t="s">
        <v>4</v>
      </c>
      <c r="BL78" s="230" t="s">
        <v>29</v>
      </c>
      <c r="BM78" s="230" t="s">
        <v>30</v>
      </c>
      <c r="BN78" s="230" t="s">
        <v>31</v>
      </c>
      <c r="BO78" s="231" t="s">
        <v>3</v>
      </c>
      <c r="BP78" s="116"/>
      <c r="BQ78" s="116"/>
      <c r="BR78" s="88"/>
      <c r="BS78" s="59"/>
      <c r="BT78" s="59"/>
      <c r="BU78" s="59"/>
      <c r="BV78" s="59"/>
      <c r="BW78" s="59"/>
      <c r="BX78" s="22"/>
      <c r="BY78" s="229" t="s">
        <v>4</v>
      </c>
      <c r="BZ78" s="230" t="s">
        <v>29</v>
      </c>
      <c r="CA78" s="230" t="s">
        <v>30</v>
      </c>
      <c r="CB78" s="230" t="s">
        <v>31</v>
      </c>
      <c r="CC78" s="231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230" t="s">
        <v>4</v>
      </c>
      <c r="CJ78" s="230" t="s">
        <v>29</v>
      </c>
      <c r="CK78" s="230" t="s">
        <v>30</v>
      </c>
      <c r="CL78" s="230" t="s">
        <v>31</v>
      </c>
      <c r="CM78" s="231" t="s">
        <v>3</v>
      </c>
      <c r="CN78" s="116"/>
    </row>
    <row r="79" spans="1:92" ht="15.75" customHeight="1" thickBot="1" x14ac:dyDescent="0.3">
      <c r="A79" s="116"/>
      <c r="B79" s="16"/>
      <c r="C79" s="16"/>
      <c r="D79" s="42" t="s">
        <v>82</v>
      </c>
      <c r="E79" s="42"/>
      <c r="F79" s="42"/>
      <c r="G79" s="29" t="s">
        <v>23</v>
      </c>
      <c r="H79" s="43"/>
      <c r="I79" s="74">
        <v>23</v>
      </c>
      <c r="J79" s="74">
        <v>42</v>
      </c>
      <c r="K79" s="74">
        <v>16</v>
      </c>
      <c r="L79" s="83">
        <v>58</v>
      </c>
      <c r="M79" s="74">
        <v>4</v>
      </c>
      <c r="O79" s="16"/>
      <c r="P79" s="16"/>
      <c r="Q79" s="116"/>
      <c r="R79" s="116"/>
      <c r="S79" s="75"/>
      <c r="T79" s="65"/>
      <c r="U79" s="152" t="s">
        <v>161</v>
      </c>
      <c r="V79" s="22" t="s">
        <v>194</v>
      </c>
      <c r="W79" s="22"/>
      <c r="X79" s="22"/>
      <c r="Y79" s="22"/>
      <c r="Z79" s="22"/>
      <c r="AA79" s="22"/>
      <c r="AB79" s="22"/>
      <c r="AC79" s="152" t="s">
        <v>4</v>
      </c>
      <c r="AD79" s="152" t="s">
        <v>8</v>
      </c>
      <c r="AE79" s="152" t="s">
        <v>9</v>
      </c>
      <c r="AF79" s="152" t="s">
        <v>10</v>
      </c>
      <c r="AG79" s="263" t="s">
        <v>107</v>
      </c>
      <c r="AH79" s="263"/>
      <c r="AI79" s="152" t="s">
        <v>5</v>
      </c>
      <c r="AJ79" s="152" t="s">
        <v>7</v>
      </c>
      <c r="AK79" s="152" t="s">
        <v>6</v>
      </c>
      <c r="AL79" s="152" t="s">
        <v>108</v>
      </c>
      <c r="AM79" s="50"/>
      <c r="AN79" s="50"/>
      <c r="AO79" s="50"/>
      <c r="AP79" s="50"/>
      <c r="AQ79" s="50"/>
      <c r="AR79" s="116"/>
      <c r="AS79" s="116"/>
      <c r="AT79" s="25" t="s">
        <v>139</v>
      </c>
      <c r="AU79" s="25"/>
      <c r="AV79" s="25"/>
      <c r="AW79" s="25"/>
      <c r="AX79" s="25"/>
      <c r="AY79" s="27" t="s">
        <v>143</v>
      </c>
      <c r="BA79" s="189">
        <v>2</v>
      </c>
      <c r="BB79" s="28">
        <v>1</v>
      </c>
      <c r="BC79" s="28">
        <v>0</v>
      </c>
      <c r="BD79" s="28">
        <f>+BC79+BB79</f>
        <v>1</v>
      </c>
      <c r="BE79" s="193">
        <v>0</v>
      </c>
      <c r="BF79" s="189">
        <f>+BK79+BA79</f>
        <v>33</v>
      </c>
      <c r="BG79" s="28">
        <f>+BL79+BB79</f>
        <v>7</v>
      </c>
      <c r="BH79" s="28">
        <f>+BM79+BC79</f>
        <v>7</v>
      </c>
      <c r="BI79" s="28">
        <f>+BN79+BD79</f>
        <v>14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72">+BL79+BM79</f>
        <v>13</v>
      </c>
      <c r="BO79" s="194">
        <v>2</v>
      </c>
      <c r="BP79" s="116"/>
      <c r="BQ79" s="116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1</v>
      </c>
      <c r="BZ79" s="74">
        <v>0</v>
      </c>
      <c r="CA79" s="74">
        <v>0</v>
      </c>
      <c r="CB79" s="50">
        <f t="shared" ref="CB79" si="73">+CA79+BZ79</f>
        <v>0</v>
      </c>
      <c r="CC79" s="194">
        <v>0</v>
      </c>
      <c r="CD79" s="191">
        <f t="shared" ref="CD79:CD102" si="74">+CI79+BY79</f>
        <v>4</v>
      </c>
      <c r="CE79" s="74">
        <f t="shared" ref="CE79:CE102" si="75">+CJ79+BZ79</f>
        <v>0</v>
      </c>
      <c r="CF79" s="74">
        <f t="shared" ref="CF79:CF102" si="76">+CK79+CA79</f>
        <v>0</v>
      </c>
      <c r="CG79" s="74">
        <f t="shared" ref="CG79:CG102" si="77">+CL79+CB79</f>
        <v>0</v>
      </c>
      <c r="CH79" s="194">
        <f t="shared" ref="CH79:CH102" si="78">+CM79+CC79</f>
        <v>0</v>
      </c>
      <c r="CI79" s="191">
        <v>3</v>
      </c>
      <c r="CJ79" s="74">
        <v>0</v>
      </c>
      <c r="CK79" s="74">
        <v>0</v>
      </c>
      <c r="CL79" s="50">
        <f t="shared" ref="CL79:CL84" si="79">+CJ79+CK79</f>
        <v>0</v>
      </c>
      <c r="CM79" s="194">
        <v>0</v>
      </c>
      <c r="CN79" s="116"/>
    </row>
    <row r="80" spans="1:92" ht="15.75" customHeight="1" x14ac:dyDescent="0.25">
      <c r="A80" s="116"/>
      <c r="B80" s="16"/>
      <c r="C80" s="16"/>
      <c r="D80" s="97" t="s">
        <v>65</v>
      </c>
      <c r="E80" s="97"/>
      <c r="F80" s="97"/>
      <c r="G80" s="97" t="s">
        <v>17</v>
      </c>
      <c r="H80" s="74"/>
      <c r="I80" s="74">
        <v>22</v>
      </c>
      <c r="J80" s="74">
        <v>26</v>
      </c>
      <c r="K80" s="74">
        <v>27</v>
      </c>
      <c r="L80" s="83">
        <v>53</v>
      </c>
      <c r="M80" s="74">
        <v>4</v>
      </c>
      <c r="O80" s="16"/>
      <c r="P80" s="16"/>
      <c r="Q80" s="116"/>
      <c r="R80" s="116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SUMIF($V$96:$V$98,$V80,AC$96:AC$98)+SUMIF($V$114:$V$124,$V80,AC$114:AC$124)</f>
        <v>1</v>
      </c>
      <c r="AD80" s="50">
        <f t="shared" ref="AD80:AF90" si="80">SUMIF($V$96:$V$98,$V80,AD$96:AD$98)+SUMIF($V$114:$V$124,$V80,AD$114:AD$124)</f>
        <v>0</v>
      </c>
      <c r="AE80" s="50">
        <f t="shared" si="80"/>
        <v>0</v>
      </c>
      <c r="AF80" s="50">
        <f t="shared" si="80"/>
        <v>1</v>
      </c>
      <c r="AG80" s="264">
        <f t="shared" ref="AG80:AG90" si="81">(2*AD80+AF80)/(2*AC80)</f>
        <v>0.5</v>
      </c>
      <c r="AH80" s="264"/>
      <c r="AI80" s="50">
        <f t="shared" ref="AI80:AK90" si="82">SUMIF($V$96:$V$98,$V80,AI$96:AI$98)+SUMIF($V$114:$V$124,$V80,AI$114:AI$124)</f>
        <v>1</v>
      </c>
      <c r="AJ80" s="50">
        <f t="shared" si="82"/>
        <v>0</v>
      </c>
      <c r="AK80" s="50">
        <f t="shared" si="82"/>
        <v>0</v>
      </c>
      <c r="AL80" s="81">
        <f t="shared" ref="AL80:AL90" si="83">+AI80/AC80</f>
        <v>1</v>
      </c>
      <c r="AM80" s="50"/>
      <c r="AN80" s="50"/>
      <c r="AO80" s="50"/>
      <c r="AP80" s="50"/>
      <c r="AQ80" s="50"/>
      <c r="AR80" s="116"/>
      <c r="AS80" s="116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2</v>
      </c>
      <c r="BB80" s="74">
        <v>0</v>
      </c>
      <c r="BC80" s="74">
        <v>0</v>
      </c>
      <c r="BD80" s="50">
        <f t="shared" ref="BD80:BD90" si="84">+BC80+BB80</f>
        <v>0</v>
      </c>
      <c r="BE80" s="194">
        <v>0</v>
      </c>
      <c r="BF80" s="191">
        <f t="shared" ref="BF80:BJ90" si="85">+BK80+BA80</f>
        <v>21</v>
      </c>
      <c r="BG80" s="74">
        <f t="shared" si="85"/>
        <v>0</v>
      </c>
      <c r="BH80" s="74">
        <f t="shared" si="85"/>
        <v>1</v>
      </c>
      <c r="BI80" s="74">
        <f t="shared" si="85"/>
        <v>1</v>
      </c>
      <c r="BJ80" s="194">
        <f t="shared" si="85"/>
        <v>0</v>
      </c>
      <c r="BK80" s="191">
        <v>19</v>
      </c>
      <c r="BL80" s="74">
        <v>0</v>
      </c>
      <c r="BM80" s="74">
        <v>1</v>
      </c>
      <c r="BN80" s="50">
        <f t="shared" si="72"/>
        <v>1</v>
      </c>
      <c r="BO80" s="194">
        <v>0</v>
      </c>
      <c r="BP80" s="116"/>
      <c r="BQ80" s="116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74"/>
        <v>1</v>
      </c>
      <c r="CE80" s="74">
        <f t="shared" si="75"/>
        <v>0</v>
      </c>
      <c r="CF80" s="74">
        <f t="shared" si="76"/>
        <v>0</v>
      </c>
      <c r="CG80" s="74">
        <f t="shared" si="77"/>
        <v>0</v>
      </c>
      <c r="CH80" s="194">
        <f t="shared" si="78"/>
        <v>0</v>
      </c>
      <c r="CI80" s="191">
        <v>1</v>
      </c>
      <c r="CJ80" s="74">
        <v>0</v>
      </c>
      <c r="CK80" s="74">
        <v>0</v>
      </c>
      <c r="CL80" s="50">
        <f t="shared" si="79"/>
        <v>0</v>
      </c>
      <c r="CM80" s="194">
        <v>0</v>
      </c>
      <c r="CN80" s="116"/>
    </row>
    <row r="81" spans="1:92" ht="15.75" customHeight="1" x14ac:dyDescent="0.25">
      <c r="A81" s="116"/>
      <c r="B81" s="16"/>
      <c r="C81" s="16"/>
      <c r="D81" s="65" t="s">
        <v>126</v>
      </c>
      <c r="E81" s="65"/>
      <c r="F81" s="65"/>
      <c r="G81" s="97" t="s">
        <v>19</v>
      </c>
      <c r="H81" s="50"/>
      <c r="I81" s="74">
        <v>22</v>
      </c>
      <c r="J81" s="74">
        <v>31</v>
      </c>
      <c r="K81" s="74">
        <v>16</v>
      </c>
      <c r="L81" s="83">
        <v>47</v>
      </c>
      <c r="M81" s="74">
        <v>4</v>
      </c>
      <c r="O81" s="16"/>
      <c r="P81" s="16"/>
      <c r="Q81" s="116"/>
      <c r="R81" s="116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 t="shared" ref="AC81:AC90" si="86">SUMIF($V$96:$V$98,$V81,AC$96:AC$98)+SUMIF($V$114:$V$124,$V81,AC$114:AC$124)</f>
        <v>2</v>
      </c>
      <c r="AD81" s="50">
        <f t="shared" si="80"/>
        <v>2</v>
      </c>
      <c r="AE81" s="50">
        <f t="shared" si="80"/>
        <v>0</v>
      </c>
      <c r="AF81" s="50">
        <f t="shared" si="80"/>
        <v>0</v>
      </c>
      <c r="AG81" s="264">
        <f t="shared" si="81"/>
        <v>1</v>
      </c>
      <c r="AH81" s="264"/>
      <c r="AI81" s="50">
        <f t="shared" si="82"/>
        <v>0</v>
      </c>
      <c r="AJ81" s="50">
        <f t="shared" si="82"/>
        <v>0</v>
      </c>
      <c r="AK81" s="50">
        <f t="shared" si="82"/>
        <v>2</v>
      </c>
      <c r="AL81" s="81">
        <f t="shared" si="83"/>
        <v>0</v>
      </c>
      <c r="AM81" s="50"/>
      <c r="AN81" s="50"/>
      <c r="AO81" s="50"/>
      <c r="AP81" s="50"/>
      <c r="AQ81" s="50"/>
      <c r="AR81" s="116"/>
      <c r="AS81" s="116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>
        <v>1</v>
      </c>
      <c r="BB81" s="74">
        <v>1</v>
      </c>
      <c r="BC81" s="74">
        <v>0</v>
      </c>
      <c r="BD81" s="50">
        <f t="shared" ref="BD81" si="87">+BC81+BB81</f>
        <v>1</v>
      </c>
      <c r="BE81" s="194">
        <v>4</v>
      </c>
      <c r="BF81" s="191">
        <f t="shared" si="85"/>
        <v>20</v>
      </c>
      <c r="BG81" s="74">
        <f t="shared" si="85"/>
        <v>21</v>
      </c>
      <c r="BH81" s="74">
        <f t="shared" si="85"/>
        <v>15</v>
      </c>
      <c r="BI81" s="74">
        <f t="shared" si="85"/>
        <v>36</v>
      </c>
      <c r="BJ81" s="194">
        <f t="shared" si="85"/>
        <v>10</v>
      </c>
      <c r="BK81" s="191">
        <v>19</v>
      </c>
      <c r="BL81" s="74">
        <v>20</v>
      </c>
      <c r="BM81" s="74">
        <v>15</v>
      </c>
      <c r="BN81" s="50">
        <f t="shared" si="72"/>
        <v>35</v>
      </c>
      <c r="BO81" s="194">
        <v>6</v>
      </c>
      <c r="BP81" s="116"/>
      <c r="BQ81" s="116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/>
      <c r="BZ81" s="74"/>
      <c r="CA81" s="74"/>
      <c r="CB81" s="74"/>
      <c r="CC81" s="194"/>
      <c r="CD81" s="191">
        <f t="shared" si="74"/>
        <v>1</v>
      </c>
      <c r="CE81" s="74">
        <f t="shared" si="75"/>
        <v>0</v>
      </c>
      <c r="CF81" s="74">
        <f t="shared" si="76"/>
        <v>0</v>
      </c>
      <c r="CG81" s="74">
        <f t="shared" si="77"/>
        <v>0</v>
      </c>
      <c r="CH81" s="194">
        <f t="shared" si="78"/>
        <v>0</v>
      </c>
      <c r="CI81" s="191">
        <v>1</v>
      </c>
      <c r="CJ81" s="74">
        <v>0</v>
      </c>
      <c r="CK81" s="74">
        <v>0</v>
      </c>
      <c r="CL81" s="50">
        <f t="shared" si="79"/>
        <v>0</v>
      </c>
      <c r="CM81" s="194">
        <v>0</v>
      </c>
      <c r="CN81" s="232"/>
    </row>
    <row r="82" spans="1:92" ht="15.75" customHeight="1" x14ac:dyDescent="0.25">
      <c r="A82" s="116"/>
      <c r="B82" s="16"/>
      <c r="C82" s="16"/>
      <c r="D82" s="42" t="s">
        <v>133</v>
      </c>
      <c r="E82" s="42"/>
      <c r="F82" s="42"/>
      <c r="G82" s="42" t="s">
        <v>25</v>
      </c>
      <c r="H82" s="43"/>
      <c r="I82" s="74">
        <v>21</v>
      </c>
      <c r="J82" s="74">
        <v>34</v>
      </c>
      <c r="K82" s="74">
        <v>7</v>
      </c>
      <c r="L82" s="83">
        <v>41</v>
      </c>
      <c r="M82" s="74">
        <v>0</v>
      </c>
      <c r="O82" s="16"/>
      <c r="P82" s="16"/>
      <c r="Q82" s="116"/>
      <c r="R82" s="116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 t="shared" si="86"/>
        <v>10.3</v>
      </c>
      <c r="AD82" s="50">
        <f t="shared" si="80"/>
        <v>6</v>
      </c>
      <c r="AE82" s="50">
        <f t="shared" si="80"/>
        <v>2</v>
      </c>
      <c r="AF82" s="50">
        <f t="shared" si="80"/>
        <v>3</v>
      </c>
      <c r="AG82" s="264">
        <f t="shared" si="81"/>
        <v>0.72815533980582514</v>
      </c>
      <c r="AH82" s="264"/>
      <c r="AI82" s="50">
        <f t="shared" si="82"/>
        <v>22</v>
      </c>
      <c r="AJ82" s="50">
        <f t="shared" si="82"/>
        <v>0</v>
      </c>
      <c r="AK82" s="50">
        <f t="shared" si="82"/>
        <v>1</v>
      </c>
      <c r="AL82" s="81">
        <f t="shared" si="83"/>
        <v>2.1359223300970873</v>
      </c>
      <c r="AM82" s="50"/>
      <c r="AN82" s="50"/>
      <c r="AO82" s="50"/>
      <c r="AP82" s="50"/>
      <c r="AQ82" s="50"/>
      <c r="AR82" s="116"/>
      <c r="AS82" s="116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2</v>
      </c>
      <c r="BB82" s="74">
        <v>0</v>
      </c>
      <c r="BC82" s="74">
        <v>3</v>
      </c>
      <c r="BD82" s="50">
        <f t="shared" si="84"/>
        <v>3</v>
      </c>
      <c r="BE82" s="194">
        <v>0</v>
      </c>
      <c r="BF82" s="191">
        <f t="shared" si="85"/>
        <v>21</v>
      </c>
      <c r="BG82" s="74">
        <f t="shared" si="85"/>
        <v>10</v>
      </c>
      <c r="BH82" s="74">
        <f t="shared" si="85"/>
        <v>13</v>
      </c>
      <c r="BI82" s="74">
        <f t="shared" si="85"/>
        <v>23</v>
      </c>
      <c r="BJ82" s="194">
        <f t="shared" si="85"/>
        <v>0</v>
      </c>
      <c r="BK82" s="191">
        <v>19</v>
      </c>
      <c r="BL82" s="74">
        <v>10</v>
      </c>
      <c r="BM82" s="74">
        <v>10</v>
      </c>
      <c r="BN82" s="50">
        <f t="shared" si="72"/>
        <v>20</v>
      </c>
      <c r="BO82" s="194">
        <v>0</v>
      </c>
      <c r="BP82" s="116"/>
      <c r="BQ82" s="116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BZ82" s="74"/>
      <c r="CA82" s="74"/>
      <c r="CB82" s="74"/>
      <c r="CC82" s="194"/>
      <c r="CD82" s="191">
        <f t="shared" si="74"/>
        <v>1</v>
      </c>
      <c r="CE82" s="74">
        <f t="shared" si="75"/>
        <v>0</v>
      </c>
      <c r="CF82" s="74">
        <f t="shared" si="76"/>
        <v>0</v>
      </c>
      <c r="CG82" s="74">
        <f t="shared" si="77"/>
        <v>0</v>
      </c>
      <c r="CH82" s="194">
        <f t="shared" si="78"/>
        <v>2</v>
      </c>
      <c r="CI82" s="191">
        <v>1</v>
      </c>
      <c r="CJ82" s="74">
        <v>0</v>
      </c>
      <c r="CK82" s="74">
        <v>0</v>
      </c>
      <c r="CL82" s="50">
        <f t="shared" si="79"/>
        <v>0</v>
      </c>
      <c r="CM82" s="194">
        <v>2</v>
      </c>
      <c r="CN82" s="116"/>
    </row>
    <row r="83" spans="1:92" ht="15.75" customHeight="1" x14ac:dyDescent="0.25">
      <c r="A83" s="116"/>
      <c r="C83" s="16"/>
      <c r="D83" s="42" t="s">
        <v>132</v>
      </c>
      <c r="E83" s="42"/>
      <c r="F83" s="42"/>
      <c r="G83" s="36" t="s">
        <v>15</v>
      </c>
      <c r="H83" s="43"/>
      <c r="I83" s="74">
        <v>22</v>
      </c>
      <c r="J83" s="74">
        <v>22</v>
      </c>
      <c r="K83" s="74">
        <v>16</v>
      </c>
      <c r="L83" s="83">
        <v>38</v>
      </c>
      <c r="M83" s="74">
        <v>2</v>
      </c>
      <c r="Q83" s="116"/>
      <c r="R83" s="116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 t="shared" si="86"/>
        <v>5</v>
      </c>
      <c r="AD83" s="50">
        <f t="shared" si="80"/>
        <v>4</v>
      </c>
      <c r="AE83" s="50">
        <f t="shared" si="80"/>
        <v>0</v>
      </c>
      <c r="AF83" s="50">
        <f t="shared" si="80"/>
        <v>1</v>
      </c>
      <c r="AG83" s="264">
        <f t="shared" si="81"/>
        <v>0.9</v>
      </c>
      <c r="AH83" s="264"/>
      <c r="AI83" s="50">
        <f t="shared" si="82"/>
        <v>7</v>
      </c>
      <c r="AJ83" s="50">
        <f t="shared" si="82"/>
        <v>0</v>
      </c>
      <c r="AK83" s="50">
        <f t="shared" si="82"/>
        <v>1</v>
      </c>
      <c r="AL83" s="81">
        <f t="shared" si="83"/>
        <v>1.4</v>
      </c>
      <c r="AM83" s="50"/>
      <c r="AN83" s="50"/>
      <c r="AO83" s="50"/>
      <c r="AP83" s="50"/>
      <c r="AQ83" s="50"/>
      <c r="AR83" s="116"/>
      <c r="AS83" s="116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2</v>
      </c>
      <c r="BB83" s="74">
        <v>0</v>
      </c>
      <c r="BC83" s="74">
        <v>1</v>
      </c>
      <c r="BD83" s="50">
        <f t="shared" si="84"/>
        <v>1</v>
      </c>
      <c r="BE83" s="194">
        <v>0</v>
      </c>
      <c r="BF83" s="191">
        <f t="shared" si="85"/>
        <v>24</v>
      </c>
      <c r="BG83" s="74">
        <f t="shared" si="85"/>
        <v>0</v>
      </c>
      <c r="BH83" s="74">
        <f t="shared" si="85"/>
        <v>18</v>
      </c>
      <c r="BI83" s="74">
        <f t="shared" si="85"/>
        <v>18</v>
      </c>
      <c r="BJ83" s="194">
        <f t="shared" si="85"/>
        <v>0</v>
      </c>
      <c r="BK83" s="191">
        <v>22</v>
      </c>
      <c r="BL83" s="74">
        <v>0</v>
      </c>
      <c r="BM83" s="74">
        <v>17</v>
      </c>
      <c r="BN83" s="50">
        <f t="shared" si="72"/>
        <v>17</v>
      </c>
      <c r="BO83" s="194">
        <v>0</v>
      </c>
      <c r="BP83" s="116"/>
      <c r="BQ83" s="116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74"/>
        <v>3</v>
      </c>
      <c r="CE83" s="74">
        <f t="shared" si="75"/>
        <v>0</v>
      </c>
      <c r="CF83" s="74">
        <f t="shared" si="76"/>
        <v>2</v>
      </c>
      <c r="CG83" s="74">
        <f t="shared" si="77"/>
        <v>2</v>
      </c>
      <c r="CH83" s="194">
        <f t="shared" si="78"/>
        <v>2</v>
      </c>
      <c r="CI83" s="191">
        <v>3</v>
      </c>
      <c r="CJ83" s="74">
        <v>0</v>
      </c>
      <c r="CK83" s="74">
        <v>2</v>
      </c>
      <c r="CL83" s="50">
        <f t="shared" si="79"/>
        <v>2</v>
      </c>
      <c r="CM83" s="194">
        <v>2</v>
      </c>
      <c r="CN83" s="116"/>
    </row>
    <row r="84" spans="1:92" ht="15.75" customHeight="1" x14ac:dyDescent="0.25">
      <c r="A84" s="116"/>
      <c r="C84" s="16"/>
      <c r="D84" s="36" t="s">
        <v>119</v>
      </c>
      <c r="E84" s="36"/>
      <c r="F84" s="36"/>
      <c r="G84" s="42" t="s">
        <v>139</v>
      </c>
      <c r="H84" s="38"/>
      <c r="I84" s="74">
        <v>20</v>
      </c>
      <c r="J84" s="74">
        <v>21</v>
      </c>
      <c r="K84" s="74">
        <v>15</v>
      </c>
      <c r="L84" s="83">
        <v>36</v>
      </c>
      <c r="M84" s="74">
        <v>10</v>
      </c>
      <c r="Q84" s="116"/>
      <c r="R84" s="116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 t="shared" si="86"/>
        <v>1</v>
      </c>
      <c r="AD84" s="50">
        <f t="shared" si="80"/>
        <v>1</v>
      </c>
      <c r="AE84" s="50">
        <f t="shared" si="80"/>
        <v>0</v>
      </c>
      <c r="AF84" s="50">
        <f t="shared" si="80"/>
        <v>0</v>
      </c>
      <c r="AG84" s="264">
        <f t="shared" si="81"/>
        <v>1</v>
      </c>
      <c r="AH84" s="264"/>
      <c r="AI84" s="50">
        <f t="shared" si="82"/>
        <v>0</v>
      </c>
      <c r="AJ84" s="50">
        <f t="shared" si="82"/>
        <v>0</v>
      </c>
      <c r="AK84" s="50">
        <f t="shared" si="82"/>
        <v>1</v>
      </c>
      <c r="AL84" s="81">
        <f t="shared" si="83"/>
        <v>0</v>
      </c>
      <c r="AM84" s="50"/>
      <c r="AN84" s="50"/>
      <c r="AO84" s="50"/>
      <c r="AP84" s="50"/>
      <c r="AQ84" s="50"/>
      <c r="AR84" s="116"/>
      <c r="AS84" s="116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2</v>
      </c>
      <c r="BB84" s="74">
        <v>1</v>
      </c>
      <c r="BC84" s="74">
        <v>0</v>
      </c>
      <c r="BD84" s="50">
        <f t="shared" si="84"/>
        <v>1</v>
      </c>
      <c r="BE84" s="194">
        <v>0</v>
      </c>
      <c r="BF84" s="191">
        <f t="shared" si="85"/>
        <v>22</v>
      </c>
      <c r="BG84" s="74">
        <f t="shared" si="85"/>
        <v>6</v>
      </c>
      <c r="BH84" s="74">
        <f t="shared" si="85"/>
        <v>5</v>
      </c>
      <c r="BI84" s="74">
        <f t="shared" si="85"/>
        <v>11</v>
      </c>
      <c r="BJ84" s="194">
        <f t="shared" si="85"/>
        <v>8</v>
      </c>
      <c r="BK84" s="191">
        <v>20</v>
      </c>
      <c r="BL84" s="74">
        <v>5</v>
      </c>
      <c r="BM84" s="74">
        <v>5</v>
      </c>
      <c r="BN84" s="50">
        <f t="shared" si="72"/>
        <v>10</v>
      </c>
      <c r="BO84" s="194">
        <v>8</v>
      </c>
      <c r="BP84" s="116"/>
      <c r="BQ84" s="116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/>
      <c r="BZ84" s="74"/>
      <c r="CA84" s="74"/>
      <c r="CB84" s="74"/>
      <c r="CC84" s="194"/>
      <c r="CD84" s="191">
        <f t="shared" si="74"/>
        <v>1</v>
      </c>
      <c r="CE84" s="74">
        <f t="shared" si="75"/>
        <v>0</v>
      </c>
      <c r="CF84" s="74">
        <f t="shared" si="76"/>
        <v>0</v>
      </c>
      <c r="CG84" s="74">
        <f t="shared" si="77"/>
        <v>0</v>
      </c>
      <c r="CH84" s="194">
        <f t="shared" si="78"/>
        <v>0</v>
      </c>
      <c r="CI84" s="191">
        <v>1</v>
      </c>
      <c r="CJ84" s="74">
        <v>0</v>
      </c>
      <c r="CK84" s="74">
        <v>0</v>
      </c>
      <c r="CL84" s="50">
        <f t="shared" si="79"/>
        <v>0</v>
      </c>
      <c r="CM84" s="194">
        <v>0</v>
      </c>
      <c r="CN84" s="116"/>
    </row>
    <row r="85" spans="1:92" ht="15.75" customHeight="1" x14ac:dyDescent="0.25">
      <c r="A85" s="116"/>
      <c r="C85" s="16"/>
      <c r="D85" s="97" t="s">
        <v>39</v>
      </c>
      <c r="E85" s="97"/>
      <c r="F85" s="97"/>
      <c r="G85" s="97" t="s">
        <v>17</v>
      </c>
      <c r="H85" s="74"/>
      <c r="I85" s="74">
        <v>20</v>
      </c>
      <c r="J85" s="74">
        <v>10</v>
      </c>
      <c r="K85" s="74">
        <v>25</v>
      </c>
      <c r="L85" s="83">
        <v>35</v>
      </c>
      <c r="M85" s="74">
        <v>6</v>
      </c>
      <c r="Q85" s="116"/>
      <c r="R85" s="116"/>
      <c r="S85" s="75"/>
      <c r="T85" s="65"/>
      <c r="U85" s="75">
        <v>8</v>
      </c>
      <c r="V85" s="65" t="s">
        <v>147</v>
      </c>
      <c r="AC85" s="50">
        <f t="shared" si="86"/>
        <v>1</v>
      </c>
      <c r="AD85" s="50">
        <f t="shared" si="80"/>
        <v>1</v>
      </c>
      <c r="AE85" s="50">
        <f t="shared" si="80"/>
        <v>0</v>
      </c>
      <c r="AF85" s="50">
        <f t="shared" si="80"/>
        <v>0</v>
      </c>
      <c r="AG85" s="264">
        <f t="shared" si="81"/>
        <v>1</v>
      </c>
      <c r="AH85" s="264"/>
      <c r="AI85" s="50">
        <f t="shared" si="82"/>
        <v>2</v>
      </c>
      <c r="AJ85" s="50">
        <f t="shared" si="82"/>
        <v>0</v>
      </c>
      <c r="AK85" s="50">
        <f t="shared" si="82"/>
        <v>0</v>
      </c>
      <c r="AL85" s="81">
        <f t="shared" si="83"/>
        <v>2</v>
      </c>
      <c r="AM85" s="50"/>
      <c r="AN85" s="50"/>
      <c r="AO85" s="50"/>
      <c r="AP85" s="50"/>
      <c r="AQ85" s="50"/>
      <c r="AR85" s="116"/>
      <c r="AS85" s="116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2</v>
      </c>
      <c r="BB85" s="74">
        <v>1</v>
      </c>
      <c r="BC85" s="74">
        <v>2</v>
      </c>
      <c r="BD85" s="50">
        <f t="shared" si="84"/>
        <v>3</v>
      </c>
      <c r="BE85" s="194">
        <v>0</v>
      </c>
      <c r="BF85" s="191">
        <f t="shared" si="85"/>
        <v>22</v>
      </c>
      <c r="BG85" s="74">
        <f t="shared" si="85"/>
        <v>6</v>
      </c>
      <c r="BH85" s="74">
        <f t="shared" si="85"/>
        <v>15</v>
      </c>
      <c r="BI85" s="74">
        <f t="shared" si="85"/>
        <v>21</v>
      </c>
      <c r="BJ85" s="194">
        <f t="shared" si="85"/>
        <v>0</v>
      </c>
      <c r="BK85" s="191">
        <v>20</v>
      </c>
      <c r="BL85" s="74">
        <v>5</v>
      </c>
      <c r="BM85" s="74">
        <v>13</v>
      </c>
      <c r="BN85" s="50">
        <f t="shared" si="72"/>
        <v>18</v>
      </c>
      <c r="BO85" s="194">
        <v>0</v>
      </c>
      <c r="BP85" s="116"/>
      <c r="BQ85" s="116"/>
      <c r="BR85" s="75">
        <v>6</v>
      </c>
      <c r="BS85" s="36" t="s">
        <v>166</v>
      </c>
      <c r="BT85" s="36"/>
      <c r="BU85" s="36"/>
      <c r="BV85" s="36"/>
      <c r="BW85" s="38"/>
      <c r="BX85" s="57"/>
      <c r="BY85" s="191"/>
      <c r="BZ85" s="74"/>
      <c r="CA85" s="74"/>
      <c r="CB85" s="74"/>
      <c r="CC85" s="194"/>
      <c r="CD85" s="191">
        <f t="shared" si="74"/>
        <v>1</v>
      </c>
      <c r="CE85" s="74">
        <f t="shared" si="75"/>
        <v>1</v>
      </c>
      <c r="CF85" s="74">
        <f t="shared" si="76"/>
        <v>0</v>
      </c>
      <c r="CG85" s="74">
        <f t="shared" si="77"/>
        <v>1</v>
      </c>
      <c r="CH85" s="194">
        <f t="shared" si="78"/>
        <v>0</v>
      </c>
      <c r="CI85" s="191">
        <v>1</v>
      </c>
      <c r="CJ85" s="74">
        <v>1</v>
      </c>
      <c r="CK85" s="74">
        <v>0</v>
      </c>
      <c r="CL85" s="50">
        <f>+CJ85+CK85</f>
        <v>1</v>
      </c>
      <c r="CM85" s="194">
        <v>0</v>
      </c>
      <c r="CN85" s="116"/>
    </row>
    <row r="86" spans="1:92" ht="15.75" customHeight="1" x14ac:dyDescent="0.25">
      <c r="A86" s="116"/>
      <c r="C86" s="16"/>
      <c r="D86" s="97" t="s">
        <v>184</v>
      </c>
      <c r="E86" s="61"/>
      <c r="F86" s="61"/>
      <c r="G86" s="97" t="s">
        <v>17</v>
      </c>
      <c r="H86" s="74"/>
      <c r="I86" s="74">
        <v>21</v>
      </c>
      <c r="J86" s="74">
        <v>17</v>
      </c>
      <c r="K86" s="74">
        <v>15</v>
      </c>
      <c r="L86" s="83">
        <v>32</v>
      </c>
      <c r="M86" s="74">
        <v>4</v>
      </c>
      <c r="Q86" s="214"/>
      <c r="R86" s="214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 t="shared" si="86"/>
        <v>0.2</v>
      </c>
      <c r="AD86" s="50">
        <f t="shared" si="80"/>
        <v>0</v>
      </c>
      <c r="AE86" s="50">
        <f t="shared" si="80"/>
        <v>0</v>
      </c>
      <c r="AF86" s="50">
        <f t="shared" si="80"/>
        <v>0</v>
      </c>
      <c r="AG86" s="264">
        <f t="shared" si="81"/>
        <v>0</v>
      </c>
      <c r="AH86" s="264"/>
      <c r="AI86" s="50">
        <f t="shared" si="82"/>
        <v>0</v>
      </c>
      <c r="AJ86" s="50">
        <f t="shared" si="82"/>
        <v>0</v>
      </c>
      <c r="AK86" s="50">
        <f t="shared" si="82"/>
        <v>0</v>
      </c>
      <c r="AL86" s="81">
        <f t="shared" si="83"/>
        <v>0</v>
      </c>
      <c r="AM86" s="50"/>
      <c r="AN86" s="50"/>
      <c r="AO86" s="50"/>
      <c r="AP86" s="50"/>
      <c r="AQ86" s="50"/>
      <c r="AR86" s="214"/>
      <c r="AS86" s="214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2</v>
      </c>
      <c r="BB86" s="74">
        <v>0</v>
      </c>
      <c r="BC86" s="74">
        <v>1</v>
      </c>
      <c r="BD86" s="50">
        <f t="shared" si="84"/>
        <v>1</v>
      </c>
      <c r="BE86" s="194">
        <v>0</v>
      </c>
      <c r="BF86" s="191">
        <f t="shared" si="85"/>
        <v>22</v>
      </c>
      <c r="BG86" s="74">
        <f t="shared" si="85"/>
        <v>2</v>
      </c>
      <c r="BH86" s="74">
        <f t="shared" si="85"/>
        <v>2</v>
      </c>
      <c r="BI86" s="74">
        <f t="shared" si="85"/>
        <v>4</v>
      </c>
      <c r="BJ86" s="194">
        <f t="shared" si="85"/>
        <v>2</v>
      </c>
      <c r="BK86" s="191">
        <v>20</v>
      </c>
      <c r="BL86" s="74">
        <v>2</v>
      </c>
      <c r="BM86" s="74">
        <v>1</v>
      </c>
      <c r="BN86" s="50">
        <f t="shared" si="72"/>
        <v>3</v>
      </c>
      <c r="BO86" s="194">
        <v>2</v>
      </c>
      <c r="BP86" s="214"/>
      <c r="BQ86" s="214"/>
      <c r="BR86" s="75">
        <v>6.5</v>
      </c>
      <c r="BS86" s="36" t="s">
        <v>152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si="74"/>
        <v>1</v>
      </c>
      <c r="CE86" s="74">
        <f t="shared" si="75"/>
        <v>0</v>
      </c>
      <c r="CF86" s="74">
        <f t="shared" si="76"/>
        <v>2</v>
      </c>
      <c r="CG86" s="74">
        <f t="shared" si="77"/>
        <v>2</v>
      </c>
      <c r="CH86" s="194">
        <f t="shared" si="78"/>
        <v>0</v>
      </c>
      <c r="CI86" s="191">
        <v>1</v>
      </c>
      <c r="CJ86" s="74">
        <v>0</v>
      </c>
      <c r="CK86" s="74">
        <v>2</v>
      </c>
      <c r="CL86" s="50">
        <f>+CJ86+CK86</f>
        <v>2</v>
      </c>
      <c r="CM86" s="194">
        <v>0</v>
      </c>
      <c r="CN86" s="214"/>
    </row>
    <row r="87" spans="1:92" ht="15.75" customHeight="1" x14ac:dyDescent="0.25">
      <c r="A87" s="116"/>
      <c r="C87" s="16"/>
      <c r="D87" s="42" t="s">
        <v>130</v>
      </c>
      <c r="E87" s="42"/>
      <c r="F87" s="42"/>
      <c r="G87" s="29" t="s">
        <v>23</v>
      </c>
      <c r="H87" s="43"/>
      <c r="I87" s="74">
        <v>22</v>
      </c>
      <c r="J87" s="74">
        <v>13</v>
      </c>
      <c r="K87" s="74">
        <v>17</v>
      </c>
      <c r="L87" s="83">
        <v>30</v>
      </c>
      <c r="M87" s="74">
        <v>2</v>
      </c>
      <c r="Q87" s="214"/>
      <c r="R87" s="214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 t="shared" si="86"/>
        <v>0.5</v>
      </c>
      <c r="AD87" s="50">
        <f t="shared" si="80"/>
        <v>0</v>
      </c>
      <c r="AE87" s="50">
        <f t="shared" si="80"/>
        <v>0</v>
      </c>
      <c r="AF87" s="50">
        <f t="shared" si="80"/>
        <v>0</v>
      </c>
      <c r="AG87" s="264">
        <f t="shared" si="81"/>
        <v>0</v>
      </c>
      <c r="AH87" s="264"/>
      <c r="AI87" s="50">
        <f t="shared" si="82"/>
        <v>2</v>
      </c>
      <c r="AJ87" s="50">
        <f t="shared" si="82"/>
        <v>1</v>
      </c>
      <c r="AK87" s="50">
        <f t="shared" si="82"/>
        <v>0</v>
      </c>
      <c r="AL87" s="81">
        <f t="shared" si="83"/>
        <v>4</v>
      </c>
      <c r="AM87" s="50"/>
      <c r="AN87" s="50"/>
      <c r="AO87" s="50"/>
      <c r="AP87" s="50"/>
      <c r="AQ87" s="50"/>
      <c r="AR87" s="214"/>
      <c r="AS87" s="214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2</v>
      </c>
      <c r="BB87" s="74">
        <v>0</v>
      </c>
      <c r="BC87" s="74">
        <v>1</v>
      </c>
      <c r="BD87" s="50">
        <f t="shared" si="84"/>
        <v>1</v>
      </c>
      <c r="BE87" s="194">
        <v>0</v>
      </c>
      <c r="BF87" s="191">
        <f t="shared" si="85"/>
        <v>22</v>
      </c>
      <c r="BG87" s="74">
        <f t="shared" si="85"/>
        <v>5</v>
      </c>
      <c r="BH87" s="74">
        <f t="shared" si="85"/>
        <v>7</v>
      </c>
      <c r="BI87" s="74">
        <f t="shared" si="85"/>
        <v>12</v>
      </c>
      <c r="BJ87" s="194">
        <f t="shared" si="85"/>
        <v>6</v>
      </c>
      <c r="BK87" s="191">
        <v>20</v>
      </c>
      <c r="BL87" s="74">
        <v>5</v>
      </c>
      <c r="BM87" s="74">
        <v>6</v>
      </c>
      <c r="BN87" s="50">
        <f t="shared" si="72"/>
        <v>11</v>
      </c>
      <c r="BO87" s="194">
        <v>6</v>
      </c>
      <c r="BP87" s="214"/>
      <c r="BQ87" s="214"/>
      <c r="BR87" s="75">
        <v>6.5</v>
      </c>
      <c r="BS87" s="36" t="s">
        <v>59</v>
      </c>
      <c r="BT87" s="36"/>
      <c r="BU87" s="36"/>
      <c r="BV87" s="36"/>
      <c r="BW87" s="38"/>
      <c r="BX87" s="57"/>
      <c r="BY87" s="191">
        <v>1</v>
      </c>
      <c r="BZ87" s="74">
        <v>0</v>
      </c>
      <c r="CA87" s="74">
        <v>0</v>
      </c>
      <c r="CB87" s="50">
        <f t="shared" ref="CB87" si="88">+CA87+BZ87</f>
        <v>0</v>
      </c>
      <c r="CC87" s="194">
        <v>0</v>
      </c>
      <c r="CD87" s="191">
        <f t="shared" si="74"/>
        <v>3</v>
      </c>
      <c r="CE87" s="74">
        <f t="shared" si="75"/>
        <v>0</v>
      </c>
      <c r="CF87" s="74">
        <f t="shared" si="76"/>
        <v>2</v>
      </c>
      <c r="CG87" s="74">
        <f t="shared" si="77"/>
        <v>2</v>
      </c>
      <c r="CH87" s="194">
        <f t="shared" si="78"/>
        <v>0</v>
      </c>
      <c r="CI87" s="191">
        <v>2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214"/>
    </row>
    <row r="88" spans="1:92" ht="15.75" customHeight="1" x14ac:dyDescent="0.25">
      <c r="A88" s="116"/>
      <c r="C88" s="16"/>
      <c r="D88" s="97" t="s">
        <v>110</v>
      </c>
      <c r="E88" s="97"/>
      <c r="F88" s="97"/>
      <c r="G88" s="207" t="s">
        <v>146</v>
      </c>
      <c r="H88" s="74"/>
      <c r="I88" s="74">
        <v>23</v>
      </c>
      <c r="J88" s="74">
        <v>11</v>
      </c>
      <c r="K88" s="74">
        <v>18</v>
      </c>
      <c r="L88" s="83">
        <v>29</v>
      </c>
      <c r="M88" s="74">
        <v>2</v>
      </c>
      <c r="Q88" s="214"/>
      <c r="R88" s="214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 t="shared" si="86"/>
        <v>3</v>
      </c>
      <c r="AD88" s="50">
        <f t="shared" si="80"/>
        <v>0</v>
      </c>
      <c r="AE88" s="50">
        <f t="shared" si="80"/>
        <v>3</v>
      </c>
      <c r="AF88" s="50">
        <f t="shared" si="80"/>
        <v>0</v>
      </c>
      <c r="AG88" s="264">
        <f t="shared" si="81"/>
        <v>0</v>
      </c>
      <c r="AH88" s="264"/>
      <c r="AI88" s="50">
        <f t="shared" si="82"/>
        <v>11</v>
      </c>
      <c r="AJ88" s="50">
        <f t="shared" si="82"/>
        <v>0</v>
      </c>
      <c r="AK88" s="50">
        <f t="shared" si="82"/>
        <v>0</v>
      </c>
      <c r="AL88" s="81">
        <f t="shared" si="83"/>
        <v>3.6666666666666665</v>
      </c>
      <c r="AM88" s="50"/>
      <c r="AN88" s="50"/>
      <c r="AO88" s="50"/>
      <c r="AP88" s="50"/>
      <c r="AQ88" s="50"/>
      <c r="AR88" s="214"/>
      <c r="AS88" s="214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>
        <v>1</v>
      </c>
      <c r="BB88" s="74">
        <v>0</v>
      </c>
      <c r="BC88" s="74">
        <v>0</v>
      </c>
      <c r="BD88" s="50">
        <f t="shared" si="84"/>
        <v>0</v>
      </c>
      <c r="BE88" s="194">
        <v>0</v>
      </c>
      <c r="BF88" s="191">
        <f t="shared" si="85"/>
        <v>22</v>
      </c>
      <c r="BG88" s="74">
        <f t="shared" si="85"/>
        <v>1</v>
      </c>
      <c r="BH88" s="74">
        <f t="shared" si="85"/>
        <v>7</v>
      </c>
      <c r="BI88" s="74">
        <f t="shared" si="85"/>
        <v>8</v>
      </c>
      <c r="BJ88" s="194">
        <f t="shared" si="85"/>
        <v>0</v>
      </c>
      <c r="BK88" s="191">
        <v>21</v>
      </c>
      <c r="BL88" s="74">
        <v>1</v>
      </c>
      <c r="BM88" s="74">
        <v>7</v>
      </c>
      <c r="BN88" s="50">
        <f t="shared" si="72"/>
        <v>8</v>
      </c>
      <c r="BO88" s="194">
        <v>0</v>
      </c>
      <c r="BP88" s="214"/>
      <c r="BQ88" s="214"/>
      <c r="BR88" s="75">
        <v>7</v>
      </c>
      <c r="BS88" s="36" t="s">
        <v>97</v>
      </c>
      <c r="BT88" s="36"/>
      <c r="BU88" s="36"/>
      <c r="BV88" s="36"/>
      <c r="BW88" s="38"/>
      <c r="BX88" s="57"/>
      <c r="BY88" s="191">
        <v>1</v>
      </c>
      <c r="BZ88" s="74">
        <v>0</v>
      </c>
      <c r="CA88" s="74">
        <v>0</v>
      </c>
      <c r="CB88" s="50">
        <f t="shared" ref="CB88" si="89">+CA88+BZ88</f>
        <v>0</v>
      </c>
      <c r="CC88" s="194">
        <v>0</v>
      </c>
      <c r="CD88" s="191">
        <f t="shared" si="74"/>
        <v>2</v>
      </c>
      <c r="CE88" s="74">
        <f t="shared" si="75"/>
        <v>0</v>
      </c>
      <c r="CF88" s="74">
        <f t="shared" si="76"/>
        <v>0</v>
      </c>
      <c r="CG88" s="74">
        <f t="shared" si="77"/>
        <v>0</v>
      </c>
      <c r="CH88" s="194">
        <f t="shared" si="78"/>
        <v>0</v>
      </c>
      <c r="CI88" s="191">
        <v>1</v>
      </c>
      <c r="CJ88" s="74">
        <v>0</v>
      </c>
      <c r="CK88" s="74">
        <v>0</v>
      </c>
      <c r="CL88" s="50">
        <f t="shared" ref="CL88" si="90">+CJ88+CK88</f>
        <v>0</v>
      </c>
      <c r="CM88" s="194">
        <v>0</v>
      </c>
      <c r="CN88" s="214"/>
    </row>
    <row r="89" spans="1:92" ht="15.75" customHeight="1" x14ac:dyDescent="0.25">
      <c r="A89" s="116"/>
      <c r="C89" s="16"/>
      <c r="D89" s="97" t="s">
        <v>94</v>
      </c>
      <c r="E89" s="97"/>
      <c r="F89" s="97"/>
      <c r="G89" s="207" t="s">
        <v>146</v>
      </c>
      <c r="H89" s="74"/>
      <c r="I89" s="74">
        <v>21</v>
      </c>
      <c r="J89" s="74">
        <v>21</v>
      </c>
      <c r="K89" s="74">
        <v>6</v>
      </c>
      <c r="L89" s="83">
        <v>27</v>
      </c>
      <c r="M89" s="74">
        <v>4</v>
      </c>
      <c r="Q89" s="215"/>
      <c r="R89" s="215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 t="shared" si="86"/>
        <v>2</v>
      </c>
      <c r="AD89" s="50">
        <f t="shared" si="80"/>
        <v>1</v>
      </c>
      <c r="AE89" s="50">
        <f t="shared" si="80"/>
        <v>1</v>
      </c>
      <c r="AF89" s="50">
        <f t="shared" si="80"/>
        <v>0</v>
      </c>
      <c r="AG89" s="264">
        <f t="shared" si="81"/>
        <v>0.5</v>
      </c>
      <c r="AH89" s="264"/>
      <c r="AI89" s="50">
        <f t="shared" si="82"/>
        <v>4</v>
      </c>
      <c r="AJ89" s="50">
        <f t="shared" si="82"/>
        <v>0</v>
      </c>
      <c r="AK89" s="50">
        <f t="shared" si="82"/>
        <v>0</v>
      </c>
      <c r="AL89" s="81">
        <f t="shared" si="83"/>
        <v>2</v>
      </c>
      <c r="AM89" s="50"/>
      <c r="AN89" s="50"/>
      <c r="AO89" s="50"/>
      <c r="AP89" s="50"/>
      <c r="AQ89" s="50"/>
      <c r="AR89" s="215"/>
      <c r="AS89" s="215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2</v>
      </c>
      <c r="BB89" s="74">
        <v>0</v>
      </c>
      <c r="BC89" s="74">
        <v>0</v>
      </c>
      <c r="BD89" s="50">
        <f t="shared" si="84"/>
        <v>0</v>
      </c>
      <c r="BE89" s="194">
        <v>0</v>
      </c>
      <c r="BF89" s="191">
        <f t="shared" si="85"/>
        <v>16</v>
      </c>
      <c r="BG89" s="74">
        <f t="shared" si="85"/>
        <v>1</v>
      </c>
      <c r="BH89" s="74">
        <f t="shared" si="85"/>
        <v>3</v>
      </c>
      <c r="BI89" s="74">
        <f t="shared" si="85"/>
        <v>4</v>
      </c>
      <c r="BJ89" s="194">
        <f t="shared" si="85"/>
        <v>4</v>
      </c>
      <c r="BK89" s="191">
        <v>14</v>
      </c>
      <c r="BL89" s="74">
        <v>1</v>
      </c>
      <c r="BM89" s="74">
        <v>3</v>
      </c>
      <c r="BN89" s="50">
        <f t="shared" si="72"/>
        <v>4</v>
      </c>
      <c r="BO89" s="194">
        <v>4</v>
      </c>
      <c r="BP89" s="215"/>
      <c r="BQ89" s="215"/>
      <c r="BR89" s="75">
        <v>6.5</v>
      </c>
      <c r="BS89" s="36" t="s">
        <v>75</v>
      </c>
      <c r="BT89" s="36"/>
      <c r="BU89" s="36"/>
      <c r="BV89" s="36"/>
      <c r="BW89" s="38"/>
      <c r="BX89" s="57"/>
      <c r="BY89" s="191"/>
      <c r="BZ89" s="74"/>
      <c r="CA89" s="74"/>
      <c r="CB89" s="74"/>
      <c r="CC89" s="194"/>
      <c r="CD89" s="191">
        <f t="shared" si="74"/>
        <v>1</v>
      </c>
      <c r="CE89" s="74">
        <f t="shared" si="75"/>
        <v>0</v>
      </c>
      <c r="CF89" s="74">
        <f t="shared" si="76"/>
        <v>1</v>
      </c>
      <c r="CG89" s="74">
        <f t="shared" si="77"/>
        <v>1</v>
      </c>
      <c r="CH89" s="194">
        <f t="shared" si="78"/>
        <v>0</v>
      </c>
      <c r="CI89" s="191">
        <v>1</v>
      </c>
      <c r="CJ89" s="74">
        <v>0</v>
      </c>
      <c r="CK89" s="74">
        <v>1</v>
      </c>
      <c r="CL89" s="50">
        <f>+CJ89+CK89</f>
        <v>1</v>
      </c>
      <c r="CM89" s="194">
        <v>0</v>
      </c>
      <c r="CN89" s="215"/>
    </row>
    <row r="90" spans="1:92" ht="15.75" customHeight="1" thickBot="1" x14ac:dyDescent="0.3">
      <c r="A90" s="116"/>
      <c r="C90" s="16"/>
      <c r="D90" s="42" t="s">
        <v>36</v>
      </c>
      <c r="G90" s="42" t="s">
        <v>25</v>
      </c>
      <c r="H90" s="43"/>
      <c r="I90" s="74">
        <v>21</v>
      </c>
      <c r="J90" s="74">
        <v>9</v>
      </c>
      <c r="K90" s="74">
        <v>17</v>
      </c>
      <c r="L90" s="83">
        <v>26</v>
      </c>
      <c r="M90" s="74">
        <v>6</v>
      </c>
      <c r="O90" s="16"/>
      <c r="Q90" s="215"/>
      <c r="R90" s="215"/>
      <c r="S90" s="75"/>
      <c r="T90" s="65"/>
      <c r="U90" s="75">
        <v>7</v>
      </c>
      <c r="V90" s="65" t="s">
        <v>448</v>
      </c>
      <c r="AC90" s="50">
        <f t="shared" si="86"/>
        <v>1</v>
      </c>
      <c r="AD90" s="50">
        <f t="shared" si="80"/>
        <v>0</v>
      </c>
      <c r="AE90" s="50">
        <f t="shared" si="80"/>
        <v>1</v>
      </c>
      <c r="AF90" s="50">
        <f t="shared" si="80"/>
        <v>0</v>
      </c>
      <c r="AG90" s="264">
        <f t="shared" si="81"/>
        <v>0</v>
      </c>
      <c r="AH90" s="264"/>
      <c r="AI90" s="50">
        <f t="shared" si="82"/>
        <v>3</v>
      </c>
      <c r="AJ90" s="50">
        <f t="shared" si="82"/>
        <v>0</v>
      </c>
      <c r="AK90" s="50">
        <f t="shared" si="82"/>
        <v>0</v>
      </c>
      <c r="AL90" s="81">
        <f t="shared" si="83"/>
        <v>3</v>
      </c>
      <c r="AM90" s="50"/>
      <c r="AN90" s="50"/>
      <c r="AO90" s="50"/>
      <c r="AP90" s="50"/>
      <c r="AQ90" s="50"/>
      <c r="AR90" s="215"/>
      <c r="AS90" s="215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2</v>
      </c>
      <c r="BB90" s="74">
        <v>0</v>
      </c>
      <c r="BC90" s="74">
        <v>0</v>
      </c>
      <c r="BD90" s="50">
        <f t="shared" si="84"/>
        <v>0</v>
      </c>
      <c r="BE90" s="194">
        <v>0</v>
      </c>
      <c r="BF90" s="191">
        <f t="shared" si="85"/>
        <v>19</v>
      </c>
      <c r="BG90" s="74">
        <f t="shared" si="85"/>
        <v>1</v>
      </c>
      <c r="BH90" s="74">
        <f t="shared" si="85"/>
        <v>6</v>
      </c>
      <c r="BI90" s="74">
        <f t="shared" si="85"/>
        <v>7</v>
      </c>
      <c r="BJ90" s="194">
        <f t="shared" si="85"/>
        <v>6</v>
      </c>
      <c r="BK90" s="191">
        <v>17</v>
      </c>
      <c r="BL90" s="74">
        <v>1</v>
      </c>
      <c r="BM90" s="74">
        <v>6</v>
      </c>
      <c r="BN90" s="50">
        <f t="shared" si="72"/>
        <v>7</v>
      </c>
      <c r="BO90" s="194">
        <v>6</v>
      </c>
      <c r="BP90" s="215"/>
      <c r="BQ90" s="215"/>
      <c r="BR90" s="75">
        <v>7.5</v>
      </c>
      <c r="BS90" s="36" t="s">
        <v>96</v>
      </c>
      <c r="BT90" s="36"/>
      <c r="BU90" s="36"/>
      <c r="BV90" s="36"/>
      <c r="BW90" s="38"/>
      <c r="BX90" s="57"/>
      <c r="BY90" s="191">
        <v>1</v>
      </c>
      <c r="BZ90" s="74">
        <v>0</v>
      </c>
      <c r="CA90" s="74">
        <v>0</v>
      </c>
      <c r="CB90" s="50">
        <f t="shared" ref="CB90" si="91">+CA90+BZ90</f>
        <v>0</v>
      </c>
      <c r="CC90" s="194">
        <v>0</v>
      </c>
      <c r="CD90" s="191">
        <f t="shared" si="74"/>
        <v>2</v>
      </c>
      <c r="CE90" s="74">
        <f t="shared" si="75"/>
        <v>0</v>
      </c>
      <c r="CF90" s="74">
        <f t="shared" si="76"/>
        <v>0</v>
      </c>
      <c r="CG90" s="74">
        <f t="shared" si="77"/>
        <v>0</v>
      </c>
      <c r="CH90" s="194">
        <f t="shared" si="78"/>
        <v>0</v>
      </c>
      <c r="CI90" s="191">
        <v>1</v>
      </c>
      <c r="CJ90" s="74">
        <v>0</v>
      </c>
      <c r="CK90" s="74">
        <v>0</v>
      </c>
      <c r="CL90" s="50">
        <f t="shared" ref="CL90:CL99" si="92">+CJ90+CK90</f>
        <v>0</v>
      </c>
      <c r="CM90" s="194">
        <v>0</v>
      </c>
      <c r="CN90" s="215"/>
    </row>
    <row r="91" spans="1:92" ht="15.75" customHeight="1" thickBot="1" x14ac:dyDescent="0.3">
      <c r="A91" s="116"/>
      <c r="C91" s="16"/>
      <c r="D91" s="65" t="s">
        <v>111</v>
      </c>
      <c r="E91" s="65"/>
      <c r="F91" s="65"/>
      <c r="G91" s="97" t="s">
        <v>19</v>
      </c>
      <c r="H91" s="50"/>
      <c r="I91" s="74">
        <v>21</v>
      </c>
      <c r="J91" s="74">
        <v>8</v>
      </c>
      <c r="K91" s="74">
        <v>17</v>
      </c>
      <c r="L91" s="83">
        <v>25</v>
      </c>
      <c r="M91" s="74">
        <v>2</v>
      </c>
      <c r="O91" s="16"/>
      <c r="Q91" s="215"/>
      <c r="R91" s="215"/>
      <c r="S91" s="75"/>
      <c r="T91" s="65"/>
      <c r="U91" s="67"/>
      <c r="V91" s="69"/>
      <c r="W91" s="68" t="s">
        <v>27</v>
      </c>
      <c r="X91" s="69"/>
      <c r="Y91" s="69"/>
      <c r="Z91" s="60"/>
      <c r="AA91" s="67"/>
      <c r="AB91" s="67"/>
      <c r="AC91" s="60">
        <f>SUM(AC80:AC90)</f>
        <v>27</v>
      </c>
      <c r="AD91" s="60">
        <f t="shared" ref="AD91:AF91" si="93">SUM(AD80:AD90)</f>
        <v>15</v>
      </c>
      <c r="AE91" s="60">
        <f t="shared" si="93"/>
        <v>7</v>
      </c>
      <c r="AF91" s="60">
        <f t="shared" si="93"/>
        <v>5</v>
      </c>
      <c r="AG91" s="265">
        <f>(2*AD91+AF91)/(2*AC91)</f>
        <v>0.64814814814814814</v>
      </c>
      <c r="AH91" s="265"/>
      <c r="AI91" s="60">
        <f t="shared" ref="AI91" si="94">SUM(AI80:AI90)</f>
        <v>52</v>
      </c>
      <c r="AJ91" s="60">
        <f t="shared" ref="AJ91:AK91" si="95">SUM(AJ80:AJ90)</f>
        <v>1</v>
      </c>
      <c r="AK91" s="60">
        <f t="shared" si="95"/>
        <v>5</v>
      </c>
      <c r="AL91" s="70">
        <f>+AI91/AC91</f>
        <v>1.9259259259259258</v>
      </c>
      <c r="AM91" s="50"/>
      <c r="AN91" s="50"/>
      <c r="AO91" s="50"/>
      <c r="AP91" s="50"/>
      <c r="AQ91" s="50"/>
      <c r="AR91" s="215"/>
      <c r="AS91" s="215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22</v>
      </c>
      <c r="BB91" s="48">
        <f t="shared" ref="BB91" si="96">SUM(BB79:BB90)</f>
        <v>4</v>
      </c>
      <c r="BC91" s="48">
        <f>SUM(BC79:BC90)</f>
        <v>8</v>
      </c>
      <c r="BD91" s="48">
        <f>+BC91+BB91</f>
        <v>12</v>
      </c>
      <c r="BE91" s="196">
        <f>SUM(BE79:BE90)</f>
        <v>4</v>
      </c>
      <c r="BF91" s="195">
        <f>SUM(BF79:BF90)</f>
        <v>264</v>
      </c>
      <c r="BG91" s="48">
        <f t="shared" ref="BG91" si="97">SUM(BG79:BG90)</f>
        <v>60</v>
      </c>
      <c r="BH91" s="48">
        <f>SUM(BH79:BH90)</f>
        <v>99</v>
      </c>
      <c r="BI91" s="48">
        <f>+BH91+BG91</f>
        <v>159</v>
      </c>
      <c r="BJ91" s="196">
        <f>SUM(BJ79:BJ90)</f>
        <v>38</v>
      </c>
      <c r="BK91" s="195">
        <f>SUM(BK79:BK90)</f>
        <v>242</v>
      </c>
      <c r="BL91" s="48">
        <f t="shared" ref="BL91" si="98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215"/>
      <c r="BQ91" s="215"/>
      <c r="BR91" s="75">
        <v>6.5</v>
      </c>
      <c r="BS91" s="36" t="s">
        <v>181</v>
      </c>
      <c r="BT91" s="36"/>
      <c r="BU91" s="36"/>
      <c r="BV91" s="36"/>
      <c r="BW91" s="38"/>
      <c r="BX91" s="57"/>
      <c r="BY91" s="191"/>
      <c r="BZ91" s="74"/>
      <c r="CA91" s="74"/>
      <c r="CB91" s="74"/>
      <c r="CC91" s="194"/>
      <c r="CD91" s="191">
        <f t="shared" si="74"/>
        <v>1</v>
      </c>
      <c r="CE91" s="74">
        <f t="shared" si="75"/>
        <v>0</v>
      </c>
      <c r="CF91" s="74">
        <f t="shared" si="76"/>
        <v>0</v>
      </c>
      <c r="CG91" s="74">
        <f t="shared" si="77"/>
        <v>0</v>
      </c>
      <c r="CH91" s="194">
        <f t="shared" si="78"/>
        <v>2</v>
      </c>
      <c r="CI91" s="191">
        <v>1</v>
      </c>
      <c r="CJ91" s="74">
        <v>0</v>
      </c>
      <c r="CK91" s="74">
        <v>0</v>
      </c>
      <c r="CL91" s="50">
        <f t="shared" si="92"/>
        <v>0</v>
      </c>
      <c r="CM91" s="194">
        <v>2</v>
      </c>
      <c r="CN91" s="215"/>
    </row>
    <row r="92" spans="1:92" ht="15.75" customHeight="1" x14ac:dyDescent="0.25">
      <c r="A92" s="116"/>
      <c r="C92" s="16"/>
      <c r="D92" s="36" t="s">
        <v>34</v>
      </c>
      <c r="E92" s="36"/>
      <c r="F92" s="36"/>
      <c r="G92" s="42" t="s">
        <v>139</v>
      </c>
      <c r="H92" s="38"/>
      <c r="I92" s="74">
        <v>21</v>
      </c>
      <c r="J92" s="74">
        <v>10</v>
      </c>
      <c r="K92" s="74">
        <v>13</v>
      </c>
      <c r="L92" s="83">
        <v>23</v>
      </c>
      <c r="M92" s="74">
        <v>0</v>
      </c>
      <c r="O92" s="16"/>
      <c r="Q92" s="215"/>
      <c r="R92" s="215"/>
      <c r="S92" s="75"/>
      <c r="T92" s="65"/>
      <c r="U92" s="71"/>
      <c r="V92" s="71"/>
      <c r="W92" s="71"/>
      <c r="X92" s="71"/>
      <c r="Y92" s="71"/>
      <c r="Z92" s="50"/>
      <c r="AA92" s="50"/>
      <c r="AB92" s="50"/>
      <c r="AC92" s="50"/>
      <c r="AD92" s="50"/>
      <c r="AE92" s="71"/>
      <c r="AF92" s="75"/>
      <c r="AG92" s="65"/>
      <c r="AH92" s="71"/>
      <c r="AI92" s="71"/>
      <c r="AJ92" s="71"/>
      <c r="AK92" s="71"/>
      <c r="AL92" s="71"/>
      <c r="AM92" s="50"/>
      <c r="AN92" s="50"/>
      <c r="AO92" s="50"/>
      <c r="AP92" s="50"/>
      <c r="AQ92" s="50"/>
      <c r="AR92" s="215"/>
      <c r="AS92" s="215"/>
      <c r="AT92" s="25" t="s">
        <v>23</v>
      </c>
      <c r="AU92" s="25"/>
      <c r="AV92" s="25"/>
      <c r="AW92" s="25"/>
      <c r="AX92" s="26"/>
      <c r="AY92" s="27" t="s">
        <v>64</v>
      </c>
      <c r="BA92" s="189">
        <v>1</v>
      </c>
      <c r="BB92" s="74">
        <v>0</v>
      </c>
      <c r="BC92" s="74">
        <v>0</v>
      </c>
      <c r="BD92" s="50">
        <f t="shared" ref="BD92" si="99">+BC92+BB92</f>
        <v>0</v>
      </c>
      <c r="BE92" s="194">
        <v>0</v>
      </c>
      <c r="BF92" s="189">
        <f>+BK92+BA92</f>
        <v>23</v>
      </c>
      <c r="BG92" s="28">
        <f>+BL92+BB92</f>
        <v>6</v>
      </c>
      <c r="BH92" s="28">
        <f>+BM92+BC92</f>
        <v>5</v>
      </c>
      <c r="BI92" s="28">
        <f>+BN92+BD92</f>
        <v>11</v>
      </c>
      <c r="BJ92" s="193">
        <f>+BO92+BE92</f>
        <v>2</v>
      </c>
      <c r="BK92" s="189">
        <v>22</v>
      </c>
      <c r="BL92" s="28">
        <v>6</v>
      </c>
      <c r="BM92" s="28">
        <v>5</v>
      </c>
      <c r="BN92" s="60">
        <f t="shared" ref="BN92:BN103" si="100">+BL92+BM92</f>
        <v>11</v>
      </c>
      <c r="BO92" s="193">
        <v>2</v>
      </c>
      <c r="BP92" s="215"/>
      <c r="BQ92" s="215"/>
      <c r="BR92" s="75">
        <v>6</v>
      </c>
      <c r="BS92" s="36" t="s">
        <v>89</v>
      </c>
      <c r="BT92" s="36"/>
      <c r="BU92" s="36"/>
      <c r="BV92" s="36"/>
      <c r="BW92" s="38"/>
      <c r="BX92" s="57"/>
      <c r="BY92" s="191"/>
      <c r="BZ92" s="74"/>
      <c r="CA92" s="74"/>
      <c r="CB92" s="74"/>
      <c r="CC92" s="194"/>
      <c r="CD92" s="191">
        <f t="shared" si="74"/>
        <v>1</v>
      </c>
      <c r="CE92" s="74">
        <f t="shared" si="75"/>
        <v>0</v>
      </c>
      <c r="CF92" s="74">
        <f t="shared" si="76"/>
        <v>0</v>
      </c>
      <c r="CG92" s="74">
        <f t="shared" si="77"/>
        <v>0</v>
      </c>
      <c r="CH92" s="194">
        <f t="shared" si="78"/>
        <v>2</v>
      </c>
      <c r="CI92" s="191">
        <v>1</v>
      </c>
      <c r="CJ92" s="74">
        <v>0</v>
      </c>
      <c r="CK92" s="74">
        <v>0</v>
      </c>
      <c r="CL92" s="50">
        <f t="shared" si="92"/>
        <v>0</v>
      </c>
      <c r="CM92" s="194">
        <v>2</v>
      </c>
      <c r="CN92" s="215"/>
    </row>
    <row r="93" spans="1:92" ht="15.75" customHeight="1" x14ac:dyDescent="0.25">
      <c r="A93" s="116"/>
      <c r="C93" s="16"/>
      <c r="D93" s="65" t="s">
        <v>69</v>
      </c>
      <c r="E93" s="65"/>
      <c r="F93" s="65"/>
      <c r="G93" s="97" t="s">
        <v>19</v>
      </c>
      <c r="H93" s="50"/>
      <c r="I93" s="74">
        <v>24</v>
      </c>
      <c r="J93" s="74">
        <v>3</v>
      </c>
      <c r="K93" s="74">
        <v>19</v>
      </c>
      <c r="L93" s="83">
        <v>22</v>
      </c>
      <c r="M93" s="74">
        <v>0</v>
      </c>
      <c r="O93" s="16"/>
      <c r="Q93" s="215"/>
      <c r="R93" s="215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215"/>
      <c r="AS93" s="215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1</v>
      </c>
      <c r="BB93" s="74">
        <v>0</v>
      </c>
      <c r="BC93" s="74">
        <v>0</v>
      </c>
      <c r="BD93" s="50">
        <f t="shared" ref="BD93:BD103" si="101">+BC93+BB93</f>
        <v>0</v>
      </c>
      <c r="BE93" s="194">
        <v>0</v>
      </c>
      <c r="BF93" s="191">
        <f t="shared" ref="BF93:BJ103" si="102">+BK93+BA93</f>
        <v>20</v>
      </c>
      <c r="BG93" s="74">
        <f t="shared" si="102"/>
        <v>0</v>
      </c>
      <c r="BH93" s="74">
        <f t="shared" si="102"/>
        <v>1</v>
      </c>
      <c r="BI93" s="74">
        <f t="shared" si="102"/>
        <v>1</v>
      </c>
      <c r="BJ93" s="194">
        <f t="shared" si="102"/>
        <v>2</v>
      </c>
      <c r="BK93" s="191">
        <v>19</v>
      </c>
      <c r="BL93" s="74">
        <v>0</v>
      </c>
      <c r="BM93" s="74">
        <v>1</v>
      </c>
      <c r="BN93" s="50">
        <f t="shared" si="100"/>
        <v>1</v>
      </c>
      <c r="BO93" s="194">
        <v>2</v>
      </c>
      <c r="BP93" s="215"/>
      <c r="BQ93" s="215"/>
      <c r="BR93" s="75">
        <v>7.5</v>
      </c>
      <c r="BS93" s="36" t="s">
        <v>44</v>
      </c>
      <c r="BT93" s="36"/>
      <c r="BU93" s="36"/>
      <c r="BV93" s="36"/>
      <c r="BW93" s="38"/>
      <c r="BX93" s="57"/>
      <c r="BY93" s="191"/>
      <c r="BZ93" s="74"/>
      <c r="CA93" s="74"/>
      <c r="CB93" s="74"/>
      <c r="CC93" s="194"/>
      <c r="CD93" s="191">
        <f t="shared" si="74"/>
        <v>1</v>
      </c>
      <c r="CE93" s="74">
        <f t="shared" si="75"/>
        <v>0</v>
      </c>
      <c r="CF93" s="74">
        <f t="shared" si="76"/>
        <v>0</v>
      </c>
      <c r="CG93" s="74">
        <f t="shared" si="77"/>
        <v>0</v>
      </c>
      <c r="CH93" s="194">
        <f t="shared" si="78"/>
        <v>0</v>
      </c>
      <c r="CI93" s="191">
        <v>1</v>
      </c>
      <c r="CJ93" s="74">
        <v>0</v>
      </c>
      <c r="CK93" s="74">
        <v>0</v>
      </c>
      <c r="CL93" s="50">
        <f t="shared" si="92"/>
        <v>0</v>
      </c>
      <c r="CM93" s="194">
        <v>0</v>
      </c>
      <c r="CN93" s="215"/>
    </row>
    <row r="94" spans="1:92" ht="15.75" customHeight="1" x14ac:dyDescent="0.25">
      <c r="A94" s="116"/>
      <c r="C94" s="16"/>
      <c r="D94" s="36" t="s">
        <v>154</v>
      </c>
      <c r="E94" s="36"/>
      <c r="F94" s="36"/>
      <c r="G94" s="42" t="s">
        <v>139</v>
      </c>
      <c r="H94" s="38"/>
      <c r="I94" s="74">
        <v>22</v>
      </c>
      <c r="J94" s="74">
        <v>6</v>
      </c>
      <c r="K94" s="74">
        <v>15</v>
      </c>
      <c r="L94" s="83">
        <v>21</v>
      </c>
      <c r="M94" s="74">
        <v>0</v>
      </c>
      <c r="O94" s="16"/>
      <c r="Q94" s="215"/>
      <c r="R94" s="215"/>
      <c r="S94" s="75"/>
      <c r="T94" s="65"/>
      <c r="U94" s="266" t="s">
        <v>668</v>
      </c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50"/>
      <c r="AN94" s="50"/>
      <c r="AO94" s="50"/>
      <c r="AP94" s="50"/>
      <c r="AQ94" s="50"/>
      <c r="AR94" s="215"/>
      <c r="AS94" s="215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2</v>
      </c>
      <c r="BB94" s="74">
        <v>2</v>
      </c>
      <c r="BC94" s="74">
        <v>1</v>
      </c>
      <c r="BD94" s="50">
        <f t="shared" si="101"/>
        <v>3</v>
      </c>
      <c r="BE94" s="194">
        <v>0</v>
      </c>
      <c r="BF94" s="191">
        <f t="shared" si="102"/>
        <v>23</v>
      </c>
      <c r="BG94" s="74">
        <f t="shared" si="102"/>
        <v>42</v>
      </c>
      <c r="BH94" s="74">
        <f t="shared" si="102"/>
        <v>16</v>
      </c>
      <c r="BI94" s="74">
        <f t="shared" si="102"/>
        <v>58</v>
      </c>
      <c r="BJ94" s="194">
        <f t="shared" si="102"/>
        <v>4</v>
      </c>
      <c r="BK94" s="191">
        <v>21</v>
      </c>
      <c r="BL94" s="74">
        <v>40</v>
      </c>
      <c r="BM94" s="74">
        <v>15</v>
      </c>
      <c r="BN94" s="50">
        <f t="shared" si="100"/>
        <v>55</v>
      </c>
      <c r="BO94" s="194">
        <v>4</v>
      </c>
      <c r="BP94" s="215"/>
      <c r="BQ94" s="215"/>
      <c r="BR94" s="75">
        <v>9.5</v>
      </c>
      <c r="BS94" s="36" t="s">
        <v>133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74"/>
        <v>2</v>
      </c>
      <c r="CE94" s="74">
        <f t="shared" si="75"/>
        <v>3</v>
      </c>
      <c r="CF94" s="74">
        <f t="shared" si="76"/>
        <v>0</v>
      </c>
      <c r="CG94" s="74">
        <f t="shared" si="77"/>
        <v>3</v>
      </c>
      <c r="CH94" s="194">
        <f t="shared" si="78"/>
        <v>0</v>
      </c>
      <c r="CI94" s="191">
        <v>2</v>
      </c>
      <c r="CJ94" s="74">
        <v>3</v>
      </c>
      <c r="CK94" s="74">
        <v>0</v>
      </c>
      <c r="CL94" s="50">
        <f t="shared" si="92"/>
        <v>3</v>
      </c>
      <c r="CM94" s="194">
        <v>0</v>
      </c>
      <c r="CN94" s="215"/>
    </row>
    <row r="95" spans="1:92" ht="15.75" customHeight="1" x14ac:dyDescent="0.25">
      <c r="A95" s="116"/>
      <c r="C95" s="16"/>
      <c r="D95" s="42" t="s">
        <v>86</v>
      </c>
      <c r="E95" s="42"/>
      <c r="F95" s="42"/>
      <c r="G95" s="36" t="s">
        <v>15</v>
      </c>
      <c r="H95" s="43"/>
      <c r="I95" s="74">
        <v>23</v>
      </c>
      <c r="J95" s="74">
        <v>6</v>
      </c>
      <c r="K95" s="74">
        <v>14</v>
      </c>
      <c r="L95" s="83">
        <v>20</v>
      </c>
      <c r="M95" s="74">
        <v>0</v>
      </c>
      <c r="O95" s="16"/>
      <c r="Q95" s="215"/>
      <c r="R95" s="215"/>
      <c r="S95" s="75"/>
      <c r="T95" s="65"/>
      <c r="U95" s="71"/>
      <c r="V95" s="71"/>
      <c r="W95" s="71"/>
      <c r="X95" s="71"/>
      <c r="Y95" s="71"/>
      <c r="Z95" s="50"/>
      <c r="AA95" s="50"/>
      <c r="AB95" s="50"/>
      <c r="AC95" s="50"/>
      <c r="AD95" s="50"/>
      <c r="AE95" s="71"/>
      <c r="AF95" s="75"/>
      <c r="AG95" s="65"/>
      <c r="AH95" s="71"/>
      <c r="AI95" s="71"/>
      <c r="AJ95" s="71"/>
      <c r="AK95" s="71"/>
      <c r="AL95" s="71"/>
      <c r="AM95" s="50"/>
      <c r="AN95" s="50"/>
      <c r="AO95" s="50"/>
      <c r="AP95" s="50"/>
      <c r="AQ95" s="50"/>
      <c r="AR95" s="215"/>
      <c r="AS95" s="215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2</v>
      </c>
      <c r="BB95" s="74">
        <v>0</v>
      </c>
      <c r="BC95" s="74">
        <v>1</v>
      </c>
      <c r="BD95" s="50">
        <f t="shared" si="101"/>
        <v>1</v>
      </c>
      <c r="BE95" s="194">
        <v>0</v>
      </c>
      <c r="BF95" s="191">
        <f t="shared" si="102"/>
        <v>22</v>
      </c>
      <c r="BG95" s="74">
        <f t="shared" si="102"/>
        <v>6</v>
      </c>
      <c r="BH95" s="74">
        <f t="shared" si="102"/>
        <v>13</v>
      </c>
      <c r="BI95" s="74">
        <f t="shared" si="102"/>
        <v>19</v>
      </c>
      <c r="BJ95" s="194">
        <f t="shared" si="102"/>
        <v>4</v>
      </c>
      <c r="BK95" s="191">
        <v>20</v>
      </c>
      <c r="BL95" s="74">
        <v>6</v>
      </c>
      <c r="BM95" s="74">
        <v>12</v>
      </c>
      <c r="BN95" s="50">
        <f t="shared" si="100"/>
        <v>18</v>
      </c>
      <c r="BO95" s="194">
        <v>4</v>
      </c>
      <c r="BP95" s="215"/>
      <c r="BQ95" s="215"/>
      <c r="BR95" s="75">
        <v>7.5</v>
      </c>
      <c r="BS95" s="36" t="s">
        <v>125</v>
      </c>
      <c r="BT95" s="36"/>
      <c r="BU95" s="36"/>
      <c r="BV95" s="36"/>
      <c r="BW95" s="38"/>
      <c r="BX95" s="57"/>
      <c r="BY95" s="191"/>
      <c r="BZ95" s="74"/>
      <c r="CA95" s="74"/>
      <c r="CB95" s="74"/>
      <c r="CC95" s="194"/>
      <c r="CD95" s="191">
        <f t="shared" si="74"/>
        <v>2</v>
      </c>
      <c r="CE95" s="74">
        <f t="shared" si="75"/>
        <v>0</v>
      </c>
      <c r="CF95" s="74">
        <f t="shared" si="76"/>
        <v>1</v>
      </c>
      <c r="CG95" s="74">
        <f t="shared" si="77"/>
        <v>1</v>
      </c>
      <c r="CH95" s="194">
        <f t="shared" si="78"/>
        <v>0</v>
      </c>
      <c r="CI95" s="191">
        <v>2</v>
      </c>
      <c r="CJ95" s="74">
        <v>0</v>
      </c>
      <c r="CK95" s="74">
        <v>1</v>
      </c>
      <c r="CL95" s="50">
        <f t="shared" si="92"/>
        <v>1</v>
      </c>
      <c r="CM95" s="194">
        <v>0</v>
      </c>
      <c r="CN95" s="215"/>
    </row>
    <row r="96" spans="1:92" ht="15.75" customHeight="1" thickBot="1" x14ac:dyDescent="0.3">
      <c r="A96" s="116"/>
      <c r="C96" s="16"/>
      <c r="D96" s="42" t="s">
        <v>38</v>
      </c>
      <c r="E96" s="42"/>
      <c r="F96" s="42"/>
      <c r="G96" s="29" t="s">
        <v>23</v>
      </c>
      <c r="H96" s="43"/>
      <c r="I96" s="74">
        <v>22</v>
      </c>
      <c r="J96" s="74">
        <v>6</v>
      </c>
      <c r="K96" s="74">
        <v>13</v>
      </c>
      <c r="L96" s="83">
        <v>19</v>
      </c>
      <c r="M96" s="74">
        <v>4</v>
      </c>
      <c r="O96" s="16"/>
      <c r="Q96" s="215"/>
      <c r="R96" s="215"/>
      <c r="S96" s="75"/>
      <c r="T96" s="65"/>
      <c r="U96" s="152" t="s">
        <v>161</v>
      </c>
      <c r="V96" s="22" t="s">
        <v>194</v>
      </c>
      <c r="W96" s="22"/>
      <c r="X96" s="22"/>
      <c r="Y96" s="22"/>
      <c r="Z96" s="22"/>
      <c r="AA96" s="22"/>
      <c r="AB96" s="22"/>
      <c r="AC96" s="152" t="s">
        <v>4</v>
      </c>
      <c r="AD96" s="152" t="s">
        <v>8</v>
      </c>
      <c r="AE96" s="152" t="s">
        <v>9</v>
      </c>
      <c r="AF96" s="152" t="s">
        <v>10</v>
      </c>
      <c r="AG96" s="263" t="s">
        <v>107</v>
      </c>
      <c r="AH96" s="263"/>
      <c r="AI96" s="152" t="s">
        <v>5</v>
      </c>
      <c r="AJ96" s="152" t="s">
        <v>7</v>
      </c>
      <c r="AK96" s="152" t="s">
        <v>6</v>
      </c>
      <c r="AL96" s="152" t="s">
        <v>108</v>
      </c>
      <c r="AM96" s="50"/>
      <c r="AN96" s="50"/>
      <c r="AO96" s="50"/>
      <c r="AP96" s="50"/>
      <c r="AQ96" s="50"/>
      <c r="AR96" s="215"/>
      <c r="AS96" s="215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2</v>
      </c>
      <c r="BB96" s="74">
        <v>1</v>
      </c>
      <c r="BC96" s="74">
        <v>0</v>
      </c>
      <c r="BD96" s="50">
        <f t="shared" si="101"/>
        <v>1</v>
      </c>
      <c r="BE96" s="194">
        <v>0</v>
      </c>
      <c r="BF96" s="191">
        <f t="shared" si="102"/>
        <v>22</v>
      </c>
      <c r="BG96" s="74">
        <f t="shared" si="102"/>
        <v>13</v>
      </c>
      <c r="BH96" s="74">
        <f t="shared" si="102"/>
        <v>17</v>
      </c>
      <c r="BI96" s="74">
        <f t="shared" si="102"/>
        <v>30</v>
      </c>
      <c r="BJ96" s="194">
        <f t="shared" si="102"/>
        <v>2</v>
      </c>
      <c r="BK96" s="191">
        <v>20</v>
      </c>
      <c r="BL96" s="74">
        <v>12</v>
      </c>
      <c r="BM96" s="74">
        <v>17</v>
      </c>
      <c r="BN96" s="50">
        <f t="shared" si="100"/>
        <v>29</v>
      </c>
      <c r="BO96" s="194">
        <v>2</v>
      </c>
      <c r="BP96" s="215"/>
      <c r="BQ96" s="215"/>
      <c r="BR96" s="75">
        <v>6.5</v>
      </c>
      <c r="BS96" s="36" t="s">
        <v>76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si="74"/>
        <v>9</v>
      </c>
      <c r="CE96" s="74">
        <f t="shared" si="75"/>
        <v>0</v>
      </c>
      <c r="CF96" s="74">
        <f t="shared" si="76"/>
        <v>3</v>
      </c>
      <c r="CG96" s="74">
        <f t="shared" si="77"/>
        <v>3</v>
      </c>
      <c r="CH96" s="194">
        <f t="shared" si="78"/>
        <v>0</v>
      </c>
      <c r="CI96" s="191">
        <v>9</v>
      </c>
      <c r="CJ96" s="74">
        <v>0</v>
      </c>
      <c r="CK96" s="74">
        <v>3</v>
      </c>
      <c r="CL96" s="50">
        <f t="shared" si="92"/>
        <v>3</v>
      </c>
      <c r="CM96" s="194">
        <v>0</v>
      </c>
      <c r="CN96" s="215"/>
    </row>
    <row r="97" spans="1:92" ht="15.75" customHeight="1" thickBot="1" x14ac:dyDescent="0.3">
      <c r="A97" s="116"/>
      <c r="C97" s="16"/>
      <c r="D97" s="97" t="s">
        <v>98</v>
      </c>
      <c r="E97" s="97"/>
      <c r="F97" s="97"/>
      <c r="G97" s="65" t="s">
        <v>21</v>
      </c>
      <c r="H97" s="74"/>
      <c r="I97" s="74">
        <v>17</v>
      </c>
      <c r="J97" s="74">
        <v>10</v>
      </c>
      <c r="K97" s="74">
        <v>8</v>
      </c>
      <c r="L97" s="83">
        <v>18</v>
      </c>
      <c r="M97" s="74">
        <v>2</v>
      </c>
      <c r="O97" s="16"/>
      <c r="Q97" s="215"/>
      <c r="R97" s="215"/>
      <c r="S97" s="75"/>
      <c r="T97" s="65"/>
      <c r="U97" s="79">
        <v>7.5</v>
      </c>
      <c r="V97" s="65" t="s">
        <v>16</v>
      </c>
      <c r="W97" s="65"/>
      <c r="X97" s="65"/>
      <c r="Y97" s="65"/>
      <c r="Z97" s="50"/>
      <c r="AC97" s="50">
        <v>1</v>
      </c>
      <c r="AD97" s="50">
        <v>1</v>
      </c>
      <c r="AE97" s="50">
        <v>0</v>
      </c>
      <c r="AF97" s="50">
        <v>0</v>
      </c>
      <c r="AG97" s="264">
        <f t="shared" ref="AG97" si="103">(2*AD97+AF97)/(2*AC97)</f>
        <v>1</v>
      </c>
      <c r="AH97" s="264"/>
      <c r="AI97" s="50">
        <v>1</v>
      </c>
      <c r="AJ97" s="50">
        <v>0</v>
      </c>
      <c r="AK97" s="50">
        <v>0</v>
      </c>
      <c r="AL97" s="81">
        <f t="shared" ref="AL97" si="104">+AI97/AC97</f>
        <v>1</v>
      </c>
      <c r="AM97" s="50"/>
      <c r="AN97" s="50"/>
      <c r="AO97" s="50"/>
      <c r="AP97" s="50"/>
      <c r="AQ97" s="50"/>
      <c r="AR97" s="215"/>
      <c r="AS97" s="215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2</v>
      </c>
      <c r="BB97" s="74">
        <v>1</v>
      </c>
      <c r="BC97" s="74">
        <v>1</v>
      </c>
      <c r="BD97" s="50">
        <f t="shared" si="101"/>
        <v>2</v>
      </c>
      <c r="BE97" s="194">
        <v>4</v>
      </c>
      <c r="BF97" s="191">
        <f t="shared" si="102"/>
        <v>18</v>
      </c>
      <c r="BG97" s="74">
        <f t="shared" si="102"/>
        <v>2</v>
      </c>
      <c r="BH97" s="74">
        <f t="shared" si="102"/>
        <v>14</v>
      </c>
      <c r="BI97" s="74">
        <f t="shared" si="102"/>
        <v>16</v>
      </c>
      <c r="BJ97" s="194">
        <f t="shared" si="102"/>
        <v>10</v>
      </c>
      <c r="BK97" s="191">
        <v>16</v>
      </c>
      <c r="BL97" s="74">
        <v>1</v>
      </c>
      <c r="BM97" s="74">
        <v>13</v>
      </c>
      <c r="BN97" s="50">
        <f t="shared" si="100"/>
        <v>14</v>
      </c>
      <c r="BO97" s="194">
        <v>6</v>
      </c>
      <c r="BP97" s="215"/>
      <c r="BQ97" s="215"/>
      <c r="BR97" s="75">
        <v>7.5</v>
      </c>
      <c r="BS97" s="36" t="s">
        <v>56</v>
      </c>
      <c r="BT97" s="36"/>
      <c r="BU97" s="36"/>
      <c r="BV97" s="36"/>
      <c r="BW97" s="38"/>
      <c r="BX97" s="57"/>
      <c r="BY97" s="191"/>
      <c r="BZ97" s="74"/>
      <c r="CA97" s="74"/>
      <c r="CB97" s="74"/>
      <c r="CC97" s="194"/>
      <c r="CD97" s="191">
        <f t="shared" si="74"/>
        <v>1</v>
      </c>
      <c r="CE97" s="74">
        <f t="shared" si="75"/>
        <v>0</v>
      </c>
      <c r="CF97" s="74">
        <f t="shared" si="76"/>
        <v>0</v>
      </c>
      <c r="CG97" s="74">
        <f t="shared" si="77"/>
        <v>0</v>
      </c>
      <c r="CH97" s="194">
        <f t="shared" si="78"/>
        <v>0</v>
      </c>
      <c r="CI97" s="191">
        <v>1</v>
      </c>
      <c r="CJ97" s="74">
        <v>0</v>
      </c>
      <c r="CK97" s="74">
        <v>0</v>
      </c>
      <c r="CL97" s="50">
        <f t="shared" si="92"/>
        <v>0</v>
      </c>
      <c r="CM97" s="194">
        <v>0</v>
      </c>
      <c r="CN97" s="215"/>
    </row>
    <row r="98" spans="1:92" ht="15.75" customHeight="1" x14ac:dyDescent="0.25">
      <c r="A98" s="116"/>
      <c r="C98" s="16"/>
      <c r="D98" s="42" t="s">
        <v>67</v>
      </c>
      <c r="E98" s="42"/>
      <c r="F98" s="42"/>
      <c r="G98" s="36" t="s">
        <v>15</v>
      </c>
      <c r="H98" s="43"/>
      <c r="I98" s="74">
        <v>13</v>
      </c>
      <c r="J98" s="74">
        <v>10</v>
      </c>
      <c r="K98" s="74">
        <v>8</v>
      </c>
      <c r="L98" s="83">
        <v>18</v>
      </c>
      <c r="M98" s="74">
        <v>0</v>
      </c>
      <c r="O98" s="16"/>
      <c r="Q98" s="215"/>
      <c r="R98" s="215"/>
      <c r="S98" s="71"/>
      <c r="T98" s="65"/>
      <c r="U98" s="67"/>
      <c r="V98" s="69"/>
      <c r="W98" s="68" t="s">
        <v>27</v>
      </c>
      <c r="X98" s="69"/>
      <c r="Y98" s="69"/>
      <c r="Z98" s="60"/>
      <c r="AA98" s="67"/>
      <c r="AB98" s="67"/>
      <c r="AC98" s="60">
        <f>SUM(AC97)</f>
        <v>1</v>
      </c>
      <c r="AD98" s="60">
        <f t="shared" ref="AD98:AF98" si="105">SUM(AD97)</f>
        <v>1</v>
      </c>
      <c r="AE98" s="60">
        <f t="shared" si="105"/>
        <v>0</v>
      </c>
      <c r="AF98" s="60">
        <f t="shared" si="105"/>
        <v>0</v>
      </c>
      <c r="AG98" s="265">
        <f>(2*AD98+AF98)/(2*AC98)</f>
        <v>1</v>
      </c>
      <c r="AH98" s="265"/>
      <c r="AI98" s="60">
        <f>SUM(AI97)</f>
        <v>1</v>
      </c>
      <c r="AJ98" s="60">
        <f>SUM(AJ97)</f>
        <v>0</v>
      </c>
      <c r="AK98" s="60">
        <f>SUM(AK97)</f>
        <v>0</v>
      </c>
      <c r="AL98" s="70">
        <f>+AI98/AC98</f>
        <v>1</v>
      </c>
      <c r="AM98" s="50"/>
      <c r="AN98" s="50"/>
      <c r="AO98" s="50"/>
      <c r="AP98" s="50"/>
      <c r="AQ98" s="50"/>
      <c r="AR98" s="215"/>
      <c r="AS98" s="215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2</v>
      </c>
      <c r="BB98" s="74">
        <v>0</v>
      </c>
      <c r="BC98" s="74">
        <v>1</v>
      </c>
      <c r="BD98" s="50">
        <f t="shared" si="101"/>
        <v>1</v>
      </c>
      <c r="BE98" s="194">
        <v>0</v>
      </c>
      <c r="BF98" s="191">
        <f t="shared" si="102"/>
        <v>22</v>
      </c>
      <c r="BG98" s="74">
        <f t="shared" si="102"/>
        <v>1</v>
      </c>
      <c r="BH98" s="74">
        <f t="shared" si="102"/>
        <v>15</v>
      </c>
      <c r="BI98" s="74">
        <f t="shared" si="102"/>
        <v>16</v>
      </c>
      <c r="BJ98" s="194">
        <f t="shared" si="102"/>
        <v>0</v>
      </c>
      <c r="BK98" s="191">
        <v>20</v>
      </c>
      <c r="BL98" s="74">
        <v>1</v>
      </c>
      <c r="BM98" s="74">
        <v>14</v>
      </c>
      <c r="BN98" s="50">
        <f t="shared" si="100"/>
        <v>15</v>
      </c>
      <c r="BO98" s="194">
        <v>0</v>
      </c>
      <c r="BP98" s="215"/>
      <c r="BQ98" s="215"/>
      <c r="BR98" s="75">
        <v>7</v>
      </c>
      <c r="BS98" s="36" t="s">
        <v>40</v>
      </c>
      <c r="BT98" s="36"/>
      <c r="BU98" s="36"/>
      <c r="BV98" s="36"/>
      <c r="BW98" s="38"/>
      <c r="BX98" s="57"/>
      <c r="BY98" s="191"/>
      <c r="BZ98" s="74"/>
      <c r="CA98" s="74"/>
      <c r="CB98" s="74"/>
      <c r="CC98" s="194"/>
      <c r="CD98" s="191">
        <f t="shared" si="74"/>
        <v>3</v>
      </c>
      <c r="CE98" s="74">
        <f t="shared" si="75"/>
        <v>0</v>
      </c>
      <c r="CF98" s="74">
        <f t="shared" si="76"/>
        <v>0</v>
      </c>
      <c r="CG98" s="74">
        <f t="shared" si="77"/>
        <v>0</v>
      </c>
      <c r="CH98" s="194">
        <f t="shared" si="78"/>
        <v>0</v>
      </c>
      <c r="CI98" s="191">
        <v>3</v>
      </c>
      <c r="CJ98" s="74">
        <v>0</v>
      </c>
      <c r="CK98" s="74">
        <v>0</v>
      </c>
      <c r="CL98" s="50">
        <f t="shared" si="92"/>
        <v>0</v>
      </c>
      <c r="CM98" s="194">
        <v>0</v>
      </c>
      <c r="CN98" s="215"/>
    </row>
    <row r="99" spans="1:92" ht="15.75" customHeight="1" x14ac:dyDescent="0.25">
      <c r="A99" s="116"/>
      <c r="C99" s="16"/>
      <c r="D99" s="65" t="s">
        <v>129</v>
      </c>
      <c r="E99" s="65"/>
      <c r="F99" s="65"/>
      <c r="G99" s="97" t="s">
        <v>19</v>
      </c>
      <c r="H99" s="50"/>
      <c r="I99" s="74">
        <v>24</v>
      </c>
      <c r="J99" s="74">
        <v>7</v>
      </c>
      <c r="K99" s="74">
        <v>11</v>
      </c>
      <c r="L99" s="83">
        <v>18</v>
      </c>
      <c r="M99" s="74">
        <v>0</v>
      </c>
      <c r="O99" s="16"/>
      <c r="Q99" s="215"/>
      <c r="R99" s="215"/>
      <c r="S99" s="71"/>
      <c r="T99" s="65"/>
      <c r="U99" s="79"/>
      <c r="V99" s="65"/>
      <c r="W99" s="65"/>
      <c r="X99" s="65"/>
      <c r="Y99" s="65"/>
      <c r="Z99" s="50"/>
      <c r="AC99" s="50"/>
      <c r="AD99" s="50"/>
      <c r="AE99" s="50"/>
      <c r="AF99" s="50"/>
      <c r="AG99" s="264"/>
      <c r="AH99" s="264"/>
      <c r="AI99" s="50"/>
      <c r="AJ99" s="50"/>
      <c r="AK99" s="50"/>
      <c r="AL99" s="81"/>
      <c r="AM99" s="50"/>
      <c r="AN99" s="50"/>
      <c r="AO99" s="50"/>
      <c r="AP99" s="50"/>
      <c r="AQ99" s="50"/>
      <c r="AR99" s="215"/>
      <c r="AS99" s="215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2</v>
      </c>
      <c r="BB99" s="74">
        <v>0</v>
      </c>
      <c r="BC99" s="74">
        <v>1</v>
      </c>
      <c r="BD99" s="50">
        <f t="shared" si="101"/>
        <v>1</v>
      </c>
      <c r="BE99" s="194">
        <v>0</v>
      </c>
      <c r="BF99" s="191">
        <f t="shared" si="102"/>
        <v>23</v>
      </c>
      <c r="BG99" s="74">
        <f t="shared" si="102"/>
        <v>2</v>
      </c>
      <c r="BH99" s="74">
        <f t="shared" si="102"/>
        <v>3</v>
      </c>
      <c r="BI99" s="74">
        <f t="shared" si="102"/>
        <v>5</v>
      </c>
      <c r="BJ99" s="194">
        <f t="shared" si="102"/>
        <v>0</v>
      </c>
      <c r="BK99" s="191">
        <v>21</v>
      </c>
      <c r="BL99" s="74">
        <v>2</v>
      </c>
      <c r="BM99" s="74">
        <v>2</v>
      </c>
      <c r="BN99" s="50">
        <f t="shared" si="100"/>
        <v>4</v>
      </c>
      <c r="BO99" s="194">
        <v>0</v>
      </c>
      <c r="BP99" s="215"/>
      <c r="BQ99" s="215"/>
      <c r="BR99" s="75">
        <v>6.5</v>
      </c>
      <c r="BS99" s="36" t="s">
        <v>138</v>
      </c>
      <c r="BT99" s="36"/>
      <c r="BU99" s="36"/>
      <c r="BV99" s="36"/>
      <c r="BW99" s="38"/>
      <c r="BX99" s="57"/>
      <c r="BY99" s="191"/>
      <c r="BZ99" s="74"/>
      <c r="CA99" s="74"/>
      <c r="CB99" s="74"/>
      <c r="CC99" s="194"/>
      <c r="CD99" s="191">
        <f t="shared" si="74"/>
        <v>7</v>
      </c>
      <c r="CE99" s="74">
        <f t="shared" si="75"/>
        <v>0</v>
      </c>
      <c r="CF99" s="74">
        <f t="shared" si="76"/>
        <v>1</v>
      </c>
      <c r="CG99" s="74">
        <f t="shared" si="77"/>
        <v>1</v>
      </c>
      <c r="CH99" s="194">
        <f t="shared" si="78"/>
        <v>0</v>
      </c>
      <c r="CI99" s="191">
        <v>7</v>
      </c>
      <c r="CJ99" s="74">
        <v>0</v>
      </c>
      <c r="CK99" s="74">
        <v>1</v>
      </c>
      <c r="CL99" s="50">
        <f t="shared" si="92"/>
        <v>1</v>
      </c>
      <c r="CM99" s="194">
        <v>0</v>
      </c>
      <c r="CN99" s="215"/>
    </row>
    <row r="100" spans="1:92" ht="15.75" customHeight="1" x14ac:dyDescent="0.25">
      <c r="A100" s="116"/>
      <c r="C100" s="16"/>
      <c r="D100" s="42" t="s">
        <v>73</v>
      </c>
      <c r="E100" s="42"/>
      <c r="F100" s="42"/>
      <c r="G100" s="29" t="s">
        <v>23</v>
      </c>
      <c r="H100" s="43"/>
      <c r="I100" s="74">
        <v>22</v>
      </c>
      <c r="J100" s="74">
        <v>2</v>
      </c>
      <c r="K100" s="74">
        <v>16</v>
      </c>
      <c r="L100" s="83">
        <v>18</v>
      </c>
      <c r="M100" s="74">
        <v>0</v>
      </c>
      <c r="Q100" s="215"/>
      <c r="R100" s="215"/>
      <c r="S100" s="71"/>
      <c r="T100" s="71"/>
      <c r="U100" s="79"/>
      <c r="V100" s="65"/>
      <c r="W100" s="65"/>
      <c r="X100" s="65"/>
      <c r="Y100" s="65"/>
      <c r="Z100" s="50"/>
      <c r="AC100" s="50"/>
      <c r="AD100" s="50"/>
      <c r="AE100" s="50"/>
      <c r="AF100" s="50"/>
      <c r="AG100" s="264"/>
      <c r="AH100" s="264"/>
      <c r="AI100" s="50"/>
      <c r="AJ100" s="50"/>
      <c r="AK100" s="50"/>
      <c r="AL100" s="81"/>
      <c r="AM100" s="50"/>
      <c r="AN100" s="50"/>
      <c r="AO100" s="50"/>
      <c r="AP100" s="50"/>
      <c r="AQ100" s="50"/>
      <c r="AR100" s="215"/>
      <c r="AS100" s="215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2</v>
      </c>
      <c r="BB100" s="74">
        <v>0</v>
      </c>
      <c r="BC100" s="74">
        <v>0</v>
      </c>
      <c r="BD100" s="50">
        <f t="shared" si="101"/>
        <v>0</v>
      </c>
      <c r="BE100" s="194">
        <v>0</v>
      </c>
      <c r="BF100" s="191">
        <f t="shared" si="102"/>
        <v>22</v>
      </c>
      <c r="BG100" s="74">
        <f t="shared" si="102"/>
        <v>2</v>
      </c>
      <c r="BH100" s="74">
        <f t="shared" si="102"/>
        <v>16</v>
      </c>
      <c r="BI100" s="74">
        <f t="shared" si="102"/>
        <v>18</v>
      </c>
      <c r="BJ100" s="194">
        <f t="shared" si="102"/>
        <v>0</v>
      </c>
      <c r="BK100" s="191">
        <v>20</v>
      </c>
      <c r="BL100" s="74">
        <v>2</v>
      </c>
      <c r="BM100" s="74">
        <v>16</v>
      </c>
      <c r="BN100" s="50">
        <f t="shared" si="100"/>
        <v>18</v>
      </c>
      <c r="BO100" s="194">
        <v>0</v>
      </c>
      <c r="BP100" s="215"/>
      <c r="BQ100" s="215"/>
      <c r="BR100" s="75">
        <v>9.5</v>
      </c>
      <c r="BS100" s="36" t="s">
        <v>132</v>
      </c>
      <c r="BT100" s="36"/>
      <c r="BU100" s="36"/>
      <c r="BV100" s="36"/>
      <c r="BW100" s="38"/>
      <c r="BX100" s="57"/>
      <c r="BY100" s="191"/>
      <c r="BZ100" s="74"/>
      <c r="CA100" s="74"/>
      <c r="CB100" s="74"/>
      <c r="CC100" s="194"/>
      <c r="CD100" s="191">
        <f t="shared" si="74"/>
        <v>1</v>
      </c>
      <c r="CE100" s="74">
        <f t="shared" si="75"/>
        <v>1</v>
      </c>
      <c r="CF100" s="74">
        <f t="shared" si="76"/>
        <v>0</v>
      </c>
      <c r="CG100" s="74">
        <f t="shared" si="77"/>
        <v>1</v>
      </c>
      <c r="CH100" s="194">
        <f t="shared" si="78"/>
        <v>0</v>
      </c>
      <c r="CI100" s="191">
        <v>1</v>
      </c>
      <c r="CJ100" s="74">
        <v>1</v>
      </c>
      <c r="CK100" s="74">
        <v>0</v>
      </c>
      <c r="CL100" s="50">
        <f>+CJ100+CK100</f>
        <v>1</v>
      </c>
      <c r="CM100" s="194">
        <v>0</v>
      </c>
      <c r="CN100" s="215"/>
    </row>
    <row r="101" spans="1:92" ht="15.75" customHeight="1" x14ac:dyDescent="0.25">
      <c r="A101" s="116"/>
      <c r="D101" s="36" t="s">
        <v>70</v>
      </c>
      <c r="E101" s="36"/>
      <c r="F101" s="36"/>
      <c r="G101" s="42" t="s">
        <v>139</v>
      </c>
      <c r="H101" s="38"/>
      <c r="I101" s="74">
        <v>24</v>
      </c>
      <c r="J101" s="74">
        <v>0</v>
      </c>
      <c r="K101" s="74">
        <v>18</v>
      </c>
      <c r="L101" s="83">
        <v>18</v>
      </c>
      <c r="M101" s="74">
        <v>0</v>
      </c>
      <c r="Q101" s="215"/>
      <c r="R101" s="215"/>
      <c r="S101" s="71"/>
      <c r="T101" s="71"/>
      <c r="U101" s="79"/>
      <c r="V101" s="65"/>
      <c r="W101" s="65"/>
      <c r="X101" s="65"/>
      <c r="Y101" s="65"/>
      <c r="Z101" s="50"/>
      <c r="AC101" s="50"/>
      <c r="AD101" s="50"/>
      <c r="AE101" s="50"/>
      <c r="AF101" s="50"/>
      <c r="AG101" s="264"/>
      <c r="AH101" s="264"/>
      <c r="AI101" s="50"/>
      <c r="AJ101" s="50"/>
      <c r="AK101" s="50"/>
      <c r="AL101" s="81"/>
      <c r="AM101" s="50"/>
      <c r="AN101" s="50"/>
      <c r="AO101" s="50"/>
      <c r="AP101" s="50"/>
      <c r="AQ101" s="50"/>
      <c r="AR101" s="215"/>
      <c r="AS101" s="215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2</v>
      </c>
      <c r="BB101" s="74">
        <v>1</v>
      </c>
      <c r="BC101" s="74">
        <v>1</v>
      </c>
      <c r="BD101" s="50">
        <f t="shared" si="101"/>
        <v>2</v>
      </c>
      <c r="BE101" s="194">
        <v>0</v>
      </c>
      <c r="BF101" s="191">
        <f t="shared" si="102"/>
        <v>23</v>
      </c>
      <c r="BG101" s="74">
        <f t="shared" si="102"/>
        <v>5</v>
      </c>
      <c r="BH101" s="74">
        <f t="shared" si="102"/>
        <v>5</v>
      </c>
      <c r="BI101" s="74">
        <f t="shared" si="102"/>
        <v>10</v>
      </c>
      <c r="BJ101" s="194">
        <f t="shared" si="102"/>
        <v>4</v>
      </c>
      <c r="BK101" s="191">
        <v>21</v>
      </c>
      <c r="BL101" s="74">
        <v>4</v>
      </c>
      <c r="BM101" s="74">
        <v>4</v>
      </c>
      <c r="BN101" s="50">
        <f t="shared" si="100"/>
        <v>8</v>
      </c>
      <c r="BO101" s="194">
        <v>4</v>
      </c>
      <c r="BP101" s="215"/>
      <c r="BQ101" s="215"/>
      <c r="BR101" s="75">
        <v>8</v>
      </c>
      <c r="BS101" s="36" t="s">
        <v>70</v>
      </c>
      <c r="BT101" s="36"/>
      <c r="BU101" s="36"/>
      <c r="BV101" s="36"/>
      <c r="BW101" s="38"/>
      <c r="BX101" s="57"/>
      <c r="BY101" s="191">
        <v>1</v>
      </c>
      <c r="BZ101" s="74">
        <v>0</v>
      </c>
      <c r="CA101" s="74">
        <v>2</v>
      </c>
      <c r="CB101" s="74">
        <f>+CA101+BZ101</f>
        <v>2</v>
      </c>
      <c r="CC101" s="194">
        <v>0</v>
      </c>
      <c r="CD101" s="191">
        <f t="shared" si="74"/>
        <v>1</v>
      </c>
      <c r="CE101" s="74">
        <f t="shared" si="75"/>
        <v>0</v>
      </c>
      <c r="CF101" s="74">
        <f t="shared" si="76"/>
        <v>2</v>
      </c>
      <c r="CG101" s="74">
        <f t="shared" si="77"/>
        <v>2</v>
      </c>
      <c r="CH101" s="194">
        <f t="shared" si="78"/>
        <v>0</v>
      </c>
      <c r="CI101" s="191"/>
      <c r="CJ101" s="74"/>
      <c r="CK101" s="74"/>
      <c r="CL101" s="50"/>
      <c r="CM101" s="194"/>
      <c r="CN101" s="215"/>
    </row>
    <row r="102" spans="1:92" ht="15.75" customHeight="1" thickBot="1" x14ac:dyDescent="0.3">
      <c r="A102" s="116"/>
      <c r="D102" s="97" t="s">
        <v>66</v>
      </c>
      <c r="E102" s="97"/>
      <c r="F102" s="97"/>
      <c r="G102" s="65" t="s">
        <v>21</v>
      </c>
      <c r="H102" s="74"/>
      <c r="I102" s="74">
        <v>18</v>
      </c>
      <c r="J102" s="74">
        <v>13</v>
      </c>
      <c r="K102" s="74">
        <v>4</v>
      </c>
      <c r="L102" s="83">
        <v>17</v>
      </c>
      <c r="M102" s="74">
        <v>4</v>
      </c>
      <c r="O102" s="16"/>
      <c r="Q102" s="215"/>
      <c r="R102" s="215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215"/>
      <c r="AS102" s="215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2</v>
      </c>
      <c r="BB102" s="74">
        <v>0</v>
      </c>
      <c r="BC102" s="74">
        <v>0</v>
      </c>
      <c r="BD102" s="50">
        <f t="shared" si="101"/>
        <v>0</v>
      </c>
      <c r="BE102" s="194">
        <v>0</v>
      </c>
      <c r="BF102" s="191">
        <f t="shared" si="102"/>
        <v>23</v>
      </c>
      <c r="BG102" s="74">
        <f t="shared" si="102"/>
        <v>1</v>
      </c>
      <c r="BH102" s="74">
        <f t="shared" si="102"/>
        <v>7</v>
      </c>
      <c r="BI102" s="74">
        <f t="shared" si="102"/>
        <v>8</v>
      </c>
      <c r="BJ102" s="194">
        <f t="shared" si="102"/>
        <v>4</v>
      </c>
      <c r="BK102" s="191">
        <v>21</v>
      </c>
      <c r="BL102" s="74">
        <v>1</v>
      </c>
      <c r="BM102" s="74">
        <v>7</v>
      </c>
      <c r="BN102" s="50">
        <f t="shared" si="100"/>
        <v>8</v>
      </c>
      <c r="BO102" s="194">
        <v>4</v>
      </c>
      <c r="BP102" s="215"/>
      <c r="BQ102" s="215"/>
      <c r="BR102" s="75">
        <v>9.5</v>
      </c>
      <c r="BS102" s="36" t="s">
        <v>82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74"/>
        <v>1</v>
      </c>
      <c r="CE102" s="74">
        <f t="shared" si="75"/>
        <v>1</v>
      </c>
      <c r="CF102" s="74">
        <f t="shared" si="76"/>
        <v>0</v>
      </c>
      <c r="CG102" s="74">
        <f t="shared" si="77"/>
        <v>1</v>
      </c>
      <c r="CH102" s="194">
        <f t="shared" si="78"/>
        <v>0</v>
      </c>
      <c r="CI102" s="191">
        <v>1</v>
      </c>
      <c r="CJ102" s="74">
        <v>1</v>
      </c>
      <c r="CK102" s="74">
        <v>0</v>
      </c>
      <c r="CL102" s="50">
        <f>+CJ102+CK102</f>
        <v>1</v>
      </c>
      <c r="CM102" s="194">
        <v>0</v>
      </c>
      <c r="CN102" s="215"/>
    </row>
    <row r="103" spans="1:92" ht="15.75" customHeight="1" x14ac:dyDescent="0.25">
      <c r="A103" s="116"/>
      <c r="D103" s="97" t="s">
        <v>52</v>
      </c>
      <c r="E103" s="97"/>
      <c r="F103" s="97"/>
      <c r="G103" s="62" t="s">
        <v>21</v>
      </c>
      <c r="H103" s="74"/>
      <c r="I103" s="74">
        <v>23</v>
      </c>
      <c r="J103" s="74">
        <v>9</v>
      </c>
      <c r="K103" s="74">
        <v>8</v>
      </c>
      <c r="L103" s="83">
        <v>17</v>
      </c>
      <c r="M103" s="74">
        <v>4</v>
      </c>
      <c r="O103" s="16"/>
      <c r="Q103" s="215"/>
      <c r="R103" s="215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215"/>
      <c r="AS103" s="215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2</v>
      </c>
      <c r="BB103" s="74">
        <v>0</v>
      </c>
      <c r="BC103" s="74">
        <v>0</v>
      </c>
      <c r="BD103" s="50">
        <f t="shared" si="101"/>
        <v>0</v>
      </c>
      <c r="BE103" s="194">
        <v>0</v>
      </c>
      <c r="BF103" s="191">
        <f t="shared" si="102"/>
        <v>21</v>
      </c>
      <c r="BG103" s="74">
        <f t="shared" si="102"/>
        <v>0</v>
      </c>
      <c r="BH103" s="74">
        <f t="shared" si="102"/>
        <v>6</v>
      </c>
      <c r="BI103" s="74">
        <f t="shared" si="102"/>
        <v>6</v>
      </c>
      <c r="BJ103" s="194">
        <f t="shared" si="102"/>
        <v>2</v>
      </c>
      <c r="BK103" s="191">
        <v>19</v>
      </c>
      <c r="BL103" s="74">
        <v>0</v>
      </c>
      <c r="BM103" s="74">
        <v>6</v>
      </c>
      <c r="BN103" s="50">
        <f t="shared" si="100"/>
        <v>6</v>
      </c>
      <c r="BO103" s="194">
        <v>2</v>
      </c>
      <c r="BP103" s="215"/>
      <c r="BQ103" s="215"/>
      <c r="BR103" s="209" t="s">
        <v>674</v>
      </c>
      <c r="BS103" s="68"/>
      <c r="BT103" s="20"/>
      <c r="BU103" s="20"/>
      <c r="BV103" s="20"/>
      <c r="BW103" s="60"/>
      <c r="BX103" s="68"/>
      <c r="BY103" s="189">
        <f t="shared" ref="BY103:CM103" si="106">SUM(BY79:BY102)</f>
        <v>5</v>
      </c>
      <c r="BZ103" s="60">
        <f t="shared" si="106"/>
        <v>0</v>
      </c>
      <c r="CA103" s="60">
        <f t="shared" si="106"/>
        <v>2</v>
      </c>
      <c r="CB103" s="60">
        <f t="shared" si="106"/>
        <v>2</v>
      </c>
      <c r="CC103" s="190">
        <f t="shared" si="106"/>
        <v>0</v>
      </c>
      <c r="CD103" s="189">
        <f t="shared" si="106"/>
        <v>51</v>
      </c>
      <c r="CE103" s="60">
        <f t="shared" si="106"/>
        <v>6</v>
      </c>
      <c r="CF103" s="60">
        <f t="shared" si="106"/>
        <v>14</v>
      </c>
      <c r="CG103" s="60">
        <f t="shared" si="106"/>
        <v>20</v>
      </c>
      <c r="CH103" s="190">
        <f t="shared" si="106"/>
        <v>8</v>
      </c>
      <c r="CI103" s="189">
        <f t="shared" si="106"/>
        <v>46</v>
      </c>
      <c r="CJ103" s="60">
        <f t="shared" si="106"/>
        <v>6</v>
      </c>
      <c r="CK103" s="60">
        <f t="shared" si="106"/>
        <v>12</v>
      </c>
      <c r="CL103" s="60">
        <f t="shared" si="106"/>
        <v>18</v>
      </c>
      <c r="CM103" s="190">
        <f t="shared" si="106"/>
        <v>8</v>
      </c>
      <c r="CN103" s="215"/>
    </row>
    <row r="104" spans="1:92" ht="15.75" customHeight="1" thickBot="1" x14ac:dyDescent="0.3">
      <c r="A104" s="116"/>
      <c r="D104" s="42" t="s">
        <v>72</v>
      </c>
      <c r="E104" s="42"/>
      <c r="F104" s="42"/>
      <c r="G104" s="29" t="s">
        <v>23</v>
      </c>
      <c r="H104" s="43"/>
      <c r="I104" s="74">
        <v>18</v>
      </c>
      <c r="J104" s="74">
        <v>2</v>
      </c>
      <c r="K104" s="74">
        <v>14</v>
      </c>
      <c r="L104" s="83">
        <v>16</v>
      </c>
      <c r="M104" s="74">
        <v>10</v>
      </c>
      <c r="O104" s="16"/>
      <c r="Q104" s="215"/>
      <c r="R104" s="215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215"/>
      <c r="AS104" s="215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22</v>
      </c>
      <c r="BB104" s="48">
        <f t="shared" ref="BB104" si="107">SUM(BB92:BB103)</f>
        <v>5</v>
      </c>
      <c r="BC104" s="48">
        <f>SUM(BC92:BC103)</f>
        <v>6</v>
      </c>
      <c r="BD104" s="48">
        <f>+BC104+BB104</f>
        <v>11</v>
      </c>
      <c r="BE104" s="196">
        <f>SUM(BE92:BE103)</f>
        <v>4</v>
      </c>
      <c r="BF104" s="195">
        <f>SUM(BF92:BF103)</f>
        <v>262</v>
      </c>
      <c r="BG104" s="48">
        <f t="shared" ref="BG104" si="108">SUM(BG92:BG103)</f>
        <v>80</v>
      </c>
      <c r="BH104" s="48">
        <f>SUM(BH92:BH103)</f>
        <v>118</v>
      </c>
      <c r="BI104" s="48">
        <f>+BH104+BG104</f>
        <v>198</v>
      </c>
      <c r="BJ104" s="196">
        <f>SUM(BJ92:BJ103)</f>
        <v>34</v>
      </c>
      <c r="BK104" s="195">
        <f>SUM(BK92:BK103)</f>
        <v>240</v>
      </c>
      <c r="BL104" s="48">
        <f t="shared" ref="BL104" si="109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215"/>
      <c r="BQ104" s="215"/>
      <c r="BR104" s="62" t="s">
        <v>676</v>
      </c>
      <c r="BS104" s="62"/>
      <c r="BT104" s="62"/>
      <c r="BU104" s="62"/>
      <c r="BV104" s="62"/>
      <c r="BW104" s="62"/>
      <c r="BX104" s="62"/>
      <c r="BY104" s="191">
        <f>+BY103+BY52+AC98</f>
        <v>22</v>
      </c>
      <c r="BZ104" s="50">
        <f>+BZ103+BZ52</f>
        <v>6</v>
      </c>
      <c r="CA104" s="50">
        <f>+CA103+CA52</f>
        <v>10</v>
      </c>
      <c r="CB104" s="50">
        <f>+CB103+CB52</f>
        <v>16</v>
      </c>
      <c r="CC104" s="192">
        <f>+CC103+CC52</f>
        <v>2</v>
      </c>
      <c r="CD104" s="191">
        <f>+CD103+CD52+AC91</f>
        <v>316</v>
      </c>
      <c r="CE104" s="50">
        <f>+CE103+CE52</f>
        <v>80</v>
      </c>
      <c r="CF104" s="50">
        <f>+CF103+CF52</f>
        <v>103</v>
      </c>
      <c r="CG104" s="50">
        <f>+CG103+CG52</f>
        <v>183</v>
      </c>
      <c r="CH104" s="192">
        <f>+CH103+CH52</f>
        <v>42</v>
      </c>
      <c r="CI104" s="191">
        <f>+CI103+CI52+AC125</f>
        <v>294</v>
      </c>
      <c r="CJ104" s="50">
        <f>+CJ103+CJ52</f>
        <v>74</v>
      </c>
      <c r="CK104" s="50">
        <f>+CK103+CK52</f>
        <v>93</v>
      </c>
      <c r="CL104" s="50">
        <f>+CL103+CL52</f>
        <v>167</v>
      </c>
      <c r="CM104" s="192">
        <f>+CM103+CM52</f>
        <v>40</v>
      </c>
      <c r="CN104" s="215"/>
    </row>
    <row r="105" spans="1:92" ht="15.75" customHeight="1" x14ac:dyDescent="0.25">
      <c r="A105" s="116"/>
      <c r="D105" s="42" t="s">
        <v>125</v>
      </c>
      <c r="E105" s="42"/>
      <c r="F105" s="42"/>
      <c r="G105" s="29" t="s">
        <v>23</v>
      </c>
      <c r="H105" s="43"/>
      <c r="I105" s="74">
        <v>22</v>
      </c>
      <c r="J105" s="74">
        <v>1</v>
      </c>
      <c r="K105" s="74">
        <v>15</v>
      </c>
      <c r="L105" s="83">
        <v>16</v>
      </c>
      <c r="M105" s="74">
        <v>0</v>
      </c>
      <c r="O105" s="16"/>
      <c r="Q105" s="215"/>
      <c r="R105" s="215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215"/>
      <c r="AS105" s="215"/>
      <c r="AT105" s="32" t="s">
        <v>15</v>
      </c>
      <c r="AU105" s="32"/>
      <c r="AV105" s="32"/>
      <c r="AW105" s="32"/>
      <c r="AX105" s="32"/>
      <c r="AY105" s="29" t="s">
        <v>33</v>
      </c>
      <c r="BA105" s="189">
        <v>4</v>
      </c>
      <c r="BB105" s="28">
        <v>1</v>
      </c>
      <c r="BC105" s="28">
        <v>2</v>
      </c>
      <c r="BD105" s="50">
        <f t="shared" ref="BD105:BD116" si="110">+BC105+BB105</f>
        <v>3</v>
      </c>
      <c r="BE105" s="193">
        <v>0</v>
      </c>
      <c r="BF105" s="189">
        <f>+BK105+BA105</f>
        <v>66</v>
      </c>
      <c r="BG105" s="28">
        <f>+BL105+BB105</f>
        <v>23</v>
      </c>
      <c r="BH105" s="28">
        <f>+BM105+BC105</f>
        <v>21</v>
      </c>
      <c r="BI105" s="28">
        <f>+BN105+BD105</f>
        <v>44</v>
      </c>
      <c r="BJ105" s="193">
        <f>+BO105+BE105</f>
        <v>14</v>
      </c>
      <c r="BK105" s="189">
        <v>62</v>
      </c>
      <c r="BL105" s="28">
        <v>22</v>
      </c>
      <c r="BM105" s="28">
        <v>19</v>
      </c>
      <c r="BN105" s="60">
        <f t="shared" ref="BN105:BN116" si="111">+BL105+BM105</f>
        <v>41</v>
      </c>
      <c r="BO105" s="193">
        <v>14</v>
      </c>
      <c r="BP105" s="215"/>
      <c r="BQ105" s="215"/>
      <c r="BY105" s="191"/>
      <c r="BZ105" s="50"/>
      <c r="CA105" s="50"/>
      <c r="CB105" s="50"/>
      <c r="CC105" s="192"/>
      <c r="CD105" s="191"/>
      <c r="CE105" s="50"/>
      <c r="CF105" s="50"/>
      <c r="CG105" s="50"/>
      <c r="CH105" s="192"/>
      <c r="CI105" s="191"/>
      <c r="CJ105" s="50"/>
      <c r="CK105" s="50"/>
      <c r="CL105" s="50"/>
      <c r="CM105" s="192"/>
      <c r="CN105" s="215"/>
    </row>
    <row r="106" spans="1:92" ht="15.75" customHeight="1" x14ac:dyDescent="0.25">
      <c r="A106" s="116"/>
      <c r="D106" s="97" t="s">
        <v>81</v>
      </c>
      <c r="E106" s="97"/>
      <c r="F106" s="97"/>
      <c r="G106" s="207" t="s">
        <v>146</v>
      </c>
      <c r="H106" s="74"/>
      <c r="I106" s="74">
        <v>22</v>
      </c>
      <c r="J106" s="74">
        <v>8</v>
      </c>
      <c r="K106" s="74">
        <v>7</v>
      </c>
      <c r="L106" s="83">
        <v>15</v>
      </c>
      <c r="M106" s="74">
        <v>2</v>
      </c>
      <c r="O106" s="16"/>
      <c r="Q106" s="215"/>
      <c r="R106" s="215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215"/>
      <c r="AS106" s="215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2</v>
      </c>
      <c r="BB106" s="74">
        <v>0</v>
      </c>
      <c r="BC106" s="74">
        <v>0</v>
      </c>
      <c r="BD106" s="50">
        <f t="shared" si="110"/>
        <v>0</v>
      </c>
      <c r="BE106" s="194">
        <v>0</v>
      </c>
      <c r="BF106" s="191">
        <f t="shared" ref="BF106:BJ116" si="112">+BK106+BA106</f>
        <v>23</v>
      </c>
      <c r="BG106" s="74">
        <f t="shared" si="112"/>
        <v>0</v>
      </c>
      <c r="BH106" s="74">
        <f t="shared" si="112"/>
        <v>0</v>
      </c>
      <c r="BI106" s="74">
        <f t="shared" si="112"/>
        <v>0</v>
      </c>
      <c r="BJ106" s="194">
        <f t="shared" si="112"/>
        <v>0</v>
      </c>
      <c r="BK106" s="191">
        <v>21</v>
      </c>
      <c r="BL106" s="74">
        <v>0</v>
      </c>
      <c r="BM106" s="74">
        <v>0</v>
      </c>
      <c r="BN106" s="50">
        <f t="shared" si="111"/>
        <v>0</v>
      </c>
      <c r="BO106" s="194">
        <v>0</v>
      </c>
      <c r="BP106" s="215"/>
      <c r="BQ106" s="215"/>
      <c r="BR106" s="62" t="s">
        <v>114</v>
      </c>
      <c r="BS106" s="62"/>
      <c r="BT106" s="62"/>
      <c r="BU106" s="62"/>
      <c r="BV106" s="62"/>
      <c r="BW106" s="62"/>
      <c r="BX106" s="62"/>
      <c r="BY106" s="191">
        <f t="shared" ref="BY106:CM106" si="113">+BA118+BA105+BA92+BA79+BA45+BA32+BA19+BA6</f>
        <v>22</v>
      </c>
      <c r="BZ106" s="50">
        <f t="shared" si="113"/>
        <v>6</v>
      </c>
      <c r="CA106" s="50">
        <f t="shared" si="113"/>
        <v>10</v>
      </c>
      <c r="CB106" s="50">
        <f t="shared" si="113"/>
        <v>16</v>
      </c>
      <c r="CC106" s="192">
        <f t="shared" si="113"/>
        <v>2</v>
      </c>
      <c r="CD106" s="191">
        <f t="shared" si="113"/>
        <v>316</v>
      </c>
      <c r="CE106" s="50">
        <f t="shared" si="113"/>
        <v>80</v>
      </c>
      <c r="CF106" s="50">
        <f t="shared" si="113"/>
        <v>103</v>
      </c>
      <c r="CG106" s="50">
        <f t="shared" si="113"/>
        <v>183</v>
      </c>
      <c r="CH106" s="192">
        <f t="shared" si="113"/>
        <v>42</v>
      </c>
      <c r="CI106" s="191">
        <f t="shared" si="113"/>
        <v>294</v>
      </c>
      <c r="CJ106" s="50">
        <f t="shared" si="113"/>
        <v>74</v>
      </c>
      <c r="CK106" s="50">
        <f t="shared" si="113"/>
        <v>93</v>
      </c>
      <c r="CL106" s="50">
        <f t="shared" si="113"/>
        <v>167</v>
      </c>
      <c r="CM106" s="192">
        <f t="shared" si="113"/>
        <v>40</v>
      </c>
      <c r="CN106" s="215"/>
    </row>
    <row r="107" spans="1:92" ht="15.75" customHeight="1" x14ac:dyDescent="0.25">
      <c r="A107" s="116"/>
      <c r="D107" s="42" t="s">
        <v>165</v>
      </c>
      <c r="E107" s="42"/>
      <c r="F107" s="42"/>
      <c r="G107" s="42" t="s">
        <v>25</v>
      </c>
      <c r="H107" s="43"/>
      <c r="I107" s="74">
        <v>24</v>
      </c>
      <c r="J107" s="74">
        <v>7</v>
      </c>
      <c r="K107" s="74">
        <v>8</v>
      </c>
      <c r="L107" s="83">
        <v>15</v>
      </c>
      <c r="M107" s="74">
        <v>0</v>
      </c>
      <c r="O107" s="16"/>
      <c r="Q107" s="215"/>
      <c r="R107" s="215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215"/>
      <c r="AS107" s="215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2</v>
      </c>
      <c r="BB107" s="74">
        <v>3</v>
      </c>
      <c r="BC107" s="74">
        <v>2</v>
      </c>
      <c r="BD107" s="50">
        <f t="shared" si="110"/>
        <v>5</v>
      </c>
      <c r="BE107" s="194">
        <v>0</v>
      </c>
      <c r="BF107" s="191">
        <f t="shared" si="112"/>
        <v>22</v>
      </c>
      <c r="BG107" s="74">
        <f t="shared" si="112"/>
        <v>22</v>
      </c>
      <c r="BH107" s="74">
        <f t="shared" si="112"/>
        <v>16</v>
      </c>
      <c r="BI107" s="74">
        <f t="shared" si="112"/>
        <v>38</v>
      </c>
      <c r="BJ107" s="194">
        <f t="shared" si="112"/>
        <v>2</v>
      </c>
      <c r="BK107" s="191">
        <v>20</v>
      </c>
      <c r="BL107" s="74">
        <v>19</v>
      </c>
      <c r="BM107" s="74">
        <v>14</v>
      </c>
      <c r="BN107" s="50">
        <f t="shared" si="111"/>
        <v>33</v>
      </c>
      <c r="BO107" s="194">
        <v>2</v>
      </c>
      <c r="BP107" s="215"/>
      <c r="BQ107" s="215"/>
      <c r="BR107" s="75"/>
      <c r="BS107" s="65"/>
      <c r="BT107" s="65"/>
      <c r="BU107" s="65"/>
      <c r="BV107" s="65"/>
      <c r="BW107" s="50"/>
      <c r="BX107" s="62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215"/>
    </row>
    <row r="108" spans="1:92" ht="15.75" customHeight="1" x14ac:dyDescent="0.25">
      <c r="A108" s="116"/>
      <c r="D108" s="42" t="s">
        <v>60</v>
      </c>
      <c r="E108" s="42"/>
      <c r="F108" s="42"/>
      <c r="G108" s="42" t="s">
        <v>25</v>
      </c>
      <c r="H108" s="43"/>
      <c r="I108" s="74">
        <v>24</v>
      </c>
      <c r="J108" s="74">
        <v>1</v>
      </c>
      <c r="K108" s="74">
        <v>13</v>
      </c>
      <c r="L108" s="83">
        <v>14</v>
      </c>
      <c r="M108" s="74">
        <v>0</v>
      </c>
      <c r="O108" s="16"/>
      <c r="Q108" s="215"/>
      <c r="R108" s="215"/>
      <c r="S108" s="75"/>
      <c r="T108" s="65"/>
      <c r="AM108" s="50"/>
      <c r="AN108" s="50"/>
      <c r="AO108" s="50"/>
      <c r="AP108" s="50"/>
      <c r="AQ108" s="50"/>
      <c r="AR108" s="215"/>
      <c r="AS108" s="215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/>
      <c r="BB108" s="74"/>
      <c r="BC108" s="74"/>
      <c r="BD108" s="50">
        <f t="shared" si="110"/>
        <v>0</v>
      </c>
      <c r="BE108" s="194">
        <v>0</v>
      </c>
      <c r="BF108" s="191">
        <f t="shared" si="112"/>
        <v>13</v>
      </c>
      <c r="BG108" s="74">
        <f t="shared" si="112"/>
        <v>10</v>
      </c>
      <c r="BH108" s="74">
        <f t="shared" si="112"/>
        <v>8</v>
      </c>
      <c r="BI108" s="74">
        <f t="shared" si="112"/>
        <v>18</v>
      </c>
      <c r="BJ108" s="194">
        <f t="shared" si="112"/>
        <v>0</v>
      </c>
      <c r="BK108" s="191">
        <v>13</v>
      </c>
      <c r="BL108" s="74">
        <v>10</v>
      </c>
      <c r="BM108" s="74">
        <v>8</v>
      </c>
      <c r="BN108" s="50">
        <f t="shared" si="111"/>
        <v>18</v>
      </c>
      <c r="BO108" s="194">
        <v>0</v>
      </c>
      <c r="BP108" s="215"/>
      <c r="BQ108" s="215"/>
      <c r="BR108" s="75"/>
      <c r="BS108" s="65"/>
      <c r="BT108" s="65"/>
      <c r="BU108" s="65"/>
      <c r="BV108" s="65"/>
      <c r="BW108" s="50"/>
      <c r="BX108" s="62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215"/>
    </row>
    <row r="109" spans="1:92" ht="15.75" customHeight="1" x14ac:dyDescent="0.25">
      <c r="A109" s="116"/>
      <c r="O109" s="16"/>
      <c r="Q109" s="215"/>
      <c r="R109" s="215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215"/>
      <c r="AS109" s="215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2</v>
      </c>
      <c r="BB109" s="74">
        <v>0</v>
      </c>
      <c r="BC109" s="74">
        <v>3</v>
      </c>
      <c r="BD109" s="50">
        <f t="shared" si="110"/>
        <v>3</v>
      </c>
      <c r="BE109" s="194">
        <v>0</v>
      </c>
      <c r="BF109" s="191">
        <f t="shared" si="112"/>
        <v>10</v>
      </c>
      <c r="BG109" s="74">
        <f t="shared" si="112"/>
        <v>0</v>
      </c>
      <c r="BH109" s="74">
        <f t="shared" si="112"/>
        <v>8</v>
      </c>
      <c r="BI109" s="74">
        <f t="shared" si="112"/>
        <v>8</v>
      </c>
      <c r="BJ109" s="194">
        <f t="shared" si="112"/>
        <v>0</v>
      </c>
      <c r="BK109" s="191">
        <v>8</v>
      </c>
      <c r="BL109" s="74">
        <v>0</v>
      </c>
      <c r="BM109" s="74">
        <v>5</v>
      </c>
      <c r="BN109" s="50">
        <f t="shared" si="111"/>
        <v>5</v>
      </c>
      <c r="BO109" s="194">
        <v>0</v>
      </c>
      <c r="BP109" s="215"/>
      <c r="BQ109" s="215"/>
      <c r="BR109" s="75"/>
      <c r="BS109" s="65"/>
      <c r="BT109" s="65"/>
      <c r="BU109" s="65"/>
      <c r="BV109" s="65"/>
      <c r="BW109" s="50"/>
      <c r="BX109" s="62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215"/>
    </row>
    <row r="110" spans="1:92" ht="15.75" customHeight="1" x14ac:dyDescent="0.25">
      <c r="A110" s="116"/>
      <c r="C110" s="16"/>
      <c r="O110" s="16"/>
      <c r="Q110" s="215"/>
      <c r="R110" s="215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215"/>
      <c r="AS110" s="215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2</v>
      </c>
      <c r="BB110" s="74">
        <v>0</v>
      </c>
      <c r="BC110" s="74">
        <v>0</v>
      </c>
      <c r="BD110" s="50">
        <f t="shared" si="110"/>
        <v>0</v>
      </c>
      <c r="BE110" s="194">
        <v>0</v>
      </c>
      <c r="BF110" s="191">
        <f t="shared" si="112"/>
        <v>23</v>
      </c>
      <c r="BG110" s="74">
        <f t="shared" si="112"/>
        <v>6</v>
      </c>
      <c r="BH110" s="74">
        <f t="shared" si="112"/>
        <v>14</v>
      </c>
      <c r="BI110" s="74">
        <f t="shared" si="112"/>
        <v>20</v>
      </c>
      <c r="BJ110" s="194">
        <f t="shared" si="112"/>
        <v>0</v>
      </c>
      <c r="BK110" s="191">
        <v>21</v>
      </c>
      <c r="BL110" s="74">
        <v>6</v>
      </c>
      <c r="BM110" s="74">
        <v>14</v>
      </c>
      <c r="BN110" s="50">
        <f t="shared" si="111"/>
        <v>20</v>
      </c>
      <c r="BO110" s="194">
        <v>0</v>
      </c>
      <c r="BP110" s="215"/>
      <c r="BQ110" s="215"/>
      <c r="BR110" s="75"/>
      <c r="BS110" s="65"/>
      <c r="BT110" s="65"/>
      <c r="BU110" s="65"/>
      <c r="BV110" s="65"/>
      <c r="BW110" s="50"/>
      <c r="BX110" s="62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215"/>
    </row>
    <row r="111" spans="1:92" ht="15.75" customHeight="1" thickBot="1" x14ac:dyDescent="0.3">
      <c r="A111" s="116"/>
      <c r="C111" s="16"/>
      <c r="D111" s="13" t="s">
        <v>116</v>
      </c>
      <c r="E111" s="13"/>
      <c r="F111" s="13"/>
      <c r="G111" s="15" t="s">
        <v>2</v>
      </c>
      <c r="H111" s="15"/>
      <c r="I111" s="15" t="s">
        <v>4</v>
      </c>
      <c r="J111" s="15" t="s">
        <v>29</v>
      </c>
      <c r="K111" s="15" t="s">
        <v>30</v>
      </c>
      <c r="L111" s="15" t="s">
        <v>31</v>
      </c>
      <c r="M111" s="84" t="s">
        <v>3</v>
      </c>
      <c r="Q111" s="215"/>
      <c r="R111" s="215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215"/>
      <c r="AS111" s="215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2</v>
      </c>
      <c r="BB111" s="74">
        <v>0</v>
      </c>
      <c r="BC111" s="74">
        <v>1</v>
      </c>
      <c r="BD111" s="50">
        <f t="shared" si="110"/>
        <v>1</v>
      </c>
      <c r="BE111" s="194">
        <v>0</v>
      </c>
      <c r="BF111" s="191">
        <f t="shared" si="112"/>
        <v>23</v>
      </c>
      <c r="BG111" s="74">
        <f t="shared" si="112"/>
        <v>0</v>
      </c>
      <c r="BH111" s="74">
        <f t="shared" si="112"/>
        <v>11</v>
      </c>
      <c r="BI111" s="74">
        <f t="shared" si="112"/>
        <v>11</v>
      </c>
      <c r="BJ111" s="194">
        <f t="shared" si="112"/>
        <v>4</v>
      </c>
      <c r="BK111" s="191">
        <v>21</v>
      </c>
      <c r="BL111" s="74">
        <v>0</v>
      </c>
      <c r="BM111" s="74">
        <v>10</v>
      </c>
      <c r="BN111" s="50">
        <f t="shared" si="111"/>
        <v>10</v>
      </c>
      <c r="BO111" s="194">
        <v>4</v>
      </c>
      <c r="BP111" s="215"/>
      <c r="BQ111" s="215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215"/>
    </row>
    <row r="112" spans="1:92" ht="15.75" customHeight="1" x14ac:dyDescent="0.25">
      <c r="A112" s="116"/>
      <c r="D112" s="42" t="s">
        <v>72</v>
      </c>
      <c r="E112" s="42"/>
      <c r="F112" s="42"/>
      <c r="G112" s="29" t="s">
        <v>23</v>
      </c>
      <c r="H112" s="43"/>
      <c r="I112" s="74">
        <v>18</v>
      </c>
      <c r="J112" s="74">
        <v>2</v>
      </c>
      <c r="K112" s="74">
        <v>14</v>
      </c>
      <c r="L112" s="50">
        <v>16</v>
      </c>
      <c r="M112" s="83">
        <v>10</v>
      </c>
      <c r="Q112" s="215"/>
      <c r="R112" s="215"/>
      <c r="S112" s="75"/>
      <c r="T112" s="65"/>
      <c r="AM112" s="50"/>
      <c r="AN112" s="50"/>
      <c r="AO112" s="50"/>
      <c r="AP112" s="50"/>
      <c r="AQ112" s="50"/>
      <c r="AR112" s="215"/>
      <c r="AS112" s="215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2</v>
      </c>
      <c r="BB112" s="74">
        <v>0</v>
      </c>
      <c r="BC112" s="74">
        <v>0</v>
      </c>
      <c r="BD112" s="50">
        <f t="shared" si="110"/>
        <v>0</v>
      </c>
      <c r="BE112" s="194">
        <v>0</v>
      </c>
      <c r="BF112" s="191">
        <f t="shared" si="112"/>
        <v>21</v>
      </c>
      <c r="BG112" s="74">
        <f t="shared" si="112"/>
        <v>3</v>
      </c>
      <c r="BH112" s="74">
        <f t="shared" si="112"/>
        <v>7</v>
      </c>
      <c r="BI112" s="74">
        <f t="shared" si="112"/>
        <v>10</v>
      </c>
      <c r="BJ112" s="194">
        <f t="shared" si="112"/>
        <v>0</v>
      </c>
      <c r="BK112" s="191">
        <v>19</v>
      </c>
      <c r="BL112" s="74">
        <v>3</v>
      </c>
      <c r="BM112" s="74">
        <v>7</v>
      </c>
      <c r="BN112" s="50">
        <f t="shared" si="111"/>
        <v>10</v>
      </c>
      <c r="BO112" s="194">
        <v>0</v>
      </c>
      <c r="BP112" s="215"/>
      <c r="BQ112" s="215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215"/>
    </row>
    <row r="113" spans="1:92" ht="15.75" customHeight="1" thickBot="1" x14ac:dyDescent="0.3">
      <c r="A113" s="116"/>
      <c r="D113" s="36" t="s">
        <v>119</v>
      </c>
      <c r="E113" s="36"/>
      <c r="F113" s="36"/>
      <c r="G113" s="42" t="s">
        <v>139</v>
      </c>
      <c r="H113" s="38"/>
      <c r="I113" s="74">
        <v>20</v>
      </c>
      <c r="J113" s="74">
        <v>21</v>
      </c>
      <c r="K113" s="74">
        <v>15</v>
      </c>
      <c r="L113" s="50">
        <v>36</v>
      </c>
      <c r="M113" s="83">
        <v>10</v>
      </c>
      <c r="Q113" s="215"/>
      <c r="R113" s="215"/>
      <c r="S113" s="75"/>
      <c r="T113" s="65"/>
      <c r="U113" s="152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152" t="s">
        <v>4</v>
      </c>
      <c r="AD113" s="152" t="s">
        <v>8</v>
      </c>
      <c r="AE113" s="152" t="s">
        <v>9</v>
      </c>
      <c r="AF113" s="152" t="s">
        <v>10</v>
      </c>
      <c r="AG113" s="152" t="s">
        <v>107</v>
      </c>
      <c r="AH113" s="152"/>
      <c r="AI113" s="152" t="s">
        <v>5</v>
      </c>
      <c r="AJ113" s="152" t="s">
        <v>7</v>
      </c>
      <c r="AK113" s="152" t="s">
        <v>6</v>
      </c>
      <c r="AL113" s="152" t="s">
        <v>108</v>
      </c>
      <c r="AM113" s="50"/>
      <c r="AN113" s="50"/>
      <c r="AO113" s="50"/>
      <c r="AP113" s="50"/>
      <c r="AQ113" s="50"/>
      <c r="AR113" s="215"/>
      <c r="AS113" s="215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>
        <f t="shared" si="110"/>
        <v>0</v>
      </c>
      <c r="BE113" s="194">
        <v>0</v>
      </c>
      <c r="BF113" s="191">
        <f t="shared" si="112"/>
        <v>2</v>
      </c>
      <c r="BG113" s="74">
        <f t="shared" si="112"/>
        <v>0</v>
      </c>
      <c r="BH113" s="74">
        <f t="shared" si="112"/>
        <v>0</v>
      </c>
      <c r="BI113" s="74">
        <f t="shared" si="112"/>
        <v>0</v>
      </c>
      <c r="BJ113" s="194">
        <f t="shared" si="112"/>
        <v>0</v>
      </c>
      <c r="BK113" s="191">
        <v>2</v>
      </c>
      <c r="BL113" s="74">
        <v>0</v>
      </c>
      <c r="BM113" s="74">
        <v>0</v>
      </c>
      <c r="BN113" s="50">
        <f t="shared" si="111"/>
        <v>0</v>
      </c>
      <c r="BO113" s="194">
        <v>0</v>
      </c>
      <c r="BP113" s="215"/>
      <c r="BQ113" s="215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215"/>
    </row>
    <row r="114" spans="1:92" ht="15.75" customHeight="1" x14ac:dyDescent="0.25">
      <c r="A114" s="116"/>
      <c r="D114" s="36" t="s">
        <v>44</v>
      </c>
      <c r="E114" s="36"/>
      <c r="F114" s="36"/>
      <c r="G114" s="42" t="s">
        <v>139</v>
      </c>
      <c r="H114" s="38"/>
      <c r="I114" s="74">
        <v>22</v>
      </c>
      <c r="J114" s="74">
        <v>6</v>
      </c>
      <c r="K114" s="74">
        <v>5</v>
      </c>
      <c r="L114" s="50">
        <v>11</v>
      </c>
      <c r="M114" s="83">
        <v>8</v>
      </c>
      <c r="Q114" s="215"/>
      <c r="R114" s="215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14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15">+AI114/AC114</f>
        <v>1</v>
      </c>
      <c r="AM114" s="50"/>
      <c r="AN114" s="50"/>
      <c r="AO114" s="50"/>
      <c r="AP114" s="50"/>
      <c r="AQ114" s="50"/>
      <c r="AR114" s="215"/>
      <c r="AS114" s="215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2</v>
      </c>
      <c r="BB114" s="74">
        <v>1</v>
      </c>
      <c r="BC114" s="74">
        <v>1</v>
      </c>
      <c r="BD114" s="50">
        <f t="shared" si="110"/>
        <v>2</v>
      </c>
      <c r="BE114" s="194">
        <v>0</v>
      </c>
      <c r="BF114" s="191">
        <f t="shared" si="112"/>
        <v>21</v>
      </c>
      <c r="BG114" s="74">
        <f t="shared" si="112"/>
        <v>4</v>
      </c>
      <c r="BH114" s="74">
        <f t="shared" si="112"/>
        <v>8</v>
      </c>
      <c r="BI114" s="74">
        <f t="shared" si="112"/>
        <v>12</v>
      </c>
      <c r="BJ114" s="194">
        <f t="shared" si="112"/>
        <v>0</v>
      </c>
      <c r="BK114" s="191">
        <v>19</v>
      </c>
      <c r="BL114" s="74">
        <v>3</v>
      </c>
      <c r="BM114" s="74">
        <v>7</v>
      </c>
      <c r="BN114" s="50">
        <f t="shared" si="111"/>
        <v>10</v>
      </c>
      <c r="BO114" s="194">
        <v>0</v>
      </c>
      <c r="BP114" s="215"/>
      <c r="BQ114" s="215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215"/>
    </row>
    <row r="115" spans="1:92" ht="15.75" customHeight="1" x14ac:dyDescent="0.25">
      <c r="A115" s="116"/>
      <c r="D115" s="97" t="s">
        <v>75</v>
      </c>
      <c r="E115" s="97"/>
      <c r="F115" s="97"/>
      <c r="G115" s="97" t="s">
        <v>17</v>
      </c>
      <c r="H115" s="74"/>
      <c r="I115" s="74">
        <v>24</v>
      </c>
      <c r="J115" s="74">
        <v>0</v>
      </c>
      <c r="K115" s="74">
        <v>4</v>
      </c>
      <c r="L115" s="50">
        <v>4</v>
      </c>
      <c r="M115" s="83">
        <v>8</v>
      </c>
      <c r="Q115" s="215"/>
      <c r="R115" s="215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14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15"/>
        <v>0</v>
      </c>
      <c r="AM115" s="50"/>
      <c r="AN115" s="50"/>
      <c r="AO115" s="50"/>
      <c r="AP115" s="50"/>
      <c r="AQ115" s="50"/>
      <c r="AR115" s="215"/>
      <c r="AS115" s="215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1</v>
      </c>
      <c r="BB115" s="74">
        <v>0</v>
      </c>
      <c r="BC115" s="74">
        <v>0</v>
      </c>
      <c r="BD115" s="50">
        <f t="shared" si="110"/>
        <v>0</v>
      </c>
      <c r="BE115" s="194">
        <v>0</v>
      </c>
      <c r="BF115" s="191">
        <f t="shared" si="112"/>
        <v>17</v>
      </c>
      <c r="BG115" s="74">
        <f t="shared" si="112"/>
        <v>1</v>
      </c>
      <c r="BH115" s="74">
        <f t="shared" si="112"/>
        <v>4</v>
      </c>
      <c r="BI115" s="74">
        <f t="shared" si="112"/>
        <v>5</v>
      </c>
      <c r="BJ115" s="194">
        <f t="shared" si="112"/>
        <v>0</v>
      </c>
      <c r="BK115" s="191">
        <v>16</v>
      </c>
      <c r="BL115" s="74">
        <v>1</v>
      </c>
      <c r="BM115" s="74">
        <v>4</v>
      </c>
      <c r="BN115" s="50">
        <f t="shared" si="111"/>
        <v>5</v>
      </c>
      <c r="BO115" s="194">
        <v>0</v>
      </c>
      <c r="BP115" s="215"/>
      <c r="BQ115" s="215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215"/>
    </row>
    <row r="116" spans="1:92" ht="15.75" customHeight="1" x14ac:dyDescent="0.25">
      <c r="A116" s="116"/>
      <c r="D116" s="97" t="s">
        <v>37</v>
      </c>
      <c r="E116" s="61"/>
      <c r="F116" s="61"/>
      <c r="G116" s="97" t="s">
        <v>17</v>
      </c>
      <c r="H116" s="74"/>
      <c r="I116" s="74">
        <v>16</v>
      </c>
      <c r="J116" s="74">
        <v>2</v>
      </c>
      <c r="K116" s="74">
        <v>6</v>
      </c>
      <c r="L116" s="50">
        <v>8</v>
      </c>
      <c r="M116" s="83">
        <v>6</v>
      </c>
      <c r="Q116" s="215"/>
      <c r="R116" s="215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14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15"/>
        <v>2.1359223300970873</v>
      </c>
      <c r="AM116" s="50"/>
      <c r="AN116" s="50"/>
      <c r="AO116" s="50"/>
      <c r="AP116" s="50"/>
      <c r="AQ116" s="50"/>
      <c r="AR116" s="215"/>
      <c r="AS116" s="215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2</v>
      </c>
      <c r="BB116" s="74">
        <v>0</v>
      </c>
      <c r="BC116" s="74">
        <v>0</v>
      </c>
      <c r="BD116" s="50">
        <f t="shared" si="110"/>
        <v>0</v>
      </c>
      <c r="BE116" s="194">
        <v>0</v>
      </c>
      <c r="BF116" s="191">
        <f t="shared" si="112"/>
        <v>19</v>
      </c>
      <c r="BG116" s="74">
        <f t="shared" si="112"/>
        <v>1</v>
      </c>
      <c r="BH116" s="74">
        <f t="shared" si="112"/>
        <v>4</v>
      </c>
      <c r="BI116" s="74">
        <f t="shared" si="112"/>
        <v>5</v>
      </c>
      <c r="BJ116" s="194">
        <f t="shared" si="112"/>
        <v>2</v>
      </c>
      <c r="BK116" s="191">
        <v>17</v>
      </c>
      <c r="BL116" s="74">
        <v>1</v>
      </c>
      <c r="BM116" s="74">
        <v>4</v>
      </c>
      <c r="BN116" s="50">
        <f t="shared" si="111"/>
        <v>5</v>
      </c>
      <c r="BO116" s="194">
        <v>2</v>
      </c>
      <c r="BP116" s="215"/>
      <c r="BQ116" s="215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215"/>
    </row>
    <row r="117" spans="1:92" ht="15.75" customHeight="1" thickBot="1" x14ac:dyDescent="0.3">
      <c r="A117" s="116"/>
      <c r="D117" s="36" t="s">
        <v>175</v>
      </c>
      <c r="E117" s="36"/>
      <c r="F117" s="36"/>
      <c r="G117" s="42" t="s">
        <v>139</v>
      </c>
      <c r="H117" s="38"/>
      <c r="I117" s="74">
        <v>19</v>
      </c>
      <c r="J117" s="74">
        <v>1</v>
      </c>
      <c r="K117" s="74">
        <v>6</v>
      </c>
      <c r="L117" s="50">
        <v>7</v>
      </c>
      <c r="M117" s="83">
        <v>6</v>
      </c>
      <c r="Q117" s="215"/>
      <c r="R117" s="215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14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15"/>
        <v>1.5</v>
      </c>
      <c r="AM117" s="71"/>
      <c r="AN117" s="71"/>
      <c r="AO117" s="71"/>
      <c r="AP117" s="71"/>
      <c r="AQ117" s="71"/>
      <c r="AR117" s="215"/>
      <c r="AS117" s="215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21</v>
      </c>
      <c r="BB117" s="48">
        <f t="shared" ref="BB117" si="116">SUM(BB105:BB116)</f>
        <v>5</v>
      </c>
      <c r="BC117" s="48">
        <f>SUM(BC105:BC116)</f>
        <v>9</v>
      </c>
      <c r="BD117" s="48">
        <f>+BC117+BB117</f>
        <v>14</v>
      </c>
      <c r="BE117" s="196">
        <f>SUM(BE105:BE116)</f>
        <v>0</v>
      </c>
      <c r="BF117" s="195">
        <f>SUM(BF105:BF116)</f>
        <v>260</v>
      </c>
      <c r="BG117" s="48">
        <f t="shared" ref="BG117" si="117">SUM(BG105:BG116)</f>
        <v>70</v>
      </c>
      <c r="BH117" s="48">
        <f>SUM(BH105:BH116)</f>
        <v>101</v>
      </c>
      <c r="BI117" s="48">
        <f>+BH117+BG117</f>
        <v>171</v>
      </c>
      <c r="BJ117" s="196">
        <f>SUM(BJ105:BJ116)</f>
        <v>22</v>
      </c>
      <c r="BK117" s="195">
        <f>SUM(BK105:BK116)</f>
        <v>239</v>
      </c>
      <c r="BL117" s="48">
        <f t="shared" ref="BL117" si="118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215"/>
      <c r="BQ117" s="215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215"/>
    </row>
    <row r="118" spans="1:92" ht="15.75" customHeight="1" x14ac:dyDescent="0.25">
      <c r="A118" s="116"/>
      <c r="D118" s="97" t="s">
        <v>39</v>
      </c>
      <c r="E118" s="97"/>
      <c r="F118" s="97"/>
      <c r="G118" s="97" t="s">
        <v>17</v>
      </c>
      <c r="H118" s="74"/>
      <c r="I118" s="74">
        <v>20</v>
      </c>
      <c r="J118" s="74">
        <v>10</v>
      </c>
      <c r="K118" s="74">
        <v>25</v>
      </c>
      <c r="L118" s="50">
        <v>35</v>
      </c>
      <c r="M118" s="83">
        <v>6</v>
      </c>
      <c r="Q118" s="215"/>
      <c r="R118" s="215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14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15"/>
        <v>0</v>
      </c>
      <c r="AM118" s="71"/>
      <c r="AN118" s="71"/>
      <c r="AO118" s="71"/>
      <c r="AP118" s="71"/>
      <c r="AQ118" s="71"/>
      <c r="AR118" s="215"/>
      <c r="AS118" s="215"/>
      <c r="AT118" s="32" t="s">
        <v>50</v>
      </c>
      <c r="AU118" s="32"/>
      <c r="AV118" s="32"/>
      <c r="AW118" s="32"/>
      <c r="AX118" s="32"/>
      <c r="AY118" s="29" t="s">
        <v>51</v>
      </c>
      <c r="BA118" s="189">
        <v>3</v>
      </c>
      <c r="BB118" s="74">
        <v>0</v>
      </c>
      <c r="BC118" s="74">
        <v>1</v>
      </c>
      <c r="BD118" s="50">
        <f t="shared" ref="BD118:BD128" si="119">+BC118+BB118</f>
        <v>1</v>
      </c>
      <c r="BE118" s="194">
        <v>0</v>
      </c>
      <c r="BF118" s="189">
        <f>+BK118+BA118</f>
        <v>43</v>
      </c>
      <c r="BG118" s="28">
        <f>+BL118+BB118</f>
        <v>3</v>
      </c>
      <c r="BH118" s="28">
        <f>+BM118+BC118</f>
        <v>16</v>
      </c>
      <c r="BI118" s="28">
        <f>+BN118+BD118</f>
        <v>19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20">+BL118+BM118</f>
        <v>18</v>
      </c>
      <c r="BO118" s="193">
        <v>2</v>
      </c>
      <c r="BP118" s="215"/>
      <c r="BQ118" s="215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215"/>
    </row>
    <row r="119" spans="1:92" ht="15.75" customHeight="1" x14ac:dyDescent="0.25">
      <c r="A119" s="116"/>
      <c r="D119" s="65" t="s">
        <v>76</v>
      </c>
      <c r="E119" s="65"/>
      <c r="F119" s="65"/>
      <c r="G119" s="97" t="s">
        <v>19</v>
      </c>
      <c r="H119" s="50"/>
      <c r="I119" s="74">
        <v>20</v>
      </c>
      <c r="J119" s="74">
        <v>1</v>
      </c>
      <c r="K119" s="74">
        <v>10</v>
      </c>
      <c r="L119" s="50">
        <v>11</v>
      </c>
      <c r="M119" s="83">
        <v>6</v>
      </c>
      <c r="Q119" s="215"/>
      <c r="R119" s="215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14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15"/>
        <v>2</v>
      </c>
      <c r="AM119" s="71"/>
      <c r="AN119" s="71"/>
      <c r="AO119" s="71"/>
      <c r="AP119" s="71"/>
      <c r="AQ119" s="71"/>
      <c r="AR119" s="215"/>
      <c r="AS119" s="215"/>
      <c r="AT119" s="75">
        <v>7</v>
      </c>
      <c r="AU119" s="42" t="s">
        <v>187</v>
      </c>
      <c r="AY119" s="43">
        <v>34</v>
      </c>
      <c r="AZ119" s="42" t="s">
        <v>25</v>
      </c>
      <c r="BA119" s="191">
        <v>2</v>
      </c>
      <c r="BB119" s="74">
        <v>0</v>
      </c>
      <c r="BC119" s="74">
        <v>0</v>
      </c>
      <c r="BD119" s="50">
        <f t="shared" si="119"/>
        <v>0</v>
      </c>
      <c r="BE119" s="194">
        <v>0</v>
      </c>
      <c r="BF119" s="191">
        <f t="shared" ref="BF119:BJ129" si="121">+BK119+BA119</f>
        <v>22</v>
      </c>
      <c r="BG119" s="74">
        <f t="shared" si="121"/>
        <v>0</v>
      </c>
      <c r="BH119" s="74">
        <f t="shared" si="121"/>
        <v>1</v>
      </c>
      <c r="BI119" s="74">
        <f t="shared" si="121"/>
        <v>1</v>
      </c>
      <c r="BJ119" s="194">
        <f t="shared" si="121"/>
        <v>0</v>
      </c>
      <c r="BK119" s="191">
        <v>20</v>
      </c>
      <c r="BL119" s="74">
        <v>0</v>
      </c>
      <c r="BM119" s="74">
        <v>1</v>
      </c>
      <c r="BN119" s="50">
        <f t="shared" si="120"/>
        <v>1</v>
      </c>
      <c r="BO119" s="194">
        <v>0</v>
      </c>
      <c r="BP119" s="215"/>
      <c r="BQ119" s="215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215"/>
    </row>
    <row r="120" spans="1:92" ht="15.75" customHeight="1" x14ac:dyDescent="0.25">
      <c r="A120" s="116"/>
      <c r="D120" s="42" t="s">
        <v>36</v>
      </c>
      <c r="G120" s="42" t="s">
        <v>25</v>
      </c>
      <c r="H120" s="43"/>
      <c r="I120" s="74">
        <v>21</v>
      </c>
      <c r="J120" s="74">
        <v>9</v>
      </c>
      <c r="K120" s="74">
        <v>17</v>
      </c>
      <c r="L120" s="50">
        <v>26</v>
      </c>
      <c r="M120" s="83">
        <v>6</v>
      </c>
      <c r="Q120" s="215"/>
      <c r="R120" s="215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14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15"/>
        <v>0</v>
      </c>
      <c r="AM120" s="71"/>
      <c r="AN120" s="71"/>
      <c r="AO120" s="71"/>
      <c r="AP120" s="71"/>
      <c r="AQ120" s="71"/>
      <c r="AR120" s="215"/>
      <c r="AS120" s="215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2</v>
      </c>
      <c r="BB120" s="74">
        <v>2</v>
      </c>
      <c r="BC120" s="74">
        <v>0</v>
      </c>
      <c r="BD120" s="50">
        <f t="shared" si="119"/>
        <v>2</v>
      </c>
      <c r="BE120" s="194">
        <v>0</v>
      </c>
      <c r="BF120" s="191">
        <f t="shared" si="121"/>
        <v>21</v>
      </c>
      <c r="BG120" s="74">
        <f t="shared" si="121"/>
        <v>34</v>
      </c>
      <c r="BH120" s="74">
        <f t="shared" si="121"/>
        <v>7</v>
      </c>
      <c r="BI120" s="74">
        <f t="shared" si="121"/>
        <v>41</v>
      </c>
      <c r="BJ120" s="194">
        <f t="shared" si="121"/>
        <v>0</v>
      </c>
      <c r="BK120" s="191">
        <v>19</v>
      </c>
      <c r="BL120" s="74">
        <v>32</v>
      </c>
      <c r="BM120" s="74">
        <v>7</v>
      </c>
      <c r="BN120" s="50">
        <f t="shared" si="120"/>
        <v>39</v>
      </c>
      <c r="BO120" s="194">
        <v>0</v>
      </c>
      <c r="BP120" s="215"/>
      <c r="BQ120" s="215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215"/>
    </row>
    <row r="121" spans="1:92" ht="15.75" customHeight="1" x14ac:dyDescent="0.25">
      <c r="A121" s="116"/>
      <c r="D121" s="36" t="s">
        <v>148</v>
      </c>
      <c r="E121" s="36"/>
      <c r="F121" s="36"/>
      <c r="G121" s="42" t="s">
        <v>139</v>
      </c>
      <c r="H121" s="38"/>
      <c r="I121" s="74">
        <v>22</v>
      </c>
      <c r="J121" s="74">
        <v>5</v>
      </c>
      <c r="K121" s="74">
        <v>7</v>
      </c>
      <c r="L121" s="50">
        <v>12</v>
      </c>
      <c r="M121" s="83">
        <v>6</v>
      </c>
      <c r="Q121" s="215"/>
      <c r="R121" s="215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14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15"/>
        <v>4</v>
      </c>
      <c r="AM121" s="71"/>
      <c r="AN121" s="71"/>
      <c r="AO121" s="71"/>
      <c r="AP121" s="71"/>
      <c r="AQ121" s="71"/>
      <c r="AR121" s="215"/>
      <c r="AS121" s="215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1</v>
      </c>
      <c r="BB121" s="74">
        <v>0</v>
      </c>
      <c r="BC121" s="74">
        <v>0</v>
      </c>
      <c r="BD121" s="50">
        <f t="shared" si="119"/>
        <v>0</v>
      </c>
      <c r="BE121" s="194">
        <v>0</v>
      </c>
      <c r="BF121" s="191">
        <f t="shared" si="121"/>
        <v>22</v>
      </c>
      <c r="BG121" s="74">
        <f t="shared" si="121"/>
        <v>3</v>
      </c>
      <c r="BH121" s="74">
        <f t="shared" si="121"/>
        <v>6</v>
      </c>
      <c r="BI121" s="74">
        <f t="shared" si="121"/>
        <v>9</v>
      </c>
      <c r="BJ121" s="194">
        <f t="shared" si="121"/>
        <v>4</v>
      </c>
      <c r="BK121" s="191">
        <v>21</v>
      </c>
      <c r="BL121" s="74">
        <v>3</v>
      </c>
      <c r="BM121" s="74">
        <v>6</v>
      </c>
      <c r="BN121" s="50">
        <f t="shared" si="120"/>
        <v>9</v>
      </c>
      <c r="BO121" s="194">
        <v>4</v>
      </c>
      <c r="BP121" s="215"/>
      <c r="BQ121" s="215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215"/>
    </row>
    <row r="122" spans="1:92" ht="15.75" customHeight="1" x14ac:dyDescent="0.25">
      <c r="A122" s="116"/>
      <c r="D122" s="97" t="s">
        <v>40</v>
      </c>
      <c r="E122" s="97"/>
      <c r="F122" s="97"/>
      <c r="G122" s="65" t="s">
        <v>21</v>
      </c>
      <c r="H122" s="74"/>
      <c r="I122" s="74">
        <v>22</v>
      </c>
      <c r="J122" s="74">
        <v>0</v>
      </c>
      <c r="K122" s="74">
        <v>7</v>
      </c>
      <c r="L122" s="50">
        <v>7</v>
      </c>
      <c r="M122" s="83">
        <v>6</v>
      </c>
      <c r="Q122" s="215"/>
      <c r="R122" s="215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14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15"/>
        <v>3.6666666666666665</v>
      </c>
      <c r="AR122" s="215"/>
      <c r="AS122" s="215"/>
      <c r="AT122" s="75">
        <v>8</v>
      </c>
      <c r="AU122" s="42" t="s">
        <v>36</v>
      </c>
      <c r="AY122" s="43">
        <v>11</v>
      </c>
      <c r="AZ122" s="42" t="s">
        <v>25</v>
      </c>
      <c r="BA122" s="191">
        <v>2</v>
      </c>
      <c r="BB122" s="74">
        <v>1</v>
      </c>
      <c r="BC122" s="74">
        <v>0</v>
      </c>
      <c r="BD122" s="50">
        <f t="shared" si="119"/>
        <v>1</v>
      </c>
      <c r="BE122" s="194">
        <v>2</v>
      </c>
      <c r="BF122" s="191">
        <f t="shared" si="121"/>
        <v>21</v>
      </c>
      <c r="BG122" s="74">
        <f t="shared" si="121"/>
        <v>9</v>
      </c>
      <c r="BH122" s="74">
        <f t="shared" si="121"/>
        <v>17</v>
      </c>
      <c r="BI122" s="74">
        <f t="shared" si="121"/>
        <v>26</v>
      </c>
      <c r="BJ122" s="194">
        <f t="shared" si="121"/>
        <v>6</v>
      </c>
      <c r="BK122" s="191">
        <v>19</v>
      </c>
      <c r="BL122" s="74">
        <v>8</v>
      </c>
      <c r="BM122" s="74">
        <v>17</v>
      </c>
      <c r="BN122" s="50">
        <f t="shared" si="120"/>
        <v>25</v>
      </c>
      <c r="BO122" s="194">
        <v>4</v>
      </c>
      <c r="BP122" s="215"/>
      <c r="BQ122" s="215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215"/>
    </row>
    <row r="123" spans="1:92" ht="15.75" customHeight="1" x14ac:dyDescent="0.25">
      <c r="A123" s="116"/>
      <c r="D123" s="42"/>
      <c r="G123" s="42"/>
      <c r="H123" s="43"/>
      <c r="I123" s="50"/>
      <c r="J123" s="74"/>
      <c r="K123" s="74"/>
      <c r="L123" s="50"/>
      <c r="Q123" s="215"/>
      <c r="R123" s="215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14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15"/>
        <v>2</v>
      </c>
      <c r="AR123" s="215"/>
      <c r="AS123" s="215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2</v>
      </c>
      <c r="BB123" s="74">
        <v>0</v>
      </c>
      <c r="BC123" s="74">
        <v>2</v>
      </c>
      <c r="BD123" s="50">
        <f t="shared" si="119"/>
        <v>2</v>
      </c>
      <c r="BE123" s="194">
        <v>0</v>
      </c>
      <c r="BF123" s="191">
        <f t="shared" si="121"/>
        <v>24</v>
      </c>
      <c r="BG123" s="74">
        <f t="shared" si="121"/>
        <v>7</v>
      </c>
      <c r="BH123" s="74">
        <f t="shared" si="121"/>
        <v>8</v>
      </c>
      <c r="BI123" s="74">
        <f t="shared" si="121"/>
        <v>15</v>
      </c>
      <c r="BJ123" s="194">
        <f t="shared" si="121"/>
        <v>0</v>
      </c>
      <c r="BK123" s="191">
        <v>22</v>
      </c>
      <c r="BL123" s="74">
        <v>7</v>
      </c>
      <c r="BM123" s="74">
        <v>6</v>
      </c>
      <c r="BN123" s="50">
        <f t="shared" si="120"/>
        <v>13</v>
      </c>
      <c r="BO123" s="194">
        <v>0</v>
      </c>
      <c r="BP123" s="215"/>
      <c r="BQ123" s="215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215"/>
    </row>
    <row r="124" spans="1:92" ht="15.75" customHeight="1" thickBot="1" x14ac:dyDescent="0.3">
      <c r="A124" s="116"/>
      <c r="D124" s="42"/>
      <c r="E124" s="42"/>
      <c r="F124" s="42"/>
      <c r="G124" s="42"/>
      <c r="H124" s="43"/>
      <c r="I124" s="50"/>
      <c r="J124" s="74"/>
      <c r="K124" s="74"/>
      <c r="L124" s="50"/>
      <c r="Q124" s="215"/>
      <c r="R124" s="215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14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15"/>
        <v>3</v>
      </c>
      <c r="AR124" s="215"/>
      <c r="AS124" s="215"/>
      <c r="AT124" s="75">
        <v>7.5</v>
      </c>
      <c r="AU124" s="42" t="s">
        <v>56</v>
      </c>
      <c r="AY124" s="43">
        <v>4</v>
      </c>
      <c r="AZ124" s="42" t="s">
        <v>25</v>
      </c>
      <c r="BA124" s="191">
        <v>2</v>
      </c>
      <c r="BB124" s="74">
        <v>0</v>
      </c>
      <c r="BC124" s="74">
        <v>0</v>
      </c>
      <c r="BD124" s="50">
        <f t="shared" si="119"/>
        <v>0</v>
      </c>
      <c r="BE124" s="194">
        <v>0</v>
      </c>
      <c r="BF124" s="191">
        <f t="shared" si="121"/>
        <v>21</v>
      </c>
      <c r="BG124" s="74">
        <f t="shared" si="121"/>
        <v>1</v>
      </c>
      <c r="BH124" s="74">
        <f t="shared" si="121"/>
        <v>5</v>
      </c>
      <c r="BI124" s="74">
        <f t="shared" si="121"/>
        <v>6</v>
      </c>
      <c r="BJ124" s="194">
        <f t="shared" si="121"/>
        <v>2</v>
      </c>
      <c r="BK124" s="191">
        <v>19</v>
      </c>
      <c r="BL124" s="74">
        <v>1</v>
      </c>
      <c r="BM124" s="74">
        <v>5</v>
      </c>
      <c r="BN124" s="50">
        <f t="shared" si="120"/>
        <v>6</v>
      </c>
      <c r="BO124" s="194">
        <v>2</v>
      </c>
      <c r="BP124" s="215"/>
      <c r="BQ124" s="215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215"/>
    </row>
    <row r="125" spans="1:92" ht="15.75" customHeight="1" x14ac:dyDescent="0.25">
      <c r="A125" s="116"/>
      <c r="D125" s="42"/>
      <c r="E125" s="42"/>
      <c r="F125" s="42"/>
      <c r="G125" s="29"/>
      <c r="H125" s="43"/>
      <c r="I125" s="50"/>
      <c r="J125" s="74"/>
      <c r="K125" s="74"/>
      <c r="L125" s="50"/>
      <c r="Q125" s="215"/>
      <c r="R125" s="215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22">SUM(AD114:AD124)</f>
        <v>14</v>
      </c>
      <c r="AE125" s="60">
        <f t="shared" si="122"/>
        <v>7</v>
      </c>
      <c r="AF125" s="60">
        <f t="shared" si="122"/>
        <v>5</v>
      </c>
      <c r="AG125" s="265">
        <f>(2*AD125+AF125)/(2*AC125)</f>
        <v>0.63461538461538458</v>
      </c>
      <c r="AH125" s="265"/>
      <c r="AI125" s="60">
        <f t="shared" ref="AI125" si="123">SUM(AI114:AI124)</f>
        <v>51</v>
      </c>
      <c r="AJ125" s="60">
        <f t="shared" ref="AJ125:AK125" si="124">SUM(AJ114:AJ124)</f>
        <v>1</v>
      </c>
      <c r="AK125" s="60">
        <f t="shared" si="124"/>
        <v>5</v>
      </c>
      <c r="AL125" s="70">
        <f>+AI125/AC125</f>
        <v>1.9615384615384615</v>
      </c>
      <c r="AR125" s="215"/>
      <c r="AS125" s="215"/>
      <c r="AT125" s="75">
        <v>7</v>
      </c>
      <c r="AU125" s="42" t="s">
        <v>188</v>
      </c>
      <c r="AY125" s="43">
        <v>10</v>
      </c>
      <c r="AZ125" s="42" t="s">
        <v>25</v>
      </c>
      <c r="BA125" s="191">
        <v>2</v>
      </c>
      <c r="BB125" s="74">
        <v>0</v>
      </c>
      <c r="BC125" s="74">
        <v>1</v>
      </c>
      <c r="BD125" s="50">
        <f t="shared" si="119"/>
        <v>1</v>
      </c>
      <c r="BE125" s="194">
        <v>2</v>
      </c>
      <c r="BF125" s="191">
        <f t="shared" si="121"/>
        <v>21</v>
      </c>
      <c r="BG125" s="74">
        <f t="shared" si="121"/>
        <v>0</v>
      </c>
      <c r="BH125" s="74">
        <f t="shared" si="121"/>
        <v>9</v>
      </c>
      <c r="BI125" s="74">
        <f t="shared" si="121"/>
        <v>9</v>
      </c>
      <c r="BJ125" s="194">
        <f t="shared" si="121"/>
        <v>2</v>
      </c>
      <c r="BK125" s="191">
        <v>19</v>
      </c>
      <c r="BL125" s="74">
        <v>0</v>
      </c>
      <c r="BM125" s="74">
        <v>8</v>
      </c>
      <c r="BN125" s="50">
        <f t="shared" si="120"/>
        <v>8</v>
      </c>
      <c r="BO125" s="194">
        <v>0</v>
      </c>
      <c r="BP125" s="215"/>
      <c r="BQ125" s="215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215"/>
    </row>
    <row r="126" spans="1:92" ht="15.75" customHeight="1" x14ac:dyDescent="0.25">
      <c r="A126" s="116"/>
      <c r="D126" s="36"/>
      <c r="E126" s="36"/>
      <c r="F126" s="36"/>
      <c r="G126" s="42"/>
      <c r="H126" s="38"/>
      <c r="I126" s="50"/>
      <c r="J126" s="74"/>
      <c r="K126" s="74"/>
      <c r="L126" s="50"/>
      <c r="Q126" s="215"/>
      <c r="R126" s="215"/>
      <c r="S126" s="79"/>
      <c r="T126" s="65"/>
      <c r="AR126" s="215"/>
      <c r="AS126" s="215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2</v>
      </c>
      <c r="BB126" s="74">
        <v>0</v>
      </c>
      <c r="BC126" s="74">
        <v>0</v>
      </c>
      <c r="BD126" s="50">
        <f t="shared" si="119"/>
        <v>0</v>
      </c>
      <c r="BE126" s="194">
        <v>0</v>
      </c>
      <c r="BF126" s="191">
        <f t="shared" si="121"/>
        <v>24</v>
      </c>
      <c r="BG126" s="74">
        <f t="shared" si="121"/>
        <v>1</v>
      </c>
      <c r="BH126" s="74">
        <f t="shared" si="121"/>
        <v>5</v>
      </c>
      <c r="BI126" s="74">
        <f t="shared" si="121"/>
        <v>6</v>
      </c>
      <c r="BJ126" s="194">
        <f t="shared" si="121"/>
        <v>0</v>
      </c>
      <c r="BK126" s="191">
        <v>22</v>
      </c>
      <c r="BL126" s="74">
        <v>1</v>
      </c>
      <c r="BM126" s="74">
        <v>5</v>
      </c>
      <c r="BN126" s="50">
        <f t="shared" si="120"/>
        <v>6</v>
      </c>
      <c r="BO126" s="194">
        <v>0</v>
      </c>
      <c r="BP126" s="215"/>
      <c r="BQ126" s="215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215"/>
    </row>
    <row r="127" spans="1:92" ht="15.75" customHeight="1" x14ac:dyDescent="0.25">
      <c r="A127" s="116"/>
      <c r="D127" s="42"/>
      <c r="E127" s="42"/>
      <c r="F127" s="42"/>
      <c r="G127" s="42"/>
      <c r="H127" s="43"/>
      <c r="I127" s="50"/>
      <c r="J127" s="74"/>
      <c r="K127" s="74"/>
      <c r="L127" s="50"/>
      <c r="Q127" s="215"/>
      <c r="R127" s="215"/>
      <c r="AR127" s="215"/>
      <c r="AS127" s="215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2</v>
      </c>
      <c r="BB127" s="74">
        <v>0</v>
      </c>
      <c r="BC127" s="74">
        <v>0</v>
      </c>
      <c r="BD127" s="50">
        <f t="shared" si="119"/>
        <v>0</v>
      </c>
      <c r="BE127" s="194">
        <v>0</v>
      </c>
      <c r="BF127" s="191">
        <f t="shared" si="121"/>
        <v>20</v>
      </c>
      <c r="BG127" s="74">
        <f t="shared" si="121"/>
        <v>2</v>
      </c>
      <c r="BH127" s="74">
        <f t="shared" si="121"/>
        <v>4</v>
      </c>
      <c r="BI127" s="74">
        <f t="shared" si="121"/>
        <v>6</v>
      </c>
      <c r="BJ127" s="194">
        <f t="shared" si="121"/>
        <v>4</v>
      </c>
      <c r="BK127" s="191">
        <v>18</v>
      </c>
      <c r="BL127" s="74">
        <v>2</v>
      </c>
      <c r="BM127" s="74">
        <v>4</v>
      </c>
      <c r="BN127" s="50">
        <f t="shared" si="120"/>
        <v>6</v>
      </c>
      <c r="BO127" s="194">
        <v>4</v>
      </c>
      <c r="BP127" s="215"/>
      <c r="BQ127" s="215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215"/>
    </row>
    <row r="128" spans="1:92" ht="15.75" customHeight="1" x14ac:dyDescent="0.25">
      <c r="A128" s="116"/>
      <c r="D128" s="42"/>
      <c r="E128" s="42"/>
      <c r="F128" s="42"/>
      <c r="G128" s="42"/>
      <c r="H128" s="43"/>
      <c r="I128" s="50"/>
      <c r="J128" s="74"/>
      <c r="K128" s="74"/>
      <c r="L128" s="50"/>
      <c r="Q128" s="215"/>
      <c r="R128" s="215"/>
      <c r="AR128" s="215"/>
      <c r="AS128" s="215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2</v>
      </c>
      <c r="BB128" s="74">
        <v>0</v>
      </c>
      <c r="BC128" s="74">
        <v>0</v>
      </c>
      <c r="BD128" s="50">
        <f t="shared" si="119"/>
        <v>0</v>
      </c>
      <c r="BE128" s="194">
        <v>0</v>
      </c>
      <c r="BF128" s="191">
        <f t="shared" si="121"/>
        <v>24</v>
      </c>
      <c r="BG128" s="74">
        <f t="shared" si="121"/>
        <v>1</v>
      </c>
      <c r="BH128" s="74">
        <f t="shared" si="121"/>
        <v>13</v>
      </c>
      <c r="BI128" s="74">
        <f t="shared" si="121"/>
        <v>14</v>
      </c>
      <c r="BJ128" s="194">
        <f t="shared" si="121"/>
        <v>0</v>
      </c>
      <c r="BK128" s="191">
        <v>22</v>
      </c>
      <c r="BL128" s="74">
        <v>1</v>
      </c>
      <c r="BM128" s="74">
        <v>13</v>
      </c>
      <c r="BN128" s="50">
        <f t="shared" si="120"/>
        <v>14</v>
      </c>
      <c r="BO128" s="194">
        <v>0</v>
      </c>
      <c r="BP128" s="215"/>
      <c r="BQ128" s="215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215"/>
    </row>
    <row r="129" spans="1:92" ht="15.75" customHeight="1" x14ac:dyDescent="0.25">
      <c r="A129" s="116"/>
      <c r="Q129" s="215"/>
      <c r="R129" s="215"/>
      <c r="AR129" s="215"/>
      <c r="AS129" s="215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21"/>
        <v>0</v>
      </c>
      <c r="BG129" s="74">
        <f t="shared" si="121"/>
        <v>0</v>
      </c>
      <c r="BH129" s="74">
        <f t="shared" si="121"/>
        <v>0</v>
      </c>
      <c r="BI129" s="74">
        <f t="shared" si="121"/>
        <v>0</v>
      </c>
      <c r="BJ129" s="194">
        <f t="shared" si="121"/>
        <v>0</v>
      </c>
      <c r="BK129" s="191">
        <v>0</v>
      </c>
      <c r="BL129" s="74">
        <v>0</v>
      </c>
      <c r="BM129" s="74">
        <v>0</v>
      </c>
      <c r="BN129" s="50">
        <f t="shared" si="120"/>
        <v>0</v>
      </c>
      <c r="BO129" s="194">
        <v>0</v>
      </c>
      <c r="BP129" s="215"/>
      <c r="BQ129" s="215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215"/>
    </row>
    <row r="130" spans="1:92" ht="15.75" customHeight="1" thickBot="1" x14ac:dyDescent="0.3">
      <c r="A130" s="116"/>
      <c r="Q130" s="215"/>
      <c r="R130" s="215"/>
      <c r="AR130" s="215"/>
      <c r="AS130" s="215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22</v>
      </c>
      <c r="BB130" s="48">
        <f t="shared" ref="BB130" si="125">SUM(BB118:BB129)</f>
        <v>3</v>
      </c>
      <c r="BC130" s="48">
        <f>SUM(BC118:BC129)</f>
        <v>4</v>
      </c>
      <c r="BD130" s="48">
        <f>+BC130+BB130</f>
        <v>7</v>
      </c>
      <c r="BE130" s="196">
        <f>SUM(BE118:BE129)</f>
        <v>4</v>
      </c>
      <c r="BF130" s="195">
        <f>SUM(BF118:BF129)</f>
        <v>263</v>
      </c>
      <c r="BG130" s="48">
        <f t="shared" ref="BG130" si="126">SUM(BG118:BG129)</f>
        <v>61</v>
      </c>
      <c r="BH130" s="48">
        <f>SUM(BH118:BH129)</f>
        <v>91</v>
      </c>
      <c r="BI130" s="48">
        <f>+BH130+BG130</f>
        <v>152</v>
      </c>
      <c r="BJ130" s="196">
        <f>SUM(BJ118:BJ129)</f>
        <v>20</v>
      </c>
      <c r="BK130" s="195">
        <f>SUM(BK118:BK129)</f>
        <v>241</v>
      </c>
      <c r="BL130" s="48">
        <f t="shared" ref="BL130" si="127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215"/>
      <c r="BQ130" s="215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215"/>
    </row>
    <row r="131" spans="1:92" ht="15.75" customHeight="1" x14ac:dyDescent="0.25">
      <c r="A131" s="116"/>
      <c r="Q131" s="215"/>
      <c r="R131" s="215"/>
      <c r="AR131" s="215"/>
      <c r="AS131" s="215"/>
      <c r="AT131" s="200" t="s">
        <v>715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175</v>
      </c>
      <c r="BB131" s="205">
        <f t="shared" ref="BB131:BE131" si="128">+BB130+BB117+BB104+BB91+BB57+BB44+BB31+BB18</f>
        <v>40</v>
      </c>
      <c r="BC131" s="205">
        <f t="shared" si="128"/>
        <v>60</v>
      </c>
      <c r="BD131" s="205">
        <f t="shared" si="128"/>
        <v>100</v>
      </c>
      <c r="BE131" s="205">
        <f t="shared" si="128"/>
        <v>26</v>
      </c>
      <c r="BF131" s="204">
        <f>+BF130+BF117+BF104+BF91+BF57+BF44+BF31+BF18</f>
        <v>2098</v>
      </c>
      <c r="BG131" s="205">
        <f t="shared" ref="BG131:BJ131" si="129">+BG130+BG117+BG104+BG91+BG57+BG44+BG31+BG18</f>
        <v>522</v>
      </c>
      <c r="BH131" s="205">
        <f t="shared" si="129"/>
        <v>812</v>
      </c>
      <c r="BI131" s="205">
        <f t="shared" si="129"/>
        <v>1334</v>
      </c>
      <c r="BJ131" s="206">
        <f t="shared" si="129"/>
        <v>222</v>
      </c>
      <c r="BK131" s="205">
        <f>+BK130+BK117+BK104+BK91+BK57+BK44+BK31+BK18</f>
        <v>1923</v>
      </c>
      <c r="BL131" s="205">
        <f t="shared" ref="BL131:BO131" si="130">+BL130+BL117+BL104+BL91+BL57+BL44+BL31+BL18</f>
        <v>482</v>
      </c>
      <c r="BM131" s="205">
        <f t="shared" si="130"/>
        <v>752</v>
      </c>
      <c r="BN131" s="205">
        <f t="shared" si="130"/>
        <v>1234</v>
      </c>
      <c r="BO131" s="206">
        <f t="shared" si="130"/>
        <v>196</v>
      </c>
      <c r="BP131" s="215"/>
      <c r="BQ131" s="215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215"/>
    </row>
    <row r="132" spans="1:92" ht="15.75" customHeight="1" x14ac:dyDescent="0.25">
      <c r="A132" s="116"/>
      <c r="Q132" s="215"/>
      <c r="R132" s="215"/>
      <c r="AR132" s="215"/>
      <c r="AS132" s="215"/>
      <c r="AU132" s="37"/>
      <c r="AV132" s="37"/>
      <c r="AW132" s="37"/>
      <c r="AX132" s="36"/>
      <c r="AY132" s="36"/>
      <c r="AZ132" s="37"/>
      <c r="BA132" s="50"/>
      <c r="BB132" s="50"/>
      <c r="BC132" s="151"/>
      <c r="BD132" s="151"/>
      <c r="BE132" s="50"/>
      <c r="BF132" s="50"/>
      <c r="BG132" s="50"/>
      <c r="BH132" s="151"/>
      <c r="BI132" s="151"/>
      <c r="BJ132" s="50"/>
      <c r="BK132" s="50"/>
      <c r="BL132" s="199"/>
      <c r="BM132" s="199"/>
      <c r="BN132" s="199"/>
      <c r="BO132" s="199"/>
      <c r="BP132" s="215"/>
      <c r="BQ132" s="215"/>
      <c r="BR132" s="71"/>
      <c r="BS132" s="80"/>
      <c r="BT132" s="80"/>
      <c r="BU132" s="80"/>
      <c r="BV132" s="65"/>
      <c r="BW132" s="65"/>
      <c r="BX132" s="80"/>
      <c r="BY132" s="50"/>
      <c r="BZ132" s="50"/>
      <c r="CA132" s="151"/>
      <c r="CB132" s="151"/>
      <c r="CC132" s="50"/>
      <c r="CD132" s="50"/>
      <c r="CE132" s="50"/>
      <c r="CF132" s="151"/>
      <c r="CG132" s="151"/>
      <c r="CH132" s="50"/>
      <c r="CI132" s="50"/>
      <c r="CJ132" s="182"/>
      <c r="CK132" s="182"/>
      <c r="CL132" s="182"/>
      <c r="CM132" s="182"/>
      <c r="CN132" s="215"/>
    </row>
    <row r="133" spans="1:92" ht="15.75" customHeight="1" x14ac:dyDescent="0.25">
      <c r="A133" s="116"/>
      <c r="Q133" s="215"/>
      <c r="R133" s="215"/>
      <c r="AR133" s="215"/>
      <c r="AS133" s="215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215"/>
      <c r="BQ133" s="215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215"/>
    </row>
    <row r="134" spans="1:92" ht="15.75" customHeight="1" x14ac:dyDescent="0.25">
      <c r="A134" s="116"/>
      <c r="Q134" s="215"/>
      <c r="R134" s="215"/>
      <c r="AR134" s="215"/>
      <c r="AS134" s="215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215"/>
      <c r="BQ134" s="215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215"/>
    </row>
    <row r="135" spans="1:92" ht="15.75" customHeight="1" x14ac:dyDescent="0.25">
      <c r="A135" s="116"/>
      <c r="Q135" s="116"/>
      <c r="R135" s="116"/>
      <c r="AR135" s="116"/>
      <c r="AS135" s="116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116"/>
      <c r="BQ135" s="116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116"/>
    </row>
    <row r="136" spans="1:92" ht="15.75" customHeight="1" x14ac:dyDescent="0.25">
      <c r="A136" s="116"/>
      <c r="Q136" s="116"/>
      <c r="R136" s="116"/>
      <c r="AR136" s="116"/>
      <c r="AS136" s="116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116"/>
      <c r="BQ136" s="116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116"/>
    </row>
    <row r="137" spans="1:92" ht="15.75" customHeight="1" x14ac:dyDescent="0.25">
      <c r="A137" s="116"/>
      <c r="Q137" s="116"/>
      <c r="R137" s="116"/>
      <c r="AR137" s="116"/>
      <c r="AS137" s="116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116"/>
      <c r="BQ137" s="116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116"/>
    </row>
    <row r="138" spans="1:92" ht="15.75" customHeight="1" x14ac:dyDescent="0.25">
      <c r="A138" s="116"/>
      <c r="Q138" s="116"/>
      <c r="R138" s="116"/>
      <c r="AR138" s="116"/>
      <c r="AS138" s="116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116"/>
      <c r="BQ138" s="116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116"/>
    </row>
    <row r="139" spans="1:92" ht="15.75" customHeight="1" x14ac:dyDescent="0.25">
      <c r="A139" s="116"/>
      <c r="Q139" s="116"/>
      <c r="R139" s="116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116"/>
      <c r="AS139" s="116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116"/>
      <c r="BQ139" s="116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116"/>
    </row>
    <row r="140" spans="1:92" ht="15.75" customHeight="1" x14ac:dyDescent="0.25">
      <c r="A140" s="116"/>
      <c r="Q140" s="116"/>
      <c r="R140" s="116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116"/>
      <c r="AS140" s="116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116"/>
      <c r="BQ140" s="116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116"/>
    </row>
    <row r="141" spans="1:92" ht="15.75" customHeight="1" x14ac:dyDescent="0.25">
      <c r="A141" s="116"/>
      <c r="Q141" s="213"/>
      <c r="R141" s="213"/>
      <c r="AR141" s="213"/>
      <c r="AS141" s="213"/>
      <c r="BP141" s="213"/>
      <c r="BQ141" s="213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3"/>
    </row>
    <row r="142" spans="1:92" ht="15.75" customHeight="1" x14ac:dyDescent="0.25">
      <c r="A142" s="116"/>
      <c r="Q142" s="213"/>
      <c r="R142" s="213"/>
      <c r="AR142" s="213"/>
      <c r="AS142" s="213"/>
      <c r="BP142" s="213"/>
      <c r="BQ142" s="213"/>
      <c r="CN142" s="213"/>
    </row>
    <row r="143" spans="1:92" ht="15.75" customHeight="1" x14ac:dyDescent="0.25">
      <c r="A143" s="116"/>
      <c r="D143" s="42"/>
      <c r="E143" s="42"/>
      <c r="F143" s="42"/>
      <c r="G143" s="42"/>
      <c r="I143" s="43"/>
      <c r="J143" s="43"/>
      <c r="K143" s="43"/>
      <c r="L143" s="38"/>
      <c r="M143" s="43"/>
      <c r="Q143" s="213"/>
      <c r="R143" s="213"/>
      <c r="AR143" s="213"/>
      <c r="AS143" s="213"/>
      <c r="BP143" s="213"/>
      <c r="BQ143" s="213"/>
      <c r="CN143" s="213"/>
    </row>
    <row r="144" spans="1:92" ht="15.75" customHeight="1" x14ac:dyDescent="0.25">
      <c r="A144" s="116"/>
      <c r="D144" s="42"/>
      <c r="E144" s="42"/>
      <c r="F144" s="42"/>
      <c r="G144" s="42"/>
      <c r="I144" s="43"/>
      <c r="J144" s="43"/>
      <c r="K144" s="43"/>
      <c r="L144" s="38"/>
      <c r="M144" s="43"/>
      <c r="Q144" s="213"/>
      <c r="R144" s="213"/>
      <c r="AR144" s="213"/>
      <c r="AS144" s="213"/>
      <c r="BP144" s="213"/>
      <c r="BQ144" s="213"/>
      <c r="CN144" s="213"/>
    </row>
    <row r="145" spans="1:92" ht="15.95" customHeight="1" x14ac:dyDescent="0.25">
      <c r="A145" s="116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</row>
    <row r="146" spans="1:92" ht="20.25" x14ac:dyDescent="0.3">
      <c r="A146" s="213"/>
      <c r="B146" s="261" t="s">
        <v>702</v>
      </c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13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234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234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234"/>
    </row>
    <row r="147" spans="1:92" ht="15.95" customHeight="1" x14ac:dyDescent="0.2">
      <c r="A147" s="216"/>
      <c r="B147" s="262" t="s">
        <v>663</v>
      </c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92" ht="15.95" customHeight="1" x14ac:dyDescent="0.2">
      <c r="A148" s="177"/>
      <c r="B148" s="155" t="s">
        <v>115</v>
      </c>
      <c r="C148" s="155">
        <f>+C2</f>
        <v>24</v>
      </c>
      <c r="P148" s="156"/>
      <c r="Q148" s="177"/>
    </row>
    <row r="149" spans="1:92" ht="15.95" customHeight="1" thickBot="1" x14ac:dyDescent="0.3">
      <c r="A149" s="177"/>
      <c r="B149" s="157" t="s">
        <v>653</v>
      </c>
      <c r="C149" s="158" t="s">
        <v>121</v>
      </c>
      <c r="D149" s="158"/>
      <c r="E149" s="159"/>
      <c r="F149" s="158"/>
      <c r="G149" s="160" t="s">
        <v>8</v>
      </c>
      <c r="H149" s="160" t="s">
        <v>9</v>
      </c>
      <c r="I149" s="160" t="s">
        <v>10</v>
      </c>
      <c r="J149" s="160" t="s">
        <v>12</v>
      </c>
      <c r="K149" s="160" t="s">
        <v>13</v>
      </c>
      <c r="L149" s="160" t="s">
        <v>11</v>
      </c>
      <c r="M149" s="160" t="s">
        <v>5</v>
      </c>
      <c r="N149" s="160" t="s">
        <v>14</v>
      </c>
      <c r="O149" s="160" t="s">
        <v>3</v>
      </c>
      <c r="P149" s="160" t="str">
        <f>"Week "&amp;TEXT(C148-1,"##")</f>
        <v>Week 23</v>
      </c>
      <c r="Q149" s="177"/>
    </row>
    <row r="150" spans="1:92" ht="15.95" customHeight="1" x14ac:dyDescent="0.25">
      <c r="A150" s="177"/>
      <c r="B150" s="170" t="s">
        <v>654</v>
      </c>
      <c r="C150" s="161" t="s">
        <v>176</v>
      </c>
      <c r="D150" s="171"/>
      <c r="E150" s="161"/>
      <c r="F150" s="162"/>
      <c r="G150" s="170">
        <f>SUMIF($C$4:$C$11,$C150,G$4:G$11)+SUMIF($C$163:$C$170,$C150,G$163:G$170)</f>
        <v>16</v>
      </c>
      <c r="H150" s="170">
        <f t="shared" ref="H150:I157" si="131">SUMIF($C$4:$C$11,$C150,H$4:H$11)+SUMIF($C$163:$C$170,$C150,H$163:H$170)</f>
        <v>7</v>
      </c>
      <c r="I150" s="170">
        <f t="shared" si="131"/>
        <v>1</v>
      </c>
      <c r="J150" s="170">
        <f>G150*2+I150*1</f>
        <v>33</v>
      </c>
      <c r="K150" s="165">
        <f>+J150/((G150+H150+I150)*2)</f>
        <v>0.6875</v>
      </c>
      <c r="L150" s="170">
        <f t="shared" ref="L150:O157" si="132">SUMIF($C$4:$C$11,$C150,L$4:L$11)+SUMIF($C$163:$C$170,$C150,L$163:L$170)</f>
        <v>77</v>
      </c>
      <c r="M150" s="170">
        <f t="shared" si="132"/>
        <v>60</v>
      </c>
      <c r="N150" s="170">
        <f t="shared" si="132"/>
        <v>125</v>
      </c>
      <c r="O150" s="170">
        <f t="shared" si="132"/>
        <v>24</v>
      </c>
      <c r="P150" s="170">
        <v>1</v>
      </c>
      <c r="Q150" s="177"/>
    </row>
    <row r="151" spans="1:92" ht="15.95" customHeight="1" x14ac:dyDescent="0.2">
      <c r="A151" s="177"/>
      <c r="B151" s="170" t="s">
        <v>655</v>
      </c>
      <c r="C151" s="163" t="s">
        <v>23</v>
      </c>
      <c r="D151" s="162"/>
      <c r="E151" s="163"/>
      <c r="F151" s="162"/>
      <c r="G151" s="170">
        <f t="shared" ref="G151:G157" si="133">SUMIF($C$4:$C$11,$C151,G$4:G$11)+SUMIF($C$163:$C$170,$C151,G$163:G$170)</f>
        <v>14</v>
      </c>
      <c r="H151" s="170">
        <f t="shared" si="131"/>
        <v>9</v>
      </c>
      <c r="I151" s="170">
        <f t="shared" si="131"/>
        <v>1</v>
      </c>
      <c r="J151" s="170">
        <f t="shared" ref="J151:J157" si="134">G151*2+I151*1</f>
        <v>29</v>
      </c>
      <c r="K151" s="165">
        <f t="shared" ref="K151:K157" si="135">+J151/((G151+H151+I151)*2)</f>
        <v>0.60416666666666663</v>
      </c>
      <c r="L151" s="170">
        <f t="shared" si="132"/>
        <v>80</v>
      </c>
      <c r="M151" s="170">
        <f t="shared" si="132"/>
        <v>57</v>
      </c>
      <c r="N151" s="170">
        <f t="shared" si="132"/>
        <v>118</v>
      </c>
      <c r="O151" s="170">
        <f t="shared" si="132"/>
        <v>34</v>
      </c>
      <c r="P151" s="170">
        <v>2</v>
      </c>
      <c r="Q151" s="177"/>
    </row>
    <row r="152" spans="1:92" ht="15.95" customHeight="1" x14ac:dyDescent="0.2">
      <c r="A152" s="177"/>
      <c r="B152" s="170" t="s">
        <v>656</v>
      </c>
      <c r="C152" s="163" t="s">
        <v>177</v>
      </c>
      <c r="D152" s="162"/>
      <c r="E152" s="163"/>
      <c r="F152" s="162"/>
      <c r="G152" s="170">
        <f t="shared" si="133"/>
        <v>13</v>
      </c>
      <c r="H152" s="170">
        <f t="shared" si="131"/>
        <v>9</v>
      </c>
      <c r="I152" s="170">
        <f t="shared" si="131"/>
        <v>2</v>
      </c>
      <c r="J152" s="170">
        <f t="shared" si="134"/>
        <v>28</v>
      </c>
      <c r="K152" s="165">
        <f t="shared" si="135"/>
        <v>0.58333333333333337</v>
      </c>
      <c r="L152" s="170">
        <f t="shared" si="132"/>
        <v>71</v>
      </c>
      <c r="M152" s="170">
        <f t="shared" si="132"/>
        <v>54</v>
      </c>
      <c r="N152" s="170">
        <f t="shared" si="132"/>
        <v>113</v>
      </c>
      <c r="O152" s="170">
        <f t="shared" si="132"/>
        <v>36</v>
      </c>
      <c r="P152" s="170">
        <v>3</v>
      </c>
      <c r="Q152" s="177"/>
    </row>
    <row r="153" spans="1:92" ht="15.95" customHeight="1" x14ac:dyDescent="0.25">
      <c r="A153" s="177"/>
      <c r="B153" s="170" t="s">
        <v>657</v>
      </c>
      <c r="C153" s="161" t="s">
        <v>139</v>
      </c>
      <c r="D153" s="162"/>
      <c r="E153" s="162"/>
      <c r="F153" s="162"/>
      <c r="G153" s="170">
        <f t="shared" si="133"/>
        <v>8</v>
      </c>
      <c r="H153" s="170">
        <f t="shared" si="131"/>
        <v>8</v>
      </c>
      <c r="I153" s="170">
        <f t="shared" si="131"/>
        <v>8</v>
      </c>
      <c r="J153" s="170">
        <f t="shared" si="134"/>
        <v>24</v>
      </c>
      <c r="K153" s="165">
        <f t="shared" si="135"/>
        <v>0.5</v>
      </c>
      <c r="L153" s="170">
        <f t="shared" si="132"/>
        <v>60</v>
      </c>
      <c r="M153" s="170">
        <f t="shared" si="132"/>
        <v>69</v>
      </c>
      <c r="N153" s="170">
        <f t="shared" si="132"/>
        <v>99</v>
      </c>
      <c r="O153" s="170">
        <f t="shared" si="132"/>
        <v>38</v>
      </c>
      <c r="P153" s="170">
        <v>4</v>
      </c>
      <c r="Q153" s="177"/>
    </row>
    <row r="154" spans="1:92" ht="15.95" customHeight="1" x14ac:dyDescent="0.2">
      <c r="A154" s="177"/>
      <c r="B154" s="170" t="s">
        <v>658</v>
      </c>
      <c r="C154" s="163" t="s">
        <v>21</v>
      </c>
      <c r="D154" s="162"/>
      <c r="E154" s="162"/>
      <c r="F154" s="162"/>
      <c r="G154" s="170">
        <f t="shared" si="133"/>
        <v>9</v>
      </c>
      <c r="H154" s="170">
        <f t="shared" si="131"/>
        <v>11</v>
      </c>
      <c r="I154" s="170">
        <f t="shared" si="131"/>
        <v>4</v>
      </c>
      <c r="J154" s="170">
        <f t="shared" si="134"/>
        <v>22</v>
      </c>
      <c r="K154" s="165">
        <f t="shared" si="135"/>
        <v>0.45833333333333331</v>
      </c>
      <c r="L154" s="170">
        <f t="shared" si="132"/>
        <v>51</v>
      </c>
      <c r="M154" s="170">
        <f t="shared" si="132"/>
        <v>55</v>
      </c>
      <c r="N154" s="170">
        <f t="shared" si="132"/>
        <v>86</v>
      </c>
      <c r="O154" s="170">
        <f t="shared" si="132"/>
        <v>28</v>
      </c>
      <c r="P154" s="170">
        <v>5</v>
      </c>
      <c r="Q154" s="177"/>
    </row>
    <row r="155" spans="1:92" ht="15.95" customHeight="1" x14ac:dyDescent="0.25">
      <c r="A155" s="177"/>
      <c r="B155" s="170" t="s">
        <v>660</v>
      </c>
      <c r="C155" s="161" t="s">
        <v>140</v>
      </c>
      <c r="D155" s="162"/>
      <c r="E155" s="163"/>
      <c r="F155" s="162"/>
      <c r="G155" s="170">
        <f t="shared" si="133"/>
        <v>7</v>
      </c>
      <c r="H155" s="170">
        <f t="shared" si="131"/>
        <v>10</v>
      </c>
      <c r="I155" s="170">
        <f t="shared" si="131"/>
        <v>7</v>
      </c>
      <c r="J155" s="170">
        <f t="shared" si="134"/>
        <v>21</v>
      </c>
      <c r="K155" s="165">
        <f t="shared" si="135"/>
        <v>0.4375</v>
      </c>
      <c r="L155" s="170">
        <f t="shared" si="132"/>
        <v>52</v>
      </c>
      <c r="M155" s="170">
        <f t="shared" si="132"/>
        <v>60</v>
      </c>
      <c r="N155" s="170">
        <f t="shared" si="132"/>
        <v>79</v>
      </c>
      <c r="O155" s="170">
        <f t="shared" si="132"/>
        <v>20</v>
      </c>
      <c r="P155" s="170">
        <v>7</v>
      </c>
      <c r="Q155" s="177"/>
    </row>
    <row r="156" spans="1:92" ht="15.95" customHeight="1" x14ac:dyDescent="0.2">
      <c r="A156" s="177"/>
      <c r="B156" s="170" t="s">
        <v>659</v>
      </c>
      <c r="C156" s="163" t="s">
        <v>50</v>
      </c>
      <c r="D156" s="162"/>
      <c r="E156" s="163"/>
      <c r="F156" s="162"/>
      <c r="G156" s="170">
        <f t="shared" si="133"/>
        <v>7</v>
      </c>
      <c r="H156" s="170">
        <f t="shared" si="131"/>
        <v>12</v>
      </c>
      <c r="I156" s="170">
        <f t="shared" si="131"/>
        <v>5</v>
      </c>
      <c r="J156" s="170">
        <f t="shared" si="134"/>
        <v>19</v>
      </c>
      <c r="K156" s="165">
        <f t="shared" si="135"/>
        <v>0.39583333333333331</v>
      </c>
      <c r="L156" s="170">
        <f t="shared" si="132"/>
        <v>61</v>
      </c>
      <c r="M156" s="170">
        <f t="shared" si="132"/>
        <v>78</v>
      </c>
      <c r="N156" s="170">
        <f t="shared" si="132"/>
        <v>91</v>
      </c>
      <c r="O156" s="170">
        <f t="shared" si="132"/>
        <v>20</v>
      </c>
      <c r="P156" s="170">
        <v>6</v>
      </c>
      <c r="Q156" s="177"/>
    </row>
    <row r="157" spans="1:92" ht="15.95" customHeight="1" thickBot="1" x14ac:dyDescent="0.25">
      <c r="A157" s="177"/>
      <c r="B157" s="170" t="s">
        <v>662</v>
      </c>
      <c r="C157" s="163" t="s">
        <v>178</v>
      </c>
      <c r="D157" s="162"/>
      <c r="E157" s="163"/>
      <c r="F157" s="162"/>
      <c r="G157" s="170">
        <f t="shared" si="133"/>
        <v>6</v>
      </c>
      <c r="H157" s="170">
        <f t="shared" si="131"/>
        <v>12</v>
      </c>
      <c r="I157" s="170">
        <f t="shared" si="131"/>
        <v>4</v>
      </c>
      <c r="J157" s="170">
        <f t="shared" si="134"/>
        <v>16</v>
      </c>
      <c r="K157" s="165">
        <f t="shared" si="135"/>
        <v>0.36363636363636365</v>
      </c>
      <c r="L157" s="170">
        <f t="shared" si="132"/>
        <v>65</v>
      </c>
      <c r="M157" s="170">
        <f t="shared" si="132"/>
        <v>76</v>
      </c>
      <c r="N157" s="170">
        <f t="shared" si="132"/>
        <v>92</v>
      </c>
      <c r="O157" s="170">
        <f t="shared" si="132"/>
        <v>22</v>
      </c>
      <c r="P157" s="170">
        <v>8</v>
      </c>
      <c r="Q157" s="177"/>
    </row>
    <row r="158" spans="1:92" ht="15.95" customHeight="1" x14ac:dyDescent="0.2">
      <c r="A158" s="177"/>
      <c r="B158" s="166"/>
      <c r="C158" s="166"/>
      <c r="D158" s="166"/>
      <c r="E158" s="167"/>
      <c r="F158" s="166"/>
      <c r="G158" s="168">
        <f>SUM(G150:G157)</f>
        <v>80</v>
      </c>
      <c r="H158" s="168">
        <f>SUM(H150:H157)</f>
        <v>78</v>
      </c>
      <c r="I158" s="168">
        <f>SUM(I150:I157)</f>
        <v>32</v>
      </c>
      <c r="J158" s="168"/>
      <c r="K158" s="168"/>
      <c r="L158" s="168">
        <f>SUM(L150:L157)</f>
        <v>517</v>
      </c>
      <c r="M158" s="168">
        <f>SUM(M150:M157)</f>
        <v>509</v>
      </c>
      <c r="N158" s="168">
        <f>SUM(N150:N157)</f>
        <v>803</v>
      </c>
      <c r="O158" s="168">
        <f>SUM(O150:O157)</f>
        <v>222</v>
      </c>
      <c r="P158" s="167"/>
      <c r="Q158" s="177"/>
    </row>
    <row r="159" spans="1:92" ht="15.95" customHeight="1" x14ac:dyDescent="0.2">
      <c r="A159" s="177"/>
      <c r="B159" s="170"/>
      <c r="C159" s="163"/>
      <c r="D159" s="162"/>
      <c r="E159" s="162"/>
      <c r="F159" s="162"/>
      <c r="G159" s="170"/>
      <c r="H159" s="170"/>
      <c r="I159" s="170"/>
      <c r="J159" s="170"/>
      <c r="K159" s="165"/>
      <c r="L159" s="170"/>
      <c r="M159" s="170"/>
      <c r="N159" s="170"/>
      <c r="O159" s="170"/>
      <c r="P159" s="170"/>
      <c r="Q159" s="177"/>
    </row>
    <row r="160" spans="1:92" ht="15.95" customHeight="1" x14ac:dyDescent="0.2">
      <c r="A160" s="177"/>
      <c r="B160" s="170"/>
      <c r="C160" s="163"/>
      <c r="D160" s="162"/>
      <c r="E160" s="162"/>
      <c r="F160" s="162"/>
      <c r="G160" s="170"/>
      <c r="H160" s="170"/>
      <c r="I160" s="170"/>
      <c r="J160" s="170"/>
      <c r="K160" s="165"/>
      <c r="L160" s="170"/>
      <c r="M160" s="170"/>
      <c r="N160" s="170"/>
      <c r="O160" s="170"/>
      <c r="P160" s="170"/>
      <c r="Q160" s="177"/>
    </row>
    <row r="161" spans="1:17" ht="15.95" customHeight="1" x14ac:dyDescent="0.2">
      <c r="A161" s="217"/>
      <c r="B161" s="260" t="s">
        <v>666</v>
      </c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17"/>
    </row>
    <row r="162" spans="1:17" ht="15.95" customHeight="1" thickBot="1" x14ac:dyDescent="0.3">
      <c r="A162" s="217"/>
      <c r="B162" s="157" t="s">
        <v>653</v>
      </c>
      <c r="C162" s="158" t="s">
        <v>121</v>
      </c>
      <c r="D162" s="158"/>
      <c r="E162" s="159"/>
      <c r="F162" s="158"/>
      <c r="G162" s="160" t="s">
        <v>8</v>
      </c>
      <c r="H162" s="160" t="s">
        <v>9</v>
      </c>
      <c r="I162" s="160" t="s">
        <v>10</v>
      </c>
      <c r="J162" s="160" t="s">
        <v>12</v>
      </c>
      <c r="K162" s="160" t="s">
        <v>13</v>
      </c>
      <c r="L162" s="160" t="s">
        <v>11</v>
      </c>
      <c r="M162" s="160" t="s">
        <v>5</v>
      </c>
      <c r="N162" s="160" t="s">
        <v>14</v>
      </c>
      <c r="O162" s="160" t="s">
        <v>3</v>
      </c>
      <c r="P162" s="160" t="s">
        <v>664</v>
      </c>
      <c r="Q162" s="217"/>
    </row>
    <row r="163" spans="1:17" ht="15.95" customHeight="1" x14ac:dyDescent="0.25">
      <c r="A163" s="217"/>
      <c r="B163" s="170" t="s">
        <v>654</v>
      </c>
      <c r="C163" s="161" t="s">
        <v>176</v>
      </c>
      <c r="D163" s="171"/>
      <c r="E163" s="161"/>
      <c r="F163" s="162"/>
      <c r="G163" s="170">
        <v>15</v>
      </c>
      <c r="H163" s="170">
        <v>6</v>
      </c>
      <c r="I163" s="170">
        <v>1</v>
      </c>
      <c r="J163" s="170">
        <v>31</v>
      </c>
      <c r="K163" s="165">
        <v>0.70454545454545459</v>
      </c>
      <c r="L163" s="170">
        <v>67</v>
      </c>
      <c r="M163" s="170">
        <v>51</v>
      </c>
      <c r="N163" s="170">
        <v>112</v>
      </c>
      <c r="O163" s="170">
        <v>22</v>
      </c>
      <c r="P163" s="170">
        <v>1</v>
      </c>
      <c r="Q163" s="217"/>
    </row>
    <row r="164" spans="1:17" ht="15.95" customHeight="1" x14ac:dyDescent="0.2">
      <c r="A164" s="217"/>
      <c r="B164" s="170" t="s">
        <v>655</v>
      </c>
      <c r="C164" s="163" t="s">
        <v>23</v>
      </c>
      <c r="D164" s="162"/>
      <c r="E164" s="163"/>
      <c r="F164" s="162"/>
      <c r="G164" s="170">
        <v>13</v>
      </c>
      <c r="H164" s="170">
        <v>9</v>
      </c>
      <c r="I164" s="170">
        <v>0</v>
      </c>
      <c r="J164" s="170">
        <v>26</v>
      </c>
      <c r="K164" s="165">
        <v>0.59090909090909094</v>
      </c>
      <c r="L164" s="170">
        <v>75</v>
      </c>
      <c r="M164" s="170">
        <v>55</v>
      </c>
      <c r="N164" s="170">
        <v>112</v>
      </c>
      <c r="O164" s="170">
        <v>30</v>
      </c>
      <c r="P164" s="170">
        <v>2</v>
      </c>
      <c r="Q164" s="217"/>
    </row>
    <row r="165" spans="1:17" ht="15.95" customHeight="1" x14ac:dyDescent="0.2">
      <c r="A165" s="217"/>
      <c r="B165" s="170" t="s">
        <v>656</v>
      </c>
      <c r="C165" s="163" t="s">
        <v>177</v>
      </c>
      <c r="D165" s="162"/>
      <c r="E165" s="163"/>
      <c r="F165" s="162"/>
      <c r="G165" s="170">
        <v>11</v>
      </c>
      <c r="H165" s="170">
        <v>9</v>
      </c>
      <c r="I165" s="170">
        <v>2</v>
      </c>
      <c r="J165" s="170">
        <v>24</v>
      </c>
      <c r="K165" s="165">
        <v>0.54545454545454541</v>
      </c>
      <c r="L165" s="170">
        <v>66</v>
      </c>
      <c r="M165" s="170">
        <v>53</v>
      </c>
      <c r="N165" s="170">
        <v>105</v>
      </c>
      <c r="O165" s="170">
        <v>28</v>
      </c>
      <c r="P165" s="170">
        <v>3</v>
      </c>
      <c r="Q165" s="217"/>
    </row>
    <row r="166" spans="1:17" ht="15.95" customHeight="1" x14ac:dyDescent="0.25">
      <c r="A166" s="217"/>
      <c r="B166" s="170" t="s">
        <v>657</v>
      </c>
      <c r="C166" s="161" t="s">
        <v>139</v>
      </c>
      <c r="D166" s="162"/>
      <c r="E166" s="162"/>
      <c r="F166" s="162"/>
      <c r="G166" s="170">
        <v>8</v>
      </c>
      <c r="H166" s="170">
        <v>8</v>
      </c>
      <c r="I166" s="170">
        <v>6</v>
      </c>
      <c r="J166" s="170">
        <v>22</v>
      </c>
      <c r="K166" s="165">
        <v>0.5</v>
      </c>
      <c r="L166" s="170">
        <v>56</v>
      </c>
      <c r="M166" s="170">
        <v>65</v>
      </c>
      <c r="N166" s="170">
        <v>91</v>
      </c>
      <c r="O166" s="170">
        <v>34</v>
      </c>
      <c r="P166" s="170">
        <v>4</v>
      </c>
      <c r="Q166" s="217"/>
    </row>
    <row r="167" spans="1:17" ht="15.95" customHeight="1" x14ac:dyDescent="0.2">
      <c r="A167" s="217"/>
      <c r="B167" s="170" t="s">
        <v>658</v>
      </c>
      <c r="C167" s="163" t="s">
        <v>21</v>
      </c>
      <c r="D167" s="162"/>
      <c r="E167" s="162"/>
      <c r="F167" s="162"/>
      <c r="G167" s="170">
        <v>9</v>
      </c>
      <c r="H167" s="170">
        <v>10</v>
      </c>
      <c r="I167" s="170">
        <v>3</v>
      </c>
      <c r="J167" s="170">
        <v>21</v>
      </c>
      <c r="K167" s="165">
        <v>0.47727272727272729</v>
      </c>
      <c r="L167" s="170">
        <v>49</v>
      </c>
      <c r="M167" s="170">
        <v>51</v>
      </c>
      <c r="N167" s="170">
        <v>85</v>
      </c>
      <c r="O167" s="170">
        <v>26</v>
      </c>
      <c r="P167" s="170">
        <v>5</v>
      </c>
      <c r="Q167" s="217"/>
    </row>
    <row r="168" spans="1:17" ht="15.95" customHeight="1" x14ac:dyDescent="0.25">
      <c r="A168" s="217"/>
      <c r="B168" s="170" t="s">
        <v>659</v>
      </c>
      <c r="C168" s="161" t="s">
        <v>50</v>
      </c>
      <c r="D168" s="162"/>
      <c r="E168" s="163"/>
      <c r="F168" s="162"/>
      <c r="G168" s="170">
        <v>7</v>
      </c>
      <c r="H168" s="170">
        <v>11</v>
      </c>
      <c r="I168" s="170">
        <v>4</v>
      </c>
      <c r="J168" s="170">
        <v>18</v>
      </c>
      <c r="K168" s="165">
        <v>0.40909090909090912</v>
      </c>
      <c r="L168" s="170">
        <v>58</v>
      </c>
      <c r="M168" s="170">
        <v>73</v>
      </c>
      <c r="N168" s="170">
        <v>87</v>
      </c>
      <c r="O168" s="170">
        <v>16</v>
      </c>
      <c r="P168" s="170">
        <v>6</v>
      </c>
      <c r="Q168" s="217"/>
    </row>
    <row r="169" spans="1:17" ht="15.95" customHeight="1" x14ac:dyDescent="0.2">
      <c r="A169" s="217"/>
      <c r="B169" s="170" t="s">
        <v>660</v>
      </c>
      <c r="C169" s="163" t="s">
        <v>140</v>
      </c>
      <c r="D169" s="162"/>
      <c r="E169" s="163"/>
      <c r="F169" s="162"/>
      <c r="G169" s="170">
        <v>6</v>
      </c>
      <c r="H169" s="170">
        <v>10</v>
      </c>
      <c r="I169" s="170">
        <v>6</v>
      </c>
      <c r="J169" s="170">
        <v>18</v>
      </c>
      <c r="K169" s="165">
        <v>0.40909090909090912</v>
      </c>
      <c r="L169" s="170">
        <v>46</v>
      </c>
      <c r="M169" s="170">
        <v>58</v>
      </c>
      <c r="N169" s="170">
        <v>68</v>
      </c>
      <c r="O169" s="170">
        <v>18</v>
      </c>
      <c r="P169" s="170">
        <v>8</v>
      </c>
      <c r="Q169" s="217"/>
    </row>
    <row r="170" spans="1:17" ht="15.95" customHeight="1" thickBot="1" x14ac:dyDescent="0.25">
      <c r="A170" s="217"/>
      <c r="B170" s="170" t="s">
        <v>662</v>
      </c>
      <c r="C170" s="163" t="s">
        <v>178</v>
      </c>
      <c r="D170" s="162"/>
      <c r="E170" s="163"/>
      <c r="F170" s="162"/>
      <c r="G170" s="170">
        <v>6</v>
      </c>
      <c r="H170" s="170">
        <v>12</v>
      </c>
      <c r="I170" s="170">
        <v>4</v>
      </c>
      <c r="J170" s="170">
        <v>16</v>
      </c>
      <c r="K170" s="165">
        <v>0.36363636363636365</v>
      </c>
      <c r="L170" s="170">
        <v>65</v>
      </c>
      <c r="M170" s="170">
        <v>76</v>
      </c>
      <c r="N170" s="170">
        <v>92</v>
      </c>
      <c r="O170" s="170">
        <v>22</v>
      </c>
      <c r="P170" s="170">
        <v>7</v>
      </c>
      <c r="Q170" s="217"/>
    </row>
    <row r="171" spans="1:17" ht="15.95" customHeight="1" x14ac:dyDescent="0.2">
      <c r="A171" s="217"/>
      <c r="B171" s="166"/>
      <c r="C171" s="166"/>
      <c r="D171" s="166"/>
      <c r="E171" s="167"/>
      <c r="F171" s="166"/>
      <c r="G171" s="168">
        <v>75</v>
      </c>
      <c r="H171" s="168">
        <v>75</v>
      </c>
      <c r="I171" s="168">
        <v>26</v>
      </c>
      <c r="J171" s="168"/>
      <c r="K171" s="168"/>
      <c r="L171" s="168">
        <v>482</v>
      </c>
      <c r="M171" s="168">
        <v>482</v>
      </c>
      <c r="N171" s="168">
        <v>752</v>
      </c>
      <c r="O171" s="168">
        <v>196</v>
      </c>
      <c r="P171" s="167"/>
      <c r="Q171" s="217"/>
    </row>
    <row r="172" spans="1:17" ht="15.95" customHeight="1" x14ac:dyDescent="0.2">
      <c r="A172" s="217"/>
      <c r="Q172" s="217"/>
    </row>
    <row r="173" spans="1:17" ht="15.95" customHeight="1" x14ac:dyDescent="0.2">
      <c r="A173" s="217"/>
      <c r="Q173" s="217"/>
    </row>
    <row r="174" spans="1:17" ht="15.95" customHeight="1" x14ac:dyDescent="0.2">
      <c r="A174" s="217"/>
      <c r="B174" s="260" t="s">
        <v>665</v>
      </c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17"/>
    </row>
    <row r="175" spans="1:17" ht="15.95" customHeight="1" x14ac:dyDescent="0.2">
      <c r="A175" s="217"/>
      <c r="B175" s="170" t="s">
        <v>115</v>
      </c>
      <c r="C175" s="170">
        <f>+C148</f>
        <v>24</v>
      </c>
      <c r="P175" s="175"/>
      <c r="Q175" s="217"/>
    </row>
    <row r="176" spans="1:17" ht="15.95" customHeight="1" thickBot="1" x14ac:dyDescent="0.25">
      <c r="A176" s="217"/>
      <c r="B176" s="172"/>
      <c r="C176" s="174"/>
      <c r="D176" s="158" t="s">
        <v>103</v>
      </c>
      <c r="E176" s="158"/>
      <c r="F176" s="158"/>
      <c r="G176" s="160" t="s">
        <v>2</v>
      </c>
      <c r="H176" s="160"/>
      <c r="I176" s="160" t="s">
        <v>4</v>
      </c>
      <c r="J176" s="160" t="s">
        <v>29</v>
      </c>
      <c r="K176" s="160" t="s">
        <v>30</v>
      </c>
      <c r="L176" s="176" t="s">
        <v>31</v>
      </c>
      <c r="M176" s="160" t="s">
        <v>3</v>
      </c>
      <c r="N176" s="174"/>
      <c r="O176" s="174"/>
      <c r="P176" s="174"/>
      <c r="Q176" s="217"/>
    </row>
    <row r="177" spans="1:17" ht="15.95" customHeight="1" x14ac:dyDescent="0.25">
      <c r="A177" s="217"/>
      <c r="B177" s="172"/>
      <c r="C177" s="172"/>
      <c r="D177" s="97" t="s">
        <v>94</v>
      </c>
      <c r="E177" s="97"/>
      <c r="F177" s="97"/>
      <c r="G177" s="207" t="s">
        <v>146</v>
      </c>
      <c r="H177" s="74"/>
      <c r="I177" s="173">
        <v>2</v>
      </c>
      <c r="J177" s="173">
        <v>4</v>
      </c>
      <c r="K177" s="173">
        <v>1</v>
      </c>
      <c r="L177" s="177">
        <f t="shared" ref="L177:L188" si="136">+K177+J177</f>
        <v>5</v>
      </c>
      <c r="M177" s="235">
        <v>0</v>
      </c>
      <c r="O177" s="172"/>
      <c r="P177" s="172"/>
      <c r="Q177" s="217"/>
    </row>
    <row r="178" spans="1:17" ht="15.95" customHeight="1" x14ac:dyDescent="0.25">
      <c r="A178" s="217"/>
      <c r="B178" s="172"/>
      <c r="C178" s="172"/>
      <c r="D178" s="97" t="s">
        <v>184</v>
      </c>
      <c r="E178" s="61"/>
      <c r="F178" s="61"/>
      <c r="G178" s="97" t="s">
        <v>17</v>
      </c>
      <c r="H178" s="74"/>
      <c r="I178" s="173">
        <v>2</v>
      </c>
      <c r="J178" s="173">
        <v>3</v>
      </c>
      <c r="K178" s="173">
        <v>2</v>
      </c>
      <c r="L178" s="177">
        <f t="shared" si="136"/>
        <v>5</v>
      </c>
      <c r="M178" s="235">
        <v>0</v>
      </c>
      <c r="O178" s="172"/>
      <c r="P178" s="172"/>
      <c r="Q178" s="217"/>
    </row>
    <row r="179" spans="1:17" ht="15.95" customHeight="1" x14ac:dyDescent="0.25">
      <c r="A179" s="217"/>
      <c r="B179" s="173"/>
      <c r="C179" s="174"/>
      <c r="D179" s="42" t="s">
        <v>132</v>
      </c>
      <c r="E179" s="42"/>
      <c r="F179" s="42"/>
      <c r="G179" s="36" t="s">
        <v>15</v>
      </c>
      <c r="H179" s="43"/>
      <c r="I179" s="173">
        <v>2</v>
      </c>
      <c r="J179" s="173">
        <v>3</v>
      </c>
      <c r="K179" s="173">
        <v>2</v>
      </c>
      <c r="L179" s="177">
        <f t="shared" si="136"/>
        <v>5</v>
      </c>
      <c r="M179" s="235">
        <v>0</v>
      </c>
      <c r="O179" s="174"/>
      <c r="P179" s="174"/>
      <c r="Q179" s="217"/>
    </row>
    <row r="180" spans="1:17" ht="15.95" customHeight="1" x14ac:dyDescent="0.25">
      <c r="A180" s="217"/>
      <c r="B180" s="172"/>
      <c r="C180" s="172"/>
      <c r="D180" s="65" t="s">
        <v>69</v>
      </c>
      <c r="E180" s="65"/>
      <c r="F180" s="65"/>
      <c r="G180" s="97" t="s">
        <v>19</v>
      </c>
      <c r="H180" s="50"/>
      <c r="I180" s="173">
        <v>2</v>
      </c>
      <c r="J180" s="173">
        <v>0</v>
      </c>
      <c r="K180" s="173">
        <v>5</v>
      </c>
      <c r="L180" s="177">
        <f t="shared" si="136"/>
        <v>5</v>
      </c>
      <c r="M180" s="235">
        <v>0</v>
      </c>
      <c r="O180" s="174"/>
      <c r="P180" s="174"/>
      <c r="Q180" s="217"/>
    </row>
    <row r="181" spans="1:17" ht="15.95" customHeight="1" x14ac:dyDescent="0.25">
      <c r="A181" s="217"/>
      <c r="B181" s="172"/>
      <c r="C181" s="163"/>
      <c r="D181" s="65" t="s">
        <v>126</v>
      </c>
      <c r="E181" s="65"/>
      <c r="F181" s="65"/>
      <c r="G181" s="97" t="s">
        <v>19</v>
      </c>
      <c r="H181" s="50"/>
      <c r="I181" s="173">
        <v>2</v>
      </c>
      <c r="J181" s="173">
        <v>4</v>
      </c>
      <c r="K181" s="173">
        <v>0</v>
      </c>
      <c r="L181" s="177">
        <f t="shared" si="136"/>
        <v>4</v>
      </c>
      <c r="M181" s="235">
        <v>0</v>
      </c>
      <c r="O181" s="174"/>
      <c r="P181" s="174"/>
      <c r="Q181" s="217"/>
    </row>
    <row r="182" spans="1:17" ht="15.95" customHeight="1" x14ac:dyDescent="0.25">
      <c r="A182" s="217"/>
      <c r="B182" s="173"/>
      <c r="C182" s="174"/>
      <c r="D182" s="97" t="s">
        <v>65</v>
      </c>
      <c r="E182" s="97"/>
      <c r="F182" s="97"/>
      <c r="G182" s="97" t="s">
        <v>17</v>
      </c>
      <c r="H182" s="74"/>
      <c r="I182" s="173">
        <v>2</v>
      </c>
      <c r="J182" s="173">
        <v>2</v>
      </c>
      <c r="K182" s="173">
        <v>2</v>
      </c>
      <c r="L182" s="177">
        <f t="shared" si="136"/>
        <v>4</v>
      </c>
      <c r="M182" s="235">
        <v>2</v>
      </c>
      <c r="O182" s="174"/>
      <c r="P182" s="174"/>
      <c r="Q182" s="217"/>
    </row>
    <row r="183" spans="1:17" ht="15.95" customHeight="1" x14ac:dyDescent="0.25">
      <c r="A183" s="217"/>
      <c r="B183" s="173"/>
      <c r="C183" s="174"/>
      <c r="D183" s="97" t="s">
        <v>110</v>
      </c>
      <c r="E183" s="97"/>
      <c r="F183" s="97"/>
      <c r="G183" s="207" t="s">
        <v>146</v>
      </c>
      <c r="H183" s="74"/>
      <c r="I183" s="173">
        <v>2</v>
      </c>
      <c r="J183" s="173">
        <v>1</v>
      </c>
      <c r="K183" s="173">
        <v>3</v>
      </c>
      <c r="L183" s="177">
        <f t="shared" si="136"/>
        <v>4</v>
      </c>
      <c r="M183" s="235">
        <v>0</v>
      </c>
      <c r="O183" s="162"/>
      <c r="P183" s="162"/>
      <c r="Q183" s="217"/>
    </row>
    <row r="184" spans="1:17" ht="15.95" customHeight="1" x14ac:dyDescent="0.25">
      <c r="A184" s="217"/>
      <c r="B184" s="170"/>
      <c r="C184" s="163"/>
      <c r="D184" s="42" t="s">
        <v>82</v>
      </c>
      <c r="E184" s="42"/>
      <c r="F184" s="42"/>
      <c r="G184" s="29" t="s">
        <v>23</v>
      </c>
      <c r="H184" s="43"/>
      <c r="I184" s="173">
        <v>2</v>
      </c>
      <c r="J184" s="173">
        <v>2</v>
      </c>
      <c r="K184" s="173">
        <v>1</v>
      </c>
      <c r="L184" s="177">
        <f t="shared" si="136"/>
        <v>3</v>
      </c>
      <c r="M184" s="235">
        <v>0</v>
      </c>
      <c r="O184" s="174"/>
      <c r="P184" s="174"/>
      <c r="Q184" s="217"/>
    </row>
    <row r="185" spans="1:17" ht="15.95" customHeight="1" x14ac:dyDescent="0.25">
      <c r="A185" s="217"/>
      <c r="B185" s="173"/>
      <c r="C185" s="174"/>
      <c r="D185" s="36" t="s">
        <v>154</v>
      </c>
      <c r="E185" s="36"/>
      <c r="F185" s="36"/>
      <c r="G185" s="42" t="s">
        <v>139</v>
      </c>
      <c r="H185" s="38"/>
      <c r="I185" s="173">
        <v>2</v>
      </c>
      <c r="J185" s="173">
        <v>1</v>
      </c>
      <c r="K185" s="173">
        <v>2</v>
      </c>
      <c r="L185" s="177">
        <f t="shared" si="136"/>
        <v>3</v>
      </c>
      <c r="M185" s="235">
        <v>0</v>
      </c>
      <c r="O185" s="174"/>
      <c r="P185" s="174"/>
      <c r="Q185" s="217"/>
    </row>
    <row r="186" spans="1:17" ht="15.95" customHeight="1" x14ac:dyDescent="0.25">
      <c r="A186" s="217"/>
      <c r="B186" s="172"/>
      <c r="C186" s="172"/>
      <c r="D186" s="97" t="s">
        <v>39</v>
      </c>
      <c r="E186" s="97"/>
      <c r="F186" s="97"/>
      <c r="G186" s="97" t="s">
        <v>17</v>
      </c>
      <c r="H186" s="74"/>
      <c r="I186" s="173">
        <v>2</v>
      </c>
      <c r="J186" s="173">
        <v>0</v>
      </c>
      <c r="K186" s="173">
        <v>3</v>
      </c>
      <c r="L186" s="177">
        <f t="shared" si="136"/>
        <v>3</v>
      </c>
      <c r="M186" s="235">
        <v>0</v>
      </c>
      <c r="O186" s="174"/>
      <c r="P186" s="174"/>
      <c r="Q186" s="217"/>
    </row>
    <row r="187" spans="1:17" ht="15.95" customHeight="1" x14ac:dyDescent="0.25">
      <c r="A187" s="217"/>
      <c r="B187" s="172"/>
      <c r="C187" s="172"/>
      <c r="D187" s="42" t="s">
        <v>43</v>
      </c>
      <c r="E187" s="42"/>
      <c r="F187" s="42"/>
      <c r="G187" s="57" t="s">
        <v>15</v>
      </c>
      <c r="H187" s="43"/>
      <c r="I187" s="173">
        <v>2</v>
      </c>
      <c r="J187" s="173">
        <v>0</v>
      </c>
      <c r="K187" s="173">
        <v>3</v>
      </c>
      <c r="L187" s="177">
        <f t="shared" si="136"/>
        <v>3</v>
      </c>
      <c r="M187" s="235">
        <v>0</v>
      </c>
      <c r="O187" s="174"/>
      <c r="P187" s="174"/>
      <c r="Q187" s="217"/>
    </row>
    <row r="188" spans="1:17" ht="15.95" customHeight="1" x14ac:dyDescent="0.25">
      <c r="A188" s="217"/>
      <c r="B188" s="172"/>
      <c r="C188" s="172"/>
      <c r="D188" s="36" t="s">
        <v>34</v>
      </c>
      <c r="E188" s="36"/>
      <c r="F188" s="36"/>
      <c r="G188" s="42" t="s">
        <v>139</v>
      </c>
      <c r="H188" s="38"/>
      <c r="I188" s="173">
        <v>2</v>
      </c>
      <c r="J188" s="173">
        <v>0</v>
      </c>
      <c r="K188" s="173">
        <v>3</v>
      </c>
      <c r="L188" s="177">
        <f t="shared" si="136"/>
        <v>3</v>
      </c>
      <c r="M188" s="235">
        <v>0</v>
      </c>
      <c r="O188" s="174"/>
      <c r="P188" s="174"/>
      <c r="Q188" s="217"/>
    </row>
    <row r="189" spans="1:17" ht="15.95" customHeight="1" x14ac:dyDescent="0.2">
      <c r="A189" s="217"/>
      <c r="B189" s="172"/>
      <c r="C189" s="172"/>
      <c r="D189" s="174"/>
      <c r="F189" s="174"/>
      <c r="G189" s="174"/>
      <c r="H189" s="174"/>
      <c r="I189" s="173"/>
      <c r="J189" s="173"/>
      <c r="K189" s="173"/>
      <c r="L189" s="173"/>
      <c r="M189" s="173"/>
      <c r="N189" s="174"/>
      <c r="O189" s="174"/>
      <c r="P189" s="174"/>
      <c r="Q189" s="217"/>
    </row>
    <row r="190" spans="1:17" ht="15.95" customHeight="1" x14ac:dyDescent="0.2">
      <c r="A190" s="217"/>
      <c r="B190" s="172"/>
      <c r="C190" s="172"/>
      <c r="D190" s="174"/>
      <c r="F190" s="174"/>
      <c r="G190" s="174"/>
      <c r="H190" s="174"/>
      <c r="I190" s="173"/>
      <c r="J190" s="173"/>
      <c r="K190" s="173"/>
      <c r="L190" s="173"/>
      <c r="M190" s="173"/>
      <c r="N190" s="174"/>
      <c r="O190" s="174"/>
      <c r="P190" s="174"/>
      <c r="Q190" s="217"/>
    </row>
    <row r="191" spans="1:17" ht="15.95" customHeight="1" thickBot="1" x14ac:dyDescent="0.25">
      <c r="A191" s="217"/>
      <c r="B191" s="172"/>
      <c r="C191" s="172"/>
      <c r="D191" s="158" t="s">
        <v>116</v>
      </c>
      <c r="E191" s="158"/>
      <c r="F191" s="158"/>
      <c r="G191" s="160" t="s">
        <v>2</v>
      </c>
      <c r="H191" s="160"/>
      <c r="I191" s="160" t="s">
        <v>4</v>
      </c>
      <c r="J191" s="160" t="s">
        <v>29</v>
      </c>
      <c r="K191" s="160" t="s">
        <v>30</v>
      </c>
      <c r="L191" s="160" t="s">
        <v>31</v>
      </c>
      <c r="M191" s="176" t="s">
        <v>3</v>
      </c>
      <c r="N191" s="174"/>
      <c r="O191" s="174"/>
      <c r="P191" s="174"/>
      <c r="Q191" s="217"/>
    </row>
    <row r="192" spans="1:17" ht="15.95" customHeight="1" x14ac:dyDescent="0.25">
      <c r="A192" s="217"/>
      <c r="B192" s="172"/>
      <c r="C192" s="172"/>
      <c r="D192" s="36" t="s">
        <v>119</v>
      </c>
      <c r="E192" s="36"/>
      <c r="F192" s="36"/>
      <c r="G192" s="42" t="s">
        <v>139</v>
      </c>
      <c r="H192" s="174"/>
      <c r="I192" s="173">
        <v>1</v>
      </c>
      <c r="J192" s="173">
        <v>1</v>
      </c>
      <c r="K192" s="173">
        <v>0</v>
      </c>
      <c r="L192" s="173">
        <f t="shared" ref="L192:L200" si="137">+K192+J192</f>
        <v>1</v>
      </c>
      <c r="M192" s="177">
        <v>4</v>
      </c>
      <c r="N192" s="174"/>
      <c r="O192" s="174"/>
      <c r="P192" s="174"/>
      <c r="Q192" s="217"/>
    </row>
    <row r="193" spans="1:17" ht="15.95" customHeight="1" x14ac:dyDescent="0.25">
      <c r="A193" s="217"/>
      <c r="B193" s="172"/>
      <c r="C193" s="172"/>
      <c r="D193" s="42" t="s">
        <v>72</v>
      </c>
      <c r="E193" s="42"/>
      <c r="F193" s="42"/>
      <c r="G193" s="29" t="s">
        <v>23</v>
      </c>
      <c r="H193" s="174"/>
      <c r="I193" s="173">
        <v>2</v>
      </c>
      <c r="J193" s="173">
        <v>1</v>
      </c>
      <c r="K193" s="173">
        <v>1</v>
      </c>
      <c r="L193" s="173">
        <f t="shared" si="137"/>
        <v>2</v>
      </c>
      <c r="M193" s="177">
        <v>4</v>
      </c>
      <c r="N193" s="174"/>
      <c r="O193" s="174"/>
      <c r="P193" s="174"/>
      <c r="Q193" s="217"/>
    </row>
    <row r="194" spans="1:17" ht="15.95" customHeight="1" x14ac:dyDescent="0.25">
      <c r="A194" s="217"/>
      <c r="B194" s="172"/>
      <c r="C194" s="172"/>
      <c r="D194" s="97" t="s">
        <v>75</v>
      </c>
      <c r="E194" s="97"/>
      <c r="F194" s="97"/>
      <c r="G194" s="97" t="s">
        <v>17</v>
      </c>
      <c r="H194" s="174"/>
      <c r="I194" s="173">
        <v>2</v>
      </c>
      <c r="J194" s="173">
        <v>0</v>
      </c>
      <c r="K194" s="173">
        <v>0</v>
      </c>
      <c r="L194" s="173">
        <f t="shared" si="137"/>
        <v>0</v>
      </c>
      <c r="M194" s="177">
        <v>4</v>
      </c>
      <c r="N194" s="174"/>
      <c r="O194" s="174"/>
      <c r="P194" s="174"/>
      <c r="Q194" s="217"/>
    </row>
    <row r="195" spans="1:17" ht="15.95" customHeight="1" x14ac:dyDescent="0.25">
      <c r="A195" s="217"/>
      <c r="B195" s="172"/>
      <c r="C195" s="172"/>
      <c r="D195" s="42" t="s">
        <v>36</v>
      </c>
      <c r="G195" s="42" t="s">
        <v>25</v>
      </c>
      <c r="H195" s="174"/>
      <c r="I195" s="173">
        <v>2</v>
      </c>
      <c r="J195" s="173">
        <v>1</v>
      </c>
      <c r="K195" s="173">
        <v>0</v>
      </c>
      <c r="L195" s="173">
        <f t="shared" si="137"/>
        <v>1</v>
      </c>
      <c r="M195" s="177">
        <v>2</v>
      </c>
      <c r="N195" s="174"/>
      <c r="O195" s="174"/>
      <c r="P195" s="174"/>
      <c r="Q195" s="217"/>
    </row>
    <row r="196" spans="1:17" ht="15.95" customHeight="1" x14ac:dyDescent="0.25">
      <c r="A196" s="217"/>
      <c r="B196" s="172"/>
      <c r="C196" s="172"/>
      <c r="D196" s="97" t="s">
        <v>20</v>
      </c>
      <c r="E196" s="97"/>
      <c r="F196" s="97"/>
      <c r="G196" s="207" t="s">
        <v>146</v>
      </c>
      <c r="H196" s="174"/>
      <c r="I196" s="173">
        <v>2</v>
      </c>
      <c r="J196" s="173">
        <v>0</v>
      </c>
      <c r="K196" s="173">
        <v>0</v>
      </c>
      <c r="L196" s="173">
        <f t="shared" si="137"/>
        <v>0</v>
      </c>
      <c r="M196" s="177">
        <v>2</v>
      </c>
      <c r="N196" s="174"/>
      <c r="O196" s="174"/>
      <c r="P196" s="174"/>
      <c r="Q196" s="217"/>
    </row>
    <row r="197" spans="1:17" ht="15.95" customHeight="1" x14ac:dyDescent="0.25">
      <c r="A197" s="217"/>
      <c r="B197" s="172"/>
      <c r="C197" s="172"/>
      <c r="D197" s="97" t="s">
        <v>65</v>
      </c>
      <c r="E197" s="97"/>
      <c r="F197" s="97"/>
      <c r="G197" s="97" t="s">
        <v>17</v>
      </c>
      <c r="H197" s="174"/>
      <c r="I197" s="173">
        <v>2</v>
      </c>
      <c r="J197" s="173">
        <v>2</v>
      </c>
      <c r="K197" s="173">
        <v>2</v>
      </c>
      <c r="L197" s="173">
        <f t="shared" si="137"/>
        <v>4</v>
      </c>
      <c r="M197" s="177">
        <v>2</v>
      </c>
      <c r="N197" s="174"/>
      <c r="O197" s="174"/>
      <c r="P197" s="174"/>
      <c r="Q197" s="217"/>
    </row>
    <row r="198" spans="1:17" ht="15.95" customHeight="1" x14ac:dyDescent="0.25">
      <c r="A198" s="217"/>
      <c r="B198" s="172"/>
      <c r="C198" s="172"/>
      <c r="D198" s="97" t="s">
        <v>98</v>
      </c>
      <c r="E198" s="97"/>
      <c r="F198" s="97"/>
      <c r="G198" s="65" t="s">
        <v>21</v>
      </c>
      <c r="H198" s="174"/>
      <c r="I198" s="173">
        <v>2</v>
      </c>
      <c r="J198" s="173">
        <v>1</v>
      </c>
      <c r="K198" s="173">
        <v>1</v>
      </c>
      <c r="L198" s="173">
        <f t="shared" si="137"/>
        <v>2</v>
      </c>
      <c r="M198" s="177">
        <v>2</v>
      </c>
      <c r="N198" s="174"/>
      <c r="O198" s="174"/>
      <c r="P198" s="174"/>
      <c r="Q198" s="217"/>
    </row>
    <row r="199" spans="1:17" ht="15.95" customHeight="1" x14ac:dyDescent="0.25">
      <c r="A199" s="217"/>
      <c r="B199" s="172"/>
      <c r="C199" s="172"/>
      <c r="D199" s="42" t="s">
        <v>188</v>
      </c>
      <c r="G199" s="42" t="s">
        <v>25</v>
      </c>
      <c r="H199" s="174"/>
      <c r="I199" s="173">
        <v>2</v>
      </c>
      <c r="J199" s="173">
        <v>0</v>
      </c>
      <c r="K199" s="173">
        <v>1</v>
      </c>
      <c r="L199" s="173">
        <f t="shared" si="137"/>
        <v>1</v>
      </c>
      <c r="M199" s="177">
        <v>2</v>
      </c>
      <c r="N199" s="174"/>
      <c r="O199" s="174"/>
      <c r="P199" s="174"/>
      <c r="Q199" s="217"/>
    </row>
    <row r="200" spans="1:17" ht="15.95" customHeight="1" x14ac:dyDescent="0.25">
      <c r="A200" s="217"/>
      <c r="B200" s="172"/>
      <c r="C200" s="172"/>
      <c r="D200" s="97" t="s">
        <v>85</v>
      </c>
      <c r="E200" s="97"/>
      <c r="F200" s="97"/>
      <c r="G200" s="97" t="s">
        <v>17</v>
      </c>
      <c r="H200" s="174"/>
      <c r="I200" s="173">
        <v>2</v>
      </c>
      <c r="J200" s="173">
        <v>0</v>
      </c>
      <c r="K200" s="173">
        <v>0</v>
      </c>
      <c r="L200" s="173">
        <f t="shared" si="137"/>
        <v>0</v>
      </c>
      <c r="M200" s="177">
        <v>2</v>
      </c>
      <c r="N200" s="172"/>
      <c r="O200" s="172"/>
      <c r="P200" s="172"/>
      <c r="Q200" s="217"/>
    </row>
    <row r="201" spans="1:17" ht="15.95" customHeight="1" x14ac:dyDescent="0.2">
      <c r="A201" s="217"/>
      <c r="B201" s="162"/>
      <c r="C201" s="172"/>
      <c r="N201" s="174"/>
      <c r="O201" s="174"/>
      <c r="P201" s="174"/>
      <c r="Q201" s="217"/>
    </row>
    <row r="202" spans="1:17" ht="15.95" customHeight="1" x14ac:dyDescent="0.2">
      <c r="A202" s="217"/>
      <c r="B202" s="173"/>
      <c r="C202" s="172"/>
      <c r="O202" s="174"/>
      <c r="P202" s="174"/>
      <c r="Q202" s="217"/>
    </row>
    <row r="203" spans="1:17" ht="15.95" customHeight="1" x14ac:dyDescent="0.2">
      <c r="A203" s="217"/>
      <c r="B203" s="162"/>
      <c r="C203" s="172"/>
      <c r="O203" s="170"/>
      <c r="P203" s="162"/>
      <c r="Q203" s="217"/>
    </row>
    <row r="204" spans="1:17" ht="15.95" customHeight="1" x14ac:dyDescent="0.2">
      <c r="A204" s="217"/>
      <c r="B204" s="172"/>
      <c r="C204" s="172"/>
      <c r="O204" s="172"/>
      <c r="P204" s="172"/>
      <c r="Q204" s="217"/>
    </row>
    <row r="205" spans="1:17" ht="15.95" customHeight="1" x14ac:dyDescent="0.2">
      <c r="A205" s="217"/>
      <c r="B205" s="172"/>
      <c r="C205" s="172"/>
      <c r="O205" s="172"/>
      <c r="P205" s="172"/>
      <c r="Q205" s="217"/>
    </row>
    <row r="206" spans="1:17" ht="15.95" customHeight="1" x14ac:dyDescent="0.2">
      <c r="A206" s="217"/>
      <c r="B206" s="163"/>
      <c r="C206" s="163"/>
      <c r="O206" s="163"/>
      <c r="P206" s="172"/>
      <c r="Q206" s="217"/>
    </row>
    <row r="207" spans="1:17" ht="15.95" customHeight="1" x14ac:dyDescent="0.2">
      <c r="A207" s="217"/>
      <c r="B207" s="163"/>
      <c r="C207" s="163"/>
      <c r="O207" s="163"/>
      <c r="P207" s="172"/>
      <c r="Q207" s="217"/>
    </row>
    <row r="208" spans="1:17" ht="15.95" customHeight="1" x14ac:dyDescent="0.2">
      <c r="A208" s="217"/>
      <c r="B208" s="163"/>
      <c r="C208" s="163"/>
      <c r="O208" s="163"/>
      <c r="P208" s="172"/>
      <c r="Q208" s="217"/>
    </row>
    <row r="209" spans="1:17" ht="15.95" customHeight="1" x14ac:dyDescent="0.2">
      <c r="A209" s="217"/>
      <c r="B209" s="163"/>
      <c r="C209" s="163"/>
      <c r="O209" s="163"/>
      <c r="P209" s="172"/>
      <c r="Q209" s="217"/>
    </row>
    <row r="210" spans="1:17" ht="15.95" customHeight="1" x14ac:dyDescent="0.2">
      <c r="A210" s="217"/>
      <c r="B210" s="163"/>
      <c r="C210" s="163"/>
      <c r="O210" s="163"/>
      <c r="P210" s="172"/>
      <c r="Q210" s="217"/>
    </row>
    <row r="211" spans="1:17" ht="15.95" customHeight="1" x14ac:dyDescent="0.2">
      <c r="A211" s="217"/>
      <c r="B211" s="172"/>
      <c r="C211" s="172"/>
      <c r="N211" s="172"/>
      <c r="O211" s="172"/>
      <c r="P211" s="172"/>
      <c r="Q211" s="217"/>
    </row>
    <row r="212" spans="1:17" ht="15.95" customHeight="1" x14ac:dyDescent="0.2">
      <c r="A212" s="217"/>
      <c r="B212" s="172"/>
      <c r="C212" s="163"/>
      <c r="N212" s="163"/>
      <c r="O212" s="172"/>
      <c r="P212" s="172"/>
      <c r="Q212" s="217"/>
    </row>
    <row r="213" spans="1:17" ht="15.95" customHeight="1" x14ac:dyDescent="0.2">
      <c r="A213" s="217"/>
      <c r="B213" s="172"/>
      <c r="C213" s="174"/>
      <c r="N213" s="174"/>
      <c r="O213" s="174"/>
      <c r="P213" s="172"/>
      <c r="Q213" s="217"/>
    </row>
    <row r="214" spans="1:17" ht="15.95" customHeight="1" x14ac:dyDescent="0.2">
      <c r="A214" s="217"/>
      <c r="B214" s="172"/>
      <c r="C214" s="174"/>
      <c r="N214" s="174"/>
      <c r="O214" s="174"/>
      <c r="P214" s="172"/>
      <c r="Q214" s="217"/>
    </row>
    <row r="215" spans="1:17" ht="15.95" customHeight="1" x14ac:dyDescent="0.25">
      <c r="A215" s="217"/>
      <c r="B215" s="172"/>
      <c r="C215" s="174"/>
      <c r="D215" s="97"/>
      <c r="E215" s="97"/>
      <c r="F215" s="97"/>
      <c r="G215" s="97"/>
      <c r="H215" s="174"/>
      <c r="I215" s="173"/>
      <c r="J215" s="173"/>
      <c r="K215" s="173"/>
      <c r="L215" s="173"/>
      <c r="M215" s="235"/>
      <c r="N215" s="174"/>
      <c r="O215" s="174"/>
      <c r="P215" s="172"/>
      <c r="Q215" s="217"/>
    </row>
    <row r="216" spans="1:17" ht="15.95" customHeight="1" x14ac:dyDescent="0.25">
      <c r="A216" s="217"/>
      <c r="B216" s="172"/>
      <c r="C216" s="174"/>
      <c r="D216" s="97"/>
      <c r="E216" s="97"/>
      <c r="F216" s="97"/>
      <c r="G216" s="97"/>
      <c r="H216" s="174"/>
      <c r="I216" s="173"/>
      <c r="J216" s="173"/>
      <c r="K216" s="173"/>
      <c r="L216" s="173"/>
      <c r="M216" s="235"/>
      <c r="N216" s="174"/>
      <c r="O216" s="174"/>
      <c r="P216" s="172"/>
      <c r="Q216" s="217"/>
    </row>
    <row r="217" spans="1:17" ht="15.95" customHeight="1" x14ac:dyDescent="0.25">
      <c r="A217" s="217"/>
      <c r="B217" s="172"/>
      <c r="C217" s="174"/>
      <c r="D217" s="97"/>
      <c r="E217" s="97"/>
      <c r="F217" s="97"/>
      <c r="G217" s="97"/>
      <c r="H217" s="174"/>
      <c r="I217" s="173"/>
      <c r="J217" s="173"/>
      <c r="K217" s="173"/>
      <c r="L217" s="173"/>
      <c r="M217" s="235"/>
      <c r="N217" s="174"/>
      <c r="O217" s="174"/>
      <c r="P217" s="172"/>
      <c r="Q217" s="217"/>
    </row>
    <row r="218" spans="1:17" ht="15.95" customHeight="1" x14ac:dyDescent="0.2">
      <c r="A218" s="217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</row>
    <row r="219" spans="1:17" ht="15.95" customHeight="1" x14ac:dyDescent="0.2"/>
    <row r="220" spans="1:17" ht="15.95" customHeight="1" x14ac:dyDescent="0.2"/>
    <row r="221" spans="1:17" ht="15.95" customHeight="1" x14ac:dyDescent="0.2"/>
    <row r="222" spans="1:17" ht="15.95" customHeight="1" x14ac:dyDescent="0.2"/>
    <row r="223" spans="1:17" ht="15.95" customHeight="1" x14ac:dyDescent="0.2"/>
  </sheetData>
  <mergeCells count="112"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  <mergeCell ref="U5:AL5"/>
    <mergeCell ref="AG8:AH8"/>
    <mergeCell ref="AG9:AH9"/>
    <mergeCell ref="AG10:AH10"/>
    <mergeCell ref="AG11:AH11"/>
    <mergeCell ref="AG12:AH12"/>
    <mergeCell ref="BA4:BE4"/>
    <mergeCell ref="BF4:BJ4"/>
    <mergeCell ref="BK4:BO4"/>
    <mergeCell ref="AG23:AH23"/>
    <mergeCell ref="AG24:AH24"/>
    <mergeCell ref="AG25:AH25"/>
    <mergeCell ref="AG26:AH26"/>
    <mergeCell ref="AG27:AH27"/>
    <mergeCell ref="AG28:AH28"/>
    <mergeCell ref="AG13:AH13"/>
    <mergeCell ref="E14:F14"/>
    <mergeCell ref="AG14:AH14"/>
    <mergeCell ref="AG15:AH15"/>
    <mergeCell ref="AG16:AH16"/>
    <mergeCell ref="U20:AL20"/>
    <mergeCell ref="AG40:AH40"/>
    <mergeCell ref="AG41:AH41"/>
    <mergeCell ref="AG42:AH42"/>
    <mergeCell ref="AG43:AH43"/>
    <mergeCell ref="AG44:AH44"/>
    <mergeCell ref="AG45:AH45"/>
    <mergeCell ref="AG29:AH29"/>
    <mergeCell ref="AG30:AH30"/>
    <mergeCell ref="AG31:AH31"/>
    <mergeCell ref="U35:AL35"/>
    <mergeCell ref="AG38:AH38"/>
    <mergeCell ref="AG39:AH39"/>
    <mergeCell ref="AG46:AH46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CI77:CM77"/>
    <mergeCell ref="AG79:AH79"/>
    <mergeCell ref="AG80:AH80"/>
    <mergeCell ref="AG81:AH81"/>
    <mergeCell ref="AG82:AH82"/>
    <mergeCell ref="AG83:AH83"/>
    <mergeCell ref="U77:AL77"/>
    <mergeCell ref="BA77:BE77"/>
    <mergeCell ref="BF77:BJ77"/>
    <mergeCell ref="BK77:BO77"/>
    <mergeCell ref="BY77:CC77"/>
    <mergeCell ref="CD77:CH77"/>
    <mergeCell ref="AG90:AH90"/>
    <mergeCell ref="AG91:AH91"/>
    <mergeCell ref="U94:AL94"/>
    <mergeCell ref="AG96:AH96"/>
    <mergeCell ref="AG97:AH97"/>
    <mergeCell ref="AG98:AH98"/>
    <mergeCell ref="AG84:AH84"/>
    <mergeCell ref="AG85:AH85"/>
    <mergeCell ref="AG86:AH86"/>
    <mergeCell ref="AG87:AH87"/>
    <mergeCell ref="AG88:AH88"/>
    <mergeCell ref="AG89:AH89"/>
    <mergeCell ref="AG106:AH106"/>
    <mergeCell ref="AG107:AH107"/>
    <mergeCell ref="U111:AL111"/>
    <mergeCell ref="AG114:AH114"/>
    <mergeCell ref="AG115:AH115"/>
    <mergeCell ref="AG99:AH99"/>
    <mergeCell ref="AG100:AH100"/>
    <mergeCell ref="AG101:AH101"/>
    <mergeCell ref="AG102:AH102"/>
    <mergeCell ref="AG103:AH103"/>
    <mergeCell ref="AG104:AH104"/>
    <mergeCell ref="B146:P146"/>
    <mergeCell ref="B147:P147"/>
    <mergeCell ref="B161:P161"/>
    <mergeCell ref="B174:P174"/>
    <mergeCell ref="E20:F20"/>
    <mergeCell ref="BH134:BI134"/>
    <mergeCell ref="CF134:CG134"/>
    <mergeCell ref="BH135:BI135"/>
    <mergeCell ref="CF135:CG135"/>
    <mergeCell ref="BH136:BI136"/>
    <mergeCell ref="CF136:CG136"/>
    <mergeCell ref="AG122:AH122"/>
    <mergeCell ref="AG123:AH123"/>
    <mergeCell ref="AG124:AH124"/>
    <mergeCell ref="AG125:AH125"/>
    <mergeCell ref="BH133:BI133"/>
    <mergeCell ref="CF133:CG133"/>
    <mergeCell ref="AG116:AH116"/>
    <mergeCell ref="AG117:AH117"/>
    <mergeCell ref="AG118:AH118"/>
    <mergeCell ref="AG119:AH119"/>
    <mergeCell ref="AG120:AH120"/>
    <mergeCell ref="AG121:AH121"/>
    <mergeCell ref="AG105:AH105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F0FE7-237F-4EF0-A11D-02EEC73162EE}">
  <dimension ref="A1:CN197"/>
  <sheetViews>
    <sheetView topLeftCell="A13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5" width="2.7109375" style="39" customWidth="1"/>
    <col min="46" max="46" width="5.85546875" style="39" customWidth="1"/>
    <col min="47" max="49" width="6" style="39" customWidth="1"/>
    <col min="50" max="50" width="5.7109375" style="39" customWidth="1"/>
    <col min="51" max="51" width="4.7109375" style="39" customWidth="1"/>
    <col min="52" max="52" width="19.7109375" style="39" customWidth="1"/>
    <col min="53" max="67" width="6.7109375" style="39" customWidth="1"/>
    <col min="68" max="69" width="2.7109375" style="39" customWidth="1"/>
    <col min="70" max="70" width="5.85546875" style="39" customWidth="1"/>
    <col min="71" max="74" width="6" style="39" customWidth="1"/>
    <col min="75" max="75" width="4.7109375" style="39" customWidth="1"/>
    <col min="76" max="76" width="19.7109375" style="39" customWidth="1"/>
    <col min="77" max="91" width="6.7109375" style="39" customWidth="1"/>
    <col min="92" max="92" width="2.7109375" style="39" customWidth="1"/>
    <col min="93" max="16384" width="9.140625" style="39"/>
  </cols>
  <sheetData>
    <row r="1" spans="1:92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  <c r="AS1" s="40"/>
      <c r="AT1" s="275" t="s">
        <v>0</v>
      </c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40"/>
      <c r="BQ1" s="40"/>
      <c r="BR1" s="275" t="s">
        <v>0</v>
      </c>
      <c r="BS1" s="275"/>
      <c r="BT1" s="275"/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40"/>
    </row>
    <row r="2" spans="1:92" ht="18.600000000000001" customHeight="1" x14ac:dyDescent="0.3">
      <c r="A2" s="41"/>
      <c r="B2" s="52" t="s">
        <v>115</v>
      </c>
      <c r="C2" s="52">
        <v>23</v>
      </c>
      <c r="D2" s="51"/>
      <c r="E2" s="51"/>
      <c r="F2" s="51"/>
      <c r="G2" s="273" t="s">
        <v>665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S2" s="273" t="s">
        <v>1</v>
      </c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40"/>
      <c r="AS2" s="41"/>
      <c r="AT2" s="273" t="s">
        <v>670</v>
      </c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40"/>
      <c r="BQ2" s="41"/>
      <c r="BR2" s="273" t="s">
        <v>673</v>
      </c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40"/>
    </row>
    <row r="3" spans="1:92" ht="18.75" thickBot="1" x14ac:dyDescent="0.3">
      <c r="A3" s="41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22</v>
      </c>
      <c r="Q3" s="41"/>
      <c r="R3" s="41"/>
      <c r="AM3" s="16"/>
      <c r="AN3" s="16"/>
      <c r="AQ3" s="38"/>
      <c r="AR3" s="40"/>
      <c r="AS3" s="41"/>
      <c r="BP3" s="40"/>
      <c r="BQ3" s="41"/>
      <c r="CN3" s="40"/>
    </row>
    <row r="4" spans="1:92" ht="18" x14ac:dyDescent="0.25">
      <c r="A4" s="41"/>
      <c r="B4" s="90" t="s">
        <v>654</v>
      </c>
      <c r="C4" s="18" t="s">
        <v>176</v>
      </c>
      <c r="D4" s="37"/>
      <c r="E4" s="37"/>
      <c r="F4" s="37"/>
      <c r="G4" s="90">
        <v>1</v>
      </c>
      <c r="H4" s="90">
        <v>0</v>
      </c>
      <c r="I4" s="90">
        <v>0</v>
      </c>
      <c r="J4" s="90">
        <f>2*G4+I4</f>
        <v>2</v>
      </c>
      <c r="K4" s="133">
        <f t="shared" ref="K4:K11" si="0">+J4/((G4+H4+I4)*2)</f>
        <v>1</v>
      </c>
      <c r="L4" s="90">
        <f>+BB18</f>
        <v>9</v>
      </c>
      <c r="M4" s="90">
        <v>4</v>
      </c>
      <c r="N4" s="90">
        <f>+BC18</f>
        <v>11</v>
      </c>
      <c r="O4" s="90">
        <f>+BE18</f>
        <v>0</v>
      </c>
      <c r="P4" s="90">
        <v>1</v>
      </c>
      <c r="Q4" s="46"/>
      <c r="R4" s="41"/>
      <c r="AM4" s="16"/>
      <c r="AN4" s="16"/>
      <c r="AQ4" s="38"/>
      <c r="AR4" s="40"/>
      <c r="AS4" s="41"/>
      <c r="AT4" s="61"/>
      <c r="AU4" s="61"/>
      <c r="AV4" s="75"/>
      <c r="AW4" s="77"/>
      <c r="AX4" s="78"/>
      <c r="AY4" s="77"/>
      <c r="AZ4" s="77"/>
      <c r="BA4" s="278" t="s">
        <v>665</v>
      </c>
      <c r="BB4" s="279"/>
      <c r="BC4" s="279"/>
      <c r="BD4" s="279"/>
      <c r="BE4" s="280"/>
      <c r="BF4" s="270" t="s">
        <v>671</v>
      </c>
      <c r="BG4" s="271"/>
      <c r="BH4" s="271"/>
      <c r="BI4" s="271"/>
      <c r="BJ4" s="272"/>
      <c r="BK4" s="278" t="s">
        <v>672</v>
      </c>
      <c r="BL4" s="279"/>
      <c r="BM4" s="279"/>
      <c r="BN4" s="279"/>
      <c r="BO4" s="280"/>
      <c r="BP4" s="40"/>
      <c r="BQ4" s="41"/>
      <c r="BR4" s="61"/>
      <c r="BS4" s="61"/>
      <c r="BT4" s="75"/>
      <c r="BU4" s="77"/>
      <c r="BV4" s="78"/>
      <c r="BW4" s="77"/>
      <c r="BX4" s="77"/>
      <c r="BY4" s="278" t="s">
        <v>665</v>
      </c>
      <c r="BZ4" s="279"/>
      <c r="CA4" s="279"/>
      <c r="CB4" s="279"/>
      <c r="CC4" s="280"/>
      <c r="CD4" s="270" t="s">
        <v>671</v>
      </c>
      <c r="CE4" s="271"/>
      <c r="CF4" s="271"/>
      <c r="CG4" s="271"/>
      <c r="CH4" s="272"/>
      <c r="CI4" s="278" t="s">
        <v>672</v>
      </c>
      <c r="CJ4" s="279"/>
      <c r="CK4" s="279"/>
      <c r="CL4" s="279"/>
      <c r="CM4" s="280"/>
      <c r="CN4" s="40"/>
    </row>
    <row r="5" spans="1:92" ht="18.75" thickBot="1" x14ac:dyDescent="0.3">
      <c r="A5" s="41"/>
      <c r="B5" s="90" t="s">
        <v>655</v>
      </c>
      <c r="C5" s="18" t="s">
        <v>23</v>
      </c>
      <c r="D5" s="37"/>
      <c r="E5" s="18"/>
      <c r="F5" s="37"/>
      <c r="G5" s="90">
        <v>0</v>
      </c>
      <c r="H5" s="90">
        <v>0</v>
      </c>
      <c r="I5" s="90">
        <v>1</v>
      </c>
      <c r="J5" s="90">
        <f t="shared" ref="J5:J7" si="1">2*G5+I5</f>
        <v>1</v>
      </c>
      <c r="K5" s="133">
        <f t="shared" si="0"/>
        <v>0.5</v>
      </c>
      <c r="L5" s="90">
        <f>+BB104</f>
        <v>1</v>
      </c>
      <c r="M5" s="90">
        <v>1</v>
      </c>
      <c r="N5" s="90">
        <f>+BC104</f>
        <v>1</v>
      </c>
      <c r="O5" s="90">
        <f t="shared" ref="O5" si="2">+BE104</f>
        <v>2</v>
      </c>
      <c r="P5" s="90">
        <v>2</v>
      </c>
      <c r="Q5" s="46"/>
      <c r="R5" s="41"/>
      <c r="U5" s="266" t="s">
        <v>667</v>
      </c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16"/>
      <c r="AN5" s="16"/>
      <c r="AQ5" s="38"/>
      <c r="AR5" s="40"/>
      <c r="AS5" s="41"/>
      <c r="AT5" s="50" t="s">
        <v>161</v>
      </c>
      <c r="AU5" s="65" t="s">
        <v>121</v>
      </c>
      <c r="AV5" s="65"/>
      <c r="AW5" s="65"/>
      <c r="AX5" s="65"/>
      <c r="AY5" s="65" t="s">
        <v>162</v>
      </c>
      <c r="AZ5" s="22" t="s">
        <v>28</v>
      </c>
      <c r="BA5" s="197" t="s">
        <v>4</v>
      </c>
      <c r="BB5" s="185" t="s">
        <v>29</v>
      </c>
      <c r="BC5" s="185" t="s">
        <v>30</v>
      </c>
      <c r="BD5" s="185" t="s">
        <v>31</v>
      </c>
      <c r="BE5" s="198" t="s">
        <v>3</v>
      </c>
      <c r="BF5" s="186" t="s">
        <v>4</v>
      </c>
      <c r="BG5" s="187" t="s">
        <v>29</v>
      </c>
      <c r="BH5" s="187" t="s">
        <v>30</v>
      </c>
      <c r="BI5" s="187" t="s">
        <v>31</v>
      </c>
      <c r="BJ5" s="188" t="s">
        <v>3</v>
      </c>
      <c r="BK5" s="185" t="s">
        <v>4</v>
      </c>
      <c r="BL5" s="185" t="s">
        <v>29</v>
      </c>
      <c r="BM5" s="185" t="s">
        <v>30</v>
      </c>
      <c r="BN5" s="185" t="s">
        <v>31</v>
      </c>
      <c r="BO5" s="198" t="s">
        <v>3</v>
      </c>
      <c r="BP5" s="40"/>
      <c r="BQ5" s="41"/>
      <c r="BR5" s="88" t="s">
        <v>161</v>
      </c>
      <c r="BS5" s="59" t="s">
        <v>121</v>
      </c>
      <c r="BT5" s="59"/>
      <c r="BU5" s="59"/>
      <c r="BV5" s="59"/>
      <c r="BW5" s="59"/>
      <c r="BX5" s="22"/>
      <c r="BY5" s="197" t="s">
        <v>4</v>
      </c>
      <c r="BZ5" s="185" t="s">
        <v>29</v>
      </c>
      <c r="CA5" s="185" t="s">
        <v>30</v>
      </c>
      <c r="CB5" s="185" t="s">
        <v>31</v>
      </c>
      <c r="CC5" s="198" t="s">
        <v>3</v>
      </c>
      <c r="CD5" s="186" t="s">
        <v>4</v>
      </c>
      <c r="CE5" s="187" t="s">
        <v>29</v>
      </c>
      <c r="CF5" s="187" t="s">
        <v>30</v>
      </c>
      <c r="CG5" s="187" t="s">
        <v>31</v>
      </c>
      <c r="CH5" s="188" t="s">
        <v>3</v>
      </c>
      <c r="CI5" s="185" t="s">
        <v>4</v>
      </c>
      <c r="CJ5" s="185" t="s">
        <v>29</v>
      </c>
      <c r="CK5" s="185" t="s">
        <v>30</v>
      </c>
      <c r="CL5" s="185" t="s">
        <v>31</v>
      </c>
      <c r="CM5" s="198" t="s">
        <v>3</v>
      </c>
      <c r="CN5" s="40"/>
    </row>
    <row r="6" spans="1:92" ht="18" x14ac:dyDescent="0.25">
      <c r="A6" s="41"/>
      <c r="B6" s="90" t="s">
        <v>660</v>
      </c>
      <c r="C6" s="18" t="s">
        <v>140</v>
      </c>
      <c r="D6" s="37"/>
      <c r="E6" s="37"/>
      <c r="F6" s="37"/>
      <c r="G6" s="90">
        <v>0</v>
      </c>
      <c r="H6" s="90">
        <v>0</v>
      </c>
      <c r="I6" s="90">
        <v>1</v>
      </c>
      <c r="J6" s="90">
        <f t="shared" si="1"/>
        <v>1</v>
      </c>
      <c r="K6" s="133">
        <f t="shared" si="0"/>
        <v>0.5</v>
      </c>
      <c r="L6" s="90">
        <f>+BB31</f>
        <v>1</v>
      </c>
      <c r="M6" s="90">
        <v>1</v>
      </c>
      <c r="N6" s="90">
        <f>+BC31</f>
        <v>2</v>
      </c>
      <c r="O6" s="90">
        <f>+BE31</f>
        <v>0</v>
      </c>
      <c r="P6" s="90">
        <v>8</v>
      </c>
      <c r="Q6" s="46"/>
      <c r="R6" s="41"/>
      <c r="U6" s="65"/>
      <c r="V6" s="65"/>
      <c r="W6" s="65"/>
      <c r="X6" s="50"/>
      <c r="Y6" s="65"/>
      <c r="Z6" s="50"/>
      <c r="AA6" s="50"/>
      <c r="AB6" s="50"/>
      <c r="AC6" s="50"/>
      <c r="AD6" s="50"/>
      <c r="AE6" s="80"/>
      <c r="AF6" s="75"/>
      <c r="AG6" s="65"/>
      <c r="AH6" s="65"/>
      <c r="AI6" s="65"/>
      <c r="AJ6" s="65"/>
      <c r="AK6" s="50"/>
      <c r="AL6" s="65"/>
      <c r="AM6" s="16"/>
      <c r="AN6" s="16"/>
      <c r="AQ6" s="38"/>
      <c r="AR6" s="40"/>
      <c r="AS6" s="41"/>
      <c r="AT6" s="25" t="s">
        <v>176</v>
      </c>
      <c r="AU6" s="25"/>
      <c r="AV6" s="25"/>
      <c r="AW6" s="25"/>
      <c r="AX6" s="25"/>
      <c r="AY6" s="27" t="s">
        <v>49</v>
      </c>
      <c r="AZ6" s="61"/>
      <c r="BA6" s="191">
        <v>3</v>
      </c>
      <c r="BB6" s="74">
        <v>3</v>
      </c>
      <c r="BC6" s="74">
        <v>4</v>
      </c>
      <c r="BD6" s="50">
        <f>+BC6+BB6</f>
        <v>7</v>
      </c>
      <c r="BE6" s="194">
        <v>0</v>
      </c>
      <c r="BF6" s="189">
        <f>+BK6+BA6</f>
        <v>37</v>
      </c>
      <c r="BG6" s="28">
        <f>+BL6+BB6</f>
        <v>19</v>
      </c>
      <c r="BH6" s="28">
        <f>+BM6+BC6</f>
        <v>15</v>
      </c>
      <c r="BI6" s="28">
        <f>+BN6+BD6</f>
        <v>34</v>
      </c>
      <c r="BJ6" s="193">
        <f>+BO6+BE6</f>
        <v>4</v>
      </c>
      <c r="BK6" s="50">
        <v>34</v>
      </c>
      <c r="BL6" s="74">
        <v>16</v>
      </c>
      <c r="BM6" s="74">
        <v>11</v>
      </c>
      <c r="BN6" s="50">
        <f t="shared" ref="BN6:BN17" si="3">+BL6+BM6</f>
        <v>27</v>
      </c>
      <c r="BO6" s="194">
        <v>4</v>
      </c>
      <c r="BP6" s="40"/>
      <c r="BQ6" s="41"/>
      <c r="BR6" s="75">
        <v>6</v>
      </c>
      <c r="BS6" s="65" t="s">
        <v>172</v>
      </c>
      <c r="BT6" s="65"/>
      <c r="BU6" s="65"/>
      <c r="BV6" s="65"/>
      <c r="BW6" s="50"/>
      <c r="BX6" s="97"/>
      <c r="BY6" s="191"/>
      <c r="BZ6" s="74"/>
      <c r="CA6" s="74"/>
      <c r="CB6" s="74"/>
      <c r="CC6" s="194"/>
      <c r="CD6" s="191">
        <f t="shared" ref="CD6" si="4">+CI6+BY6</f>
        <v>3</v>
      </c>
      <c r="CE6" s="74">
        <f>+CJ6+BZ6</f>
        <v>0</v>
      </c>
      <c r="CF6" s="74">
        <f>+CK6+CA6</f>
        <v>2</v>
      </c>
      <c r="CG6" s="74">
        <f>+CL6+CB6</f>
        <v>2</v>
      </c>
      <c r="CH6" s="194">
        <f>+CM6+CC6</f>
        <v>0</v>
      </c>
      <c r="CI6" s="191">
        <v>3</v>
      </c>
      <c r="CJ6" s="74">
        <v>0</v>
      </c>
      <c r="CK6" s="74">
        <v>2</v>
      </c>
      <c r="CL6" s="50">
        <f t="shared" ref="CL6" si="5">+CJ6+CK6</f>
        <v>2</v>
      </c>
      <c r="CM6" s="194">
        <v>0</v>
      </c>
      <c r="CN6" s="40"/>
    </row>
    <row r="7" spans="1:92" ht="18.75" thickBot="1" x14ac:dyDescent="0.3">
      <c r="A7" s="41"/>
      <c r="B7" s="15" t="s">
        <v>662</v>
      </c>
      <c r="C7" s="13" t="s">
        <v>178</v>
      </c>
      <c r="D7" s="178"/>
      <c r="E7" s="13"/>
      <c r="F7" s="178"/>
      <c r="G7" s="15">
        <v>0</v>
      </c>
      <c r="H7" s="15">
        <v>1</v>
      </c>
      <c r="I7" s="15">
        <v>0</v>
      </c>
      <c r="J7" s="90">
        <f t="shared" si="1"/>
        <v>0</v>
      </c>
      <c r="K7" s="179">
        <f t="shared" si="0"/>
        <v>0</v>
      </c>
      <c r="L7" s="15">
        <f>+BB117</f>
        <v>4</v>
      </c>
      <c r="M7" s="15">
        <v>9</v>
      </c>
      <c r="N7" s="15">
        <f>+BC117</f>
        <v>7</v>
      </c>
      <c r="O7" s="15">
        <f t="shared" ref="O7" si="6">+BE117</f>
        <v>0</v>
      </c>
      <c r="P7" s="15">
        <v>7</v>
      </c>
      <c r="Q7" s="46"/>
      <c r="R7" s="41"/>
      <c r="U7" s="150" t="s">
        <v>161</v>
      </c>
      <c r="V7" s="22" t="s">
        <v>1</v>
      </c>
      <c r="W7" s="22"/>
      <c r="X7" s="22"/>
      <c r="Y7" s="22"/>
      <c r="Z7" s="22" t="s">
        <v>2</v>
      </c>
      <c r="AA7" s="22"/>
      <c r="AB7" s="22"/>
      <c r="AC7" s="150" t="s">
        <v>4</v>
      </c>
      <c r="AD7" s="150" t="s">
        <v>8</v>
      </c>
      <c r="AE7" s="150" t="s">
        <v>9</v>
      </c>
      <c r="AF7" s="150" t="s">
        <v>10</v>
      </c>
      <c r="AG7" s="150" t="s">
        <v>107</v>
      </c>
      <c r="AH7" s="150"/>
      <c r="AI7" s="150" t="s">
        <v>5</v>
      </c>
      <c r="AJ7" s="150" t="s">
        <v>7</v>
      </c>
      <c r="AK7" s="150" t="s">
        <v>6</v>
      </c>
      <c r="AL7" s="150" t="s">
        <v>108</v>
      </c>
      <c r="AM7" s="16"/>
      <c r="AN7" s="16"/>
      <c r="AQ7" s="38"/>
      <c r="AR7" s="40"/>
      <c r="AS7" s="41"/>
      <c r="AT7" s="75">
        <v>7.5</v>
      </c>
      <c r="AU7" s="65" t="s">
        <v>105</v>
      </c>
      <c r="AV7" s="65"/>
      <c r="AW7" s="65"/>
      <c r="AX7" s="65"/>
      <c r="AY7" s="50">
        <v>68</v>
      </c>
      <c r="AZ7" s="97" t="s">
        <v>19</v>
      </c>
      <c r="BA7" s="191">
        <v>1</v>
      </c>
      <c r="BB7" s="74">
        <v>0</v>
      </c>
      <c r="BC7" s="74">
        <v>0</v>
      </c>
      <c r="BD7" s="50">
        <f t="shared" ref="BD7:BD17" si="7">+BC7+BB7</f>
        <v>0</v>
      </c>
      <c r="BE7" s="194">
        <v>0</v>
      </c>
      <c r="BF7" s="191">
        <f t="shared" ref="BF7:BF17" si="8">+BK7+BA7</f>
        <v>19</v>
      </c>
      <c r="BG7" s="74">
        <f t="shared" ref="BG7:BG17" si="9">+BL7+BB7</f>
        <v>0</v>
      </c>
      <c r="BH7" s="74">
        <f t="shared" ref="BH7:BH17" si="10">+BM7+BC7</f>
        <v>1</v>
      </c>
      <c r="BI7" s="74">
        <f t="shared" ref="BI7:BI17" si="11">+BN7+BD7</f>
        <v>1</v>
      </c>
      <c r="BJ7" s="194">
        <f t="shared" ref="BJ7:BJ17" si="12">+BO7+BE7</f>
        <v>0</v>
      </c>
      <c r="BK7" s="50">
        <v>18</v>
      </c>
      <c r="BL7" s="74">
        <v>0</v>
      </c>
      <c r="BM7" s="74">
        <v>1</v>
      </c>
      <c r="BN7" s="50">
        <f t="shared" si="3"/>
        <v>1</v>
      </c>
      <c r="BO7" s="194">
        <v>0</v>
      </c>
      <c r="BP7" s="40"/>
      <c r="BQ7" s="41"/>
      <c r="BR7" s="75">
        <v>6</v>
      </c>
      <c r="BS7" s="65" t="s">
        <v>355</v>
      </c>
      <c r="BT7" s="65"/>
      <c r="BU7" s="65"/>
      <c r="BV7" s="65"/>
      <c r="BW7" s="50"/>
      <c r="BX7" s="97"/>
      <c r="BY7" s="191">
        <v>1</v>
      </c>
      <c r="BZ7" s="74">
        <v>0</v>
      </c>
      <c r="CA7" s="74">
        <v>0</v>
      </c>
      <c r="CB7" s="50">
        <f t="shared" ref="CB7" si="13">+CA7+BZ7</f>
        <v>0</v>
      </c>
      <c r="CC7" s="194">
        <v>0</v>
      </c>
      <c r="CD7" s="191">
        <f t="shared" ref="CD7:CD51" si="14">+CI7+BY7</f>
        <v>12</v>
      </c>
      <c r="CE7" s="74">
        <f t="shared" ref="CE7:CE51" si="15">+CJ7+BZ7</f>
        <v>1</v>
      </c>
      <c r="CF7" s="74">
        <f t="shared" ref="CF7:CF51" si="16">+CK7+CA7</f>
        <v>0</v>
      </c>
      <c r="CG7" s="74">
        <f t="shared" ref="CG7:CG51" si="17">+CL7+CB7</f>
        <v>1</v>
      </c>
      <c r="CH7" s="194">
        <f t="shared" ref="CH7:CH51" si="18">+CM7+CC7</f>
        <v>2</v>
      </c>
      <c r="CI7" s="191">
        <v>11</v>
      </c>
      <c r="CJ7" s="74">
        <v>1</v>
      </c>
      <c r="CK7" s="74">
        <v>0</v>
      </c>
      <c r="CL7" s="50">
        <f>+CJ7+CK7</f>
        <v>1</v>
      </c>
      <c r="CM7" s="194">
        <v>2</v>
      </c>
      <c r="CN7" s="40"/>
    </row>
    <row r="8" spans="1:92" ht="18" x14ac:dyDescent="0.25">
      <c r="A8" s="41"/>
      <c r="B8" s="21" t="s">
        <v>656</v>
      </c>
      <c r="C8" s="180" t="s">
        <v>177</v>
      </c>
      <c r="D8" s="69"/>
      <c r="E8" s="180"/>
      <c r="F8" s="69"/>
      <c r="G8" s="21">
        <v>1</v>
      </c>
      <c r="H8" s="21">
        <v>0</v>
      </c>
      <c r="I8" s="21">
        <v>0</v>
      </c>
      <c r="J8" s="21">
        <f>2*G8+I8</f>
        <v>2</v>
      </c>
      <c r="K8" s="181">
        <f t="shared" si="0"/>
        <v>1</v>
      </c>
      <c r="L8" s="21">
        <f>+BB57</f>
        <v>3</v>
      </c>
      <c r="M8" s="21">
        <v>1</v>
      </c>
      <c r="N8" s="21">
        <f>+BC57</f>
        <v>4</v>
      </c>
      <c r="O8" s="21">
        <f t="shared" ref="O8" si="19">+BE57</f>
        <v>8</v>
      </c>
      <c r="P8" s="21">
        <v>3</v>
      </c>
      <c r="Q8" s="46"/>
      <c r="R8" s="41"/>
      <c r="U8" s="75">
        <v>7.5</v>
      </c>
      <c r="V8" s="77" t="s">
        <v>105</v>
      </c>
      <c r="W8" s="78"/>
      <c r="X8" s="77"/>
      <c r="Y8" s="77"/>
      <c r="Z8" s="77" t="s">
        <v>19</v>
      </c>
      <c r="AB8" s="50"/>
      <c r="AC8" s="50">
        <f>SUMIF($V$23:$V$30,$V8,AC$23:AC$30)+SUMIF($V$38:$V$45,$V8,AC$38:AC$45)</f>
        <v>19</v>
      </c>
      <c r="AD8" s="50">
        <f t="shared" ref="AD8:AF13" si="20">SUMIF($V$23:$V$30,$V8,AD$23:AD$30)+SUMIF($V$38:$V$45,$V8,AD$38:AD$45)</f>
        <v>13</v>
      </c>
      <c r="AE8" s="50">
        <f t="shared" si="20"/>
        <v>5</v>
      </c>
      <c r="AF8" s="50">
        <f t="shared" si="20"/>
        <v>1</v>
      </c>
      <c r="AG8" s="265">
        <f t="shared" ref="AG8" si="21">+(AD8*2+AF8)/(2*AC8)</f>
        <v>0.71052631578947367</v>
      </c>
      <c r="AH8" s="265"/>
      <c r="AI8" s="50">
        <f t="shared" ref="AI8:AK13" si="22">SUMIF($V$23:$V$30,$V8,AI$23:AI$30)+SUMIF($V$38:$V$45,$V8,AI$38:AI$45)</f>
        <v>43</v>
      </c>
      <c r="AJ8" s="50">
        <f t="shared" si="22"/>
        <v>0</v>
      </c>
      <c r="AK8" s="50">
        <f t="shared" si="22"/>
        <v>2</v>
      </c>
      <c r="AL8" s="66">
        <f t="shared" ref="AL8" si="23">+AI8/AC8</f>
        <v>2.263157894736842</v>
      </c>
      <c r="AM8" s="16"/>
      <c r="AN8" s="16"/>
      <c r="AQ8" s="38"/>
      <c r="AR8" s="40"/>
      <c r="AS8" s="41"/>
      <c r="AT8" s="75">
        <v>9.5</v>
      </c>
      <c r="AU8" s="65" t="s">
        <v>126</v>
      </c>
      <c r="AV8" s="65"/>
      <c r="AW8" s="65"/>
      <c r="AX8" s="65"/>
      <c r="AY8" s="50">
        <v>9</v>
      </c>
      <c r="AZ8" s="97" t="s">
        <v>19</v>
      </c>
      <c r="BA8" s="191">
        <v>1</v>
      </c>
      <c r="BB8" s="74">
        <v>4</v>
      </c>
      <c r="BC8" s="74">
        <v>0</v>
      </c>
      <c r="BD8" s="50">
        <f t="shared" si="7"/>
        <v>4</v>
      </c>
      <c r="BE8" s="194">
        <v>0</v>
      </c>
      <c r="BF8" s="191">
        <f t="shared" si="8"/>
        <v>21</v>
      </c>
      <c r="BG8" s="74">
        <f t="shared" si="9"/>
        <v>31</v>
      </c>
      <c r="BH8" s="74">
        <f t="shared" si="10"/>
        <v>16</v>
      </c>
      <c r="BI8" s="74">
        <f t="shared" si="11"/>
        <v>47</v>
      </c>
      <c r="BJ8" s="194">
        <f t="shared" si="12"/>
        <v>4</v>
      </c>
      <c r="BK8" s="50">
        <v>20</v>
      </c>
      <c r="BL8" s="74">
        <v>27</v>
      </c>
      <c r="BM8" s="74">
        <v>16</v>
      </c>
      <c r="BN8" s="50">
        <f t="shared" si="3"/>
        <v>43</v>
      </c>
      <c r="BO8" s="194">
        <v>4</v>
      </c>
      <c r="BP8" s="40"/>
      <c r="BQ8" s="41"/>
      <c r="BR8" s="75">
        <v>9.5</v>
      </c>
      <c r="BS8" s="65" t="s">
        <v>279</v>
      </c>
      <c r="BT8" s="65"/>
      <c r="BU8" s="65"/>
      <c r="BV8" s="65"/>
      <c r="BW8" s="50"/>
      <c r="BX8" s="97"/>
      <c r="BY8" s="191"/>
      <c r="BZ8" s="74"/>
      <c r="CA8" s="74"/>
      <c r="CB8" s="74"/>
      <c r="CC8" s="194"/>
      <c r="CD8" s="191">
        <f t="shared" si="14"/>
        <v>2</v>
      </c>
      <c r="CE8" s="74">
        <f t="shared" si="15"/>
        <v>1</v>
      </c>
      <c r="CF8" s="74">
        <f t="shared" si="16"/>
        <v>0</v>
      </c>
      <c r="CG8" s="74">
        <f t="shared" si="17"/>
        <v>1</v>
      </c>
      <c r="CH8" s="194">
        <f t="shared" si="18"/>
        <v>0</v>
      </c>
      <c r="CI8" s="191">
        <v>2</v>
      </c>
      <c r="CJ8" s="74">
        <v>1</v>
      </c>
      <c r="CK8" s="74">
        <v>0</v>
      </c>
      <c r="CL8" s="50">
        <f>+CJ8+CK8</f>
        <v>1</v>
      </c>
      <c r="CM8" s="194">
        <v>0</v>
      </c>
      <c r="CN8" s="40"/>
    </row>
    <row r="9" spans="1:92" ht="18" x14ac:dyDescent="0.25">
      <c r="A9" s="41"/>
      <c r="B9" s="90" t="s">
        <v>657</v>
      </c>
      <c r="C9" s="18" t="s">
        <v>139</v>
      </c>
      <c r="D9" s="37"/>
      <c r="E9" s="18"/>
      <c r="F9" s="37"/>
      <c r="G9" s="90">
        <v>0</v>
      </c>
      <c r="H9" s="90">
        <v>0</v>
      </c>
      <c r="I9" s="90">
        <v>1</v>
      </c>
      <c r="J9" s="90">
        <f>2*G9+I9</f>
        <v>1</v>
      </c>
      <c r="K9" s="133">
        <f t="shared" si="0"/>
        <v>0.5</v>
      </c>
      <c r="L9" s="90">
        <f>+BB91</f>
        <v>2</v>
      </c>
      <c r="M9" s="90">
        <v>2</v>
      </c>
      <c r="N9" s="90">
        <f>+BC91</f>
        <v>4</v>
      </c>
      <c r="O9" s="90">
        <f t="shared" ref="O9" si="24">+BE91</f>
        <v>0</v>
      </c>
      <c r="P9" s="90">
        <v>4</v>
      </c>
      <c r="Q9" s="46"/>
      <c r="R9" s="41"/>
      <c r="U9" s="75">
        <v>8</v>
      </c>
      <c r="V9" s="77" t="s">
        <v>18</v>
      </c>
      <c r="W9" s="78"/>
      <c r="X9" s="77"/>
      <c r="Y9" s="77"/>
      <c r="Z9" s="77" t="s">
        <v>21</v>
      </c>
      <c r="AA9" s="16"/>
      <c r="AB9" s="50"/>
      <c r="AC9" s="50">
        <f t="shared" ref="AC9:AC13" si="25">SUMIF($V$23:$V$30,$V9,AC$23:AC$30)+SUMIF($V$38:$V$45,$V9,AC$38:AC$45)</f>
        <v>15</v>
      </c>
      <c r="AD9" s="50">
        <f t="shared" si="20"/>
        <v>5</v>
      </c>
      <c r="AE9" s="50">
        <f t="shared" si="20"/>
        <v>8</v>
      </c>
      <c r="AF9" s="50">
        <f t="shared" si="20"/>
        <v>2</v>
      </c>
      <c r="AG9" s="264">
        <f t="shared" ref="AG9:AG13" si="26">+(AD9*2+AF9)/(2*AC9)</f>
        <v>0.4</v>
      </c>
      <c r="AH9" s="264"/>
      <c r="AI9" s="50">
        <f t="shared" si="22"/>
        <v>34</v>
      </c>
      <c r="AJ9" s="50">
        <f t="shared" si="22"/>
        <v>2</v>
      </c>
      <c r="AK9" s="50">
        <f t="shared" si="22"/>
        <v>1</v>
      </c>
      <c r="AL9" s="66">
        <f t="shared" ref="AL9:AL13" si="27">+AI9/AC9</f>
        <v>2.2666666666666666</v>
      </c>
      <c r="AM9" s="16"/>
      <c r="AN9" s="16"/>
      <c r="AQ9" s="38"/>
      <c r="AR9" s="40"/>
      <c r="AS9" s="41"/>
      <c r="AT9" s="75">
        <v>8.5</v>
      </c>
      <c r="AU9" s="65" t="s">
        <v>113</v>
      </c>
      <c r="AV9" s="65"/>
      <c r="AW9" s="65"/>
      <c r="AX9" s="65"/>
      <c r="AY9" s="50">
        <v>14</v>
      </c>
      <c r="AZ9" s="97" t="s">
        <v>19</v>
      </c>
      <c r="BA9" s="191"/>
      <c r="BB9" s="74"/>
      <c r="BC9" s="74"/>
      <c r="BD9" s="50"/>
      <c r="BE9" s="194"/>
      <c r="BF9" s="191">
        <f t="shared" si="8"/>
        <v>13</v>
      </c>
      <c r="BG9" s="74">
        <f t="shared" si="9"/>
        <v>3</v>
      </c>
      <c r="BH9" s="74">
        <f t="shared" si="10"/>
        <v>9</v>
      </c>
      <c r="BI9" s="74">
        <f t="shared" si="11"/>
        <v>12</v>
      </c>
      <c r="BJ9" s="194">
        <f t="shared" si="12"/>
        <v>0</v>
      </c>
      <c r="BK9" s="50">
        <v>13</v>
      </c>
      <c r="BL9" s="74">
        <v>3</v>
      </c>
      <c r="BM9" s="74">
        <v>9</v>
      </c>
      <c r="BN9" s="50">
        <f t="shared" si="3"/>
        <v>12</v>
      </c>
      <c r="BO9" s="194">
        <v>0</v>
      </c>
      <c r="BP9" s="40"/>
      <c r="BQ9" s="41"/>
      <c r="BR9" s="75">
        <v>8</v>
      </c>
      <c r="BS9" s="65" t="s">
        <v>402</v>
      </c>
      <c r="BT9" s="65"/>
      <c r="BU9" s="65"/>
      <c r="BV9" s="65"/>
      <c r="BW9" s="50"/>
      <c r="BX9" s="97"/>
      <c r="BY9" s="191"/>
      <c r="BZ9" s="74"/>
      <c r="CA9" s="74"/>
      <c r="CB9" s="74"/>
      <c r="CC9" s="194"/>
      <c r="CD9" s="191">
        <f t="shared" si="14"/>
        <v>6</v>
      </c>
      <c r="CE9" s="74">
        <f t="shared" si="15"/>
        <v>1</v>
      </c>
      <c r="CF9" s="74">
        <f t="shared" si="16"/>
        <v>2</v>
      </c>
      <c r="CG9" s="74">
        <f t="shared" si="17"/>
        <v>3</v>
      </c>
      <c r="CH9" s="194">
        <f t="shared" si="18"/>
        <v>2</v>
      </c>
      <c r="CI9" s="191">
        <v>6</v>
      </c>
      <c r="CJ9" s="74">
        <v>1</v>
      </c>
      <c r="CK9" s="74">
        <v>2</v>
      </c>
      <c r="CL9" s="50">
        <f>+CJ9+CK9</f>
        <v>3</v>
      </c>
      <c r="CM9" s="194">
        <v>2</v>
      </c>
      <c r="CN9" s="40"/>
    </row>
    <row r="10" spans="1:92" ht="18" x14ac:dyDescent="0.25">
      <c r="A10" s="46"/>
      <c r="B10" s="90" t="s">
        <v>658</v>
      </c>
      <c r="C10" s="18" t="s">
        <v>21</v>
      </c>
      <c r="D10" s="37"/>
      <c r="E10" s="18"/>
      <c r="F10" s="37"/>
      <c r="G10" s="90">
        <v>0</v>
      </c>
      <c r="H10" s="90">
        <v>0</v>
      </c>
      <c r="I10" s="90">
        <v>1</v>
      </c>
      <c r="J10" s="90">
        <f>2*G10+I10</f>
        <v>1</v>
      </c>
      <c r="K10" s="133">
        <f t="shared" si="0"/>
        <v>0.5</v>
      </c>
      <c r="L10" s="90">
        <f>+BB44</f>
        <v>2</v>
      </c>
      <c r="M10" s="90">
        <v>2</v>
      </c>
      <c r="N10" s="90">
        <f>+BC44</f>
        <v>1</v>
      </c>
      <c r="O10" s="90">
        <f>+BE44</f>
        <v>0</v>
      </c>
      <c r="P10" s="90">
        <v>5</v>
      </c>
      <c r="Q10" s="46"/>
      <c r="R10" s="46"/>
      <c r="U10" s="75">
        <v>8</v>
      </c>
      <c r="V10" s="77" t="s">
        <v>147</v>
      </c>
      <c r="W10" s="78"/>
      <c r="X10" s="77"/>
      <c r="Y10" s="77"/>
      <c r="Z10" s="77" t="s">
        <v>140</v>
      </c>
      <c r="AA10" s="16"/>
      <c r="AB10" s="50"/>
      <c r="AC10" s="50">
        <f t="shared" si="25"/>
        <v>19</v>
      </c>
      <c r="AD10" s="50">
        <f t="shared" si="20"/>
        <v>6</v>
      </c>
      <c r="AE10" s="50">
        <f t="shared" si="20"/>
        <v>7</v>
      </c>
      <c r="AF10" s="50">
        <f t="shared" si="20"/>
        <v>6</v>
      </c>
      <c r="AG10" s="264">
        <f t="shared" si="26"/>
        <v>0.47368421052631576</v>
      </c>
      <c r="AH10" s="264"/>
      <c r="AI10" s="50">
        <f t="shared" si="22"/>
        <v>46</v>
      </c>
      <c r="AJ10" s="50">
        <f t="shared" si="22"/>
        <v>2</v>
      </c>
      <c r="AK10" s="50">
        <f t="shared" si="22"/>
        <v>1</v>
      </c>
      <c r="AL10" s="66">
        <f t="shared" si="27"/>
        <v>2.4210526315789473</v>
      </c>
      <c r="AM10" s="16"/>
      <c r="AN10" s="16"/>
      <c r="AQ10" s="38"/>
      <c r="AR10" s="40"/>
      <c r="AS10" s="46"/>
      <c r="AT10" s="75">
        <v>8</v>
      </c>
      <c r="AU10" s="65" t="s">
        <v>111</v>
      </c>
      <c r="AV10" s="65"/>
      <c r="AW10" s="65"/>
      <c r="AX10" s="65"/>
      <c r="AY10" s="50">
        <v>10</v>
      </c>
      <c r="AZ10" s="97" t="s">
        <v>19</v>
      </c>
      <c r="BA10" s="191"/>
      <c r="BB10" s="74"/>
      <c r="BC10" s="74"/>
      <c r="BD10" s="50"/>
      <c r="BE10" s="194"/>
      <c r="BF10" s="191">
        <f t="shared" si="8"/>
        <v>20</v>
      </c>
      <c r="BG10" s="74">
        <f t="shared" si="9"/>
        <v>8</v>
      </c>
      <c r="BH10" s="74">
        <f t="shared" si="10"/>
        <v>16</v>
      </c>
      <c r="BI10" s="74">
        <f t="shared" si="11"/>
        <v>24</v>
      </c>
      <c r="BJ10" s="194">
        <f t="shared" si="12"/>
        <v>2</v>
      </c>
      <c r="BK10" s="50">
        <v>20</v>
      </c>
      <c r="BL10" s="74">
        <v>8</v>
      </c>
      <c r="BM10" s="74">
        <v>16</v>
      </c>
      <c r="BN10" s="50">
        <f t="shared" si="3"/>
        <v>24</v>
      </c>
      <c r="BO10" s="194">
        <v>2</v>
      </c>
      <c r="BP10" s="40"/>
      <c r="BQ10" s="46"/>
      <c r="BR10" s="75">
        <v>8</v>
      </c>
      <c r="BS10" s="65" t="s">
        <v>610</v>
      </c>
      <c r="BT10" s="65"/>
      <c r="BU10" s="65"/>
      <c r="BV10" s="65"/>
      <c r="BW10" s="50"/>
      <c r="BX10" s="97"/>
      <c r="BY10" s="191"/>
      <c r="BZ10" s="74"/>
      <c r="CA10" s="74"/>
      <c r="CB10" s="74"/>
      <c r="CC10" s="194"/>
      <c r="CD10" s="191">
        <f t="shared" si="14"/>
        <v>1</v>
      </c>
      <c r="CE10" s="74">
        <f t="shared" si="15"/>
        <v>0</v>
      </c>
      <c r="CF10" s="74">
        <f t="shared" si="16"/>
        <v>0</v>
      </c>
      <c r="CG10" s="74">
        <f t="shared" si="17"/>
        <v>0</v>
      </c>
      <c r="CH10" s="194">
        <f t="shared" si="18"/>
        <v>0</v>
      </c>
      <c r="CI10" s="191">
        <v>1</v>
      </c>
      <c r="CJ10" s="74">
        <v>0</v>
      </c>
      <c r="CK10" s="74">
        <v>0</v>
      </c>
      <c r="CL10" s="50">
        <f t="shared" ref="CL10:CL11" si="28">+CJ10+CK10</f>
        <v>0</v>
      </c>
      <c r="CM10" s="194">
        <v>0</v>
      </c>
      <c r="CN10" s="40"/>
    </row>
    <row r="11" spans="1:92" ht="18.75" thickBot="1" x14ac:dyDescent="0.3">
      <c r="A11" s="46"/>
      <c r="B11" s="90" t="s">
        <v>659</v>
      </c>
      <c r="C11" s="18" t="s">
        <v>50</v>
      </c>
      <c r="D11" s="37"/>
      <c r="E11" s="37"/>
      <c r="F11" s="37"/>
      <c r="G11" s="90">
        <v>0</v>
      </c>
      <c r="H11" s="90">
        <v>1</v>
      </c>
      <c r="I11" s="90">
        <v>0</v>
      </c>
      <c r="J11" s="90">
        <f>2*G11+I11</f>
        <v>0</v>
      </c>
      <c r="K11" s="133">
        <f t="shared" si="0"/>
        <v>0</v>
      </c>
      <c r="L11" s="90">
        <f>+BB130</f>
        <v>1</v>
      </c>
      <c r="M11" s="90">
        <v>3</v>
      </c>
      <c r="N11" s="90">
        <f>+BC130</f>
        <v>1</v>
      </c>
      <c r="O11" s="90">
        <f t="shared" ref="O11" si="29">+BE130</f>
        <v>2</v>
      </c>
      <c r="P11" s="90">
        <v>6</v>
      </c>
      <c r="Q11" s="46"/>
      <c r="R11" s="46"/>
      <c r="U11" s="75">
        <v>7.5</v>
      </c>
      <c r="V11" s="77" t="s">
        <v>16</v>
      </c>
      <c r="W11" s="78"/>
      <c r="X11" s="77"/>
      <c r="Y11" s="77"/>
      <c r="Z11" s="77" t="s">
        <v>17</v>
      </c>
      <c r="AA11" s="16"/>
      <c r="AB11" s="50"/>
      <c r="AC11" s="50">
        <f t="shared" si="25"/>
        <v>22</v>
      </c>
      <c r="AD11" s="50">
        <f t="shared" si="20"/>
        <v>11</v>
      </c>
      <c r="AE11" s="50">
        <f t="shared" si="20"/>
        <v>9</v>
      </c>
      <c r="AF11" s="50">
        <f t="shared" si="20"/>
        <v>2</v>
      </c>
      <c r="AG11" s="264">
        <f t="shared" si="26"/>
        <v>0.54545454545454541</v>
      </c>
      <c r="AH11" s="264"/>
      <c r="AI11" s="50">
        <f t="shared" si="22"/>
        <v>54</v>
      </c>
      <c r="AJ11" s="50">
        <f t="shared" si="22"/>
        <v>0</v>
      </c>
      <c r="AK11" s="50">
        <f t="shared" si="22"/>
        <v>2</v>
      </c>
      <c r="AL11" s="66">
        <f t="shared" si="27"/>
        <v>2.4545454545454546</v>
      </c>
      <c r="AM11" s="36"/>
      <c r="AN11" s="37"/>
      <c r="AQ11" s="37"/>
      <c r="AR11" s="40"/>
      <c r="AS11" s="46"/>
      <c r="AT11" s="75">
        <v>7.5</v>
      </c>
      <c r="AU11" s="65" t="s">
        <v>122</v>
      </c>
      <c r="AV11" s="65"/>
      <c r="AW11" s="65"/>
      <c r="AX11" s="65"/>
      <c r="AY11" s="50">
        <v>4</v>
      </c>
      <c r="AZ11" s="97" t="s">
        <v>19</v>
      </c>
      <c r="BA11" s="191">
        <v>1</v>
      </c>
      <c r="BB11" s="74">
        <v>0</v>
      </c>
      <c r="BC11" s="74">
        <v>0</v>
      </c>
      <c r="BD11" s="50">
        <f t="shared" si="7"/>
        <v>0</v>
      </c>
      <c r="BE11" s="194">
        <v>0</v>
      </c>
      <c r="BF11" s="191">
        <f t="shared" si="8"/>
        <v>21</v>
      </c>
      <c r="BG11" s="74">
        <f t="shared" si="9"/>
        <v>1</v>
      </c>
      <c r="BH11" s="74">
        <f t="shared" si="10"/>
        <v>5</v>
      </c>
      <c r="BI11" s="74">
        <f t="shared" si="11"/>
        <v>6</v>
      </c>
      <c r="BJ11" s="194">
        <f t="shared" si="12"/>
        <v>2</v>
      </c>
      <c r="BK11" s="50">
        <v>20</v>
      </c>
      <c r="BL11" s="74">
        <v>1</v>
      </c>
      <c r="BM11" s="74">
        <v>5</v>
      </c>
      <c r="BN11" s="50">
        <f t="shared" si="3"/>
        <v>6</v>
      </c>
      <c r="BO11" s="194">
        <v>2</v>
      </c>
      <c r="BP11" s="40"/>
      <c r="BQ11" s="46"/>
      <c r="BR11" s="75">
        <v>7.5</v>
      </c>
      <c r="BS11" s="65" t="s">
        <v>370</v>
      </c>
      <c r="BT11" s="65"/>
      <c r="BU11" s="65"/>
      <c r="BV11" s="65"/>
      <c r="BW11" s="50"/>
      <c r="BX11" s="97"/>
      <c r="BY11" s="191">
        <v>1</v>
      </c>
      <c r="BZ11" s="74">
        <v>0</v>
      </c>
      <c r="CA11" s="74">
        <v>2</v>
      </c>
      <c r="CB11" s="74">
        <f>+CA11+BZ11</f>
        <v>2</v>
      </c>
      <c r="CC11" s="194">
        <v>0</v>
      </c>
      <c r="CD11" s="191">
        <f t="shared" si="14"/>
        <v>4</v>
      </c>
      <c r="CE11" s="74">
        <f t="shared" si="15"/>
        <v>1</v>
      </c>
      <c r="CF11" s="74">
        <f t="shared" si="16"/>
        <v>4</v>
      </c>
      <c r="CG11" s="74">
        <f t="shared" si="17"/>
        <v>5</v>
      </c>
      <c r="CH11" s="194">
        <f t="shared" si="18"/>
        <v>0</v>
      </c>
      <c r="CI11" s="191">
        <v>3</v>
      </c>
      <c r="CJ11" s="74">
        <v>1</v>
      </c>
      <c r="CK11" s="74">
        <v>2</v>
      </c>
      <c r="CL11" s="50">
        <f t="shared" si="28"/>
        <v>3</v>
      </c>
      <c r="CM11" s="194">
        <v>0</v>
      </c>
      <c r="CN11" s="40"/>
    </row>
    <row r="12" spans="1:92" ht="18" x14ac:dyDescent="0.25">
      <c r="A12" s="46"/>
      <c r="B12" s="19"/>
      <c r="C12" s="19"/>
      <c r="D12" s="19"/>
      <c r="E12" s="20"/>
      <c r="F12" s="19"/>
      <c r="G12" s="21">
        <f>SUM(G4:G11)</f>
        <v>2</v>
      </c>
      <c r="H12" s="21">
        <f>SUM(H4:H11)</f>
        <v>2</v>
      </c>
      <c r="I12" s="21">
        <f>SUM(I4:I11)</f>
        <v>4</v>
      </c>
      <c r="J12" s="21"/>
      <c r="K12" s="21"/>
      <c r="L12" s="21">
        <f>SUM(L4:L11)</f>
        <v>23</v>
      </c>
      <c r="M12" s="21">
        <f>SUM(M4:M11)</f>
        <v>23</v>
      </c>
      <c r="N12" s="21">
        <f>SUM(N4:N11)</f>
        <v>31</v>
      </c>
      <c r="O12" s="21">
        <f>SUM(O4:O11)</f>
        <v>12</v>
      </c>
      <c r="P12" s="21"/>
      <c r="Q12" s="46"/>
      <c r="R12" s="46"/>
      <c r="U12" s="75">
        <v>7.5</v>
      </c>
      <c r="V12" s="77" t="s">
        <v>118</v>
      </c>
      <c r="W12" s="78"/>
      <c r="X12" s="77"/>
      <c r="Y12" s="77"/>
      <c r="Z12" s="77" t="s">
        <v>23</v>
      </c>
      <c r="AA12" s="16"/>
      <c r="AB12" s="50"/>
      <c r="AC12" s="50">
        <f t="shared" si="25"/>
        <v>20</v>
      </c>
      <c r="AD12" s="50">
        <f t="shared" si="20"/>
        <v>10</v>
      </c>
      <c r="AE12" s="50">
        <f t="shared" si="20"/>
        <v>9</v>
      </c>
      <c r="AF12" s="50">
        <f t="shared" si="20"/>
        <v>1</v>
      </c>
      <c r="AG12" s="264">
        <f t="shared" si="26"/>
        <v>0.52500000000000002</v>
      </c>
      <c r="AH12" s="264"/>
      <c r="AI12" s="50">
        <f t="shared" si="22"/>
        <v>50</v>
      </c>
      <c r="AJ12" s="50">
        <f t="shared" si="22"/>
        <v>3</v>
      </c>
      <c r="AK12" s="50">
        <f t="shared" si="22"/>
        <v>1</v>
      </c>
      <c r="AL12" s="66">
        <f t="shared" si="27"/>
        <v>2.5</v>
      </c>
      <c r="AM12" s="16"/>
      <c r="AN12" s="16"/>
      <c r="AQ12" s="16"/>
      <c r="AR12" s="40"/>
      <c r="AS12" s="46"/>
      <c r="AT12" s="75">
        <v>7.5</v>
      </c>
      <c r="AU12" s="65" t="s">
        <v>42</v>
      </c>
      <c r="AV12" s="65"/>
      <c r="AW12" s="65"/>
      <c r="AX12" s="65"/>
      <c r="AY12" s="50">
        <v>6</v>
      </c>
      <c r="AZ12" s="97" t="s">
        <v>19</v>
      </c>
      <c r="BA12" s="191"/>
      <c r="BB12" s="74"/>
      <c r="BC12" s="74"/>
      <c r="BD12" s="50"/>
      <c r="BE12" s="194"/>
      <c r="BF12" s="191">
        <f t="shared" si="8"/>
        <v>14</v>
      </c>
      <c r="BG12" s="74">
        <f t="shared" si="9"/>
        <v>1</v>
      </c>
      <c r="BH12" s="74">
        <f t="shared" si="10"/>
        <v>7</v>
      </c>
      <c r="BI12" s="74">
        <f t="shared" si="11"/>
        <v>8</v>
      </c>
      <c r="BJ12" s="194">
        <f t="shared" si="12"/>
        <v>2</v>
      </c>
      <c r="BK12" s="50">
        <v>14</v>
      </c>
      <c r="BL12" s="74">
        <v>1</v>
      </c>
      <c r="BM12" s="74">
        <v>7</v>
      </c>
      <c r="BN12" s="50">
        <f t="shared" si="3"/>
        <v>8</v>
      </c>
      <c r="BO12" s="194">
        <v>2</v>
      </c>
      <c r="BP12" s="40"/>
      <c r="BQ12" s="46"/>
      <c r="BR12" s="75">
        <v>6</v>
      </c>
      <c r="BS12" s="65" t="s">
        <v>345</v>
      </c>
      <c r="BT12" s="65"/>
      <c r="BU12" s="65"/>
      <c r="BV12" s="65"/>
      <c r="BW12" s="50"/>
      <c r="BX12" s="97"/>
      <c r="BY12" s="191"/>
      <c r="BZ12" s="74"/>
      <c r="CA12" s="74"/>
      <c r="CB12" s="74"/>
      <c r="CC12" s="194"/>
      <c r="CD12" s="191">
        <f t="shared" si="14"/>
        <v>1</v>
      </c>
      <c r="CE12" s="74">
        <f t="shared" si="15"/>
        <v>0</v>
      </c>
      <c r="CF12" s="74">
        <f t="shared" si="16"/>
        <v>0</v>
      </c>
      <c r="CG12" s="74">
        <f t="shared" si="17"/>
        <v>0</v>
      </c>
      <c r="CH12" s="194">
        <f t="shared" si="18"/>
        <v>0</v>
      </c>
      <c r="CI12" s="191">
        <v>1</v>
      </c>
      <c r="CJ12" s="74">
        <v>0</v>
      </c>
      <c r="CK12" s="74">
        <v>0</v>
      </c>
      <c r="CL12" s="50">
        <f>+CJ12+CK12</f>
        <v>0</v>
      </c>
      <c r="CM12" s="194">
        <v>0</v>
      </c>
      <c r="CN12" s="40"/>
    </row>
    <row r="13" spans="1:92" ht="15.75" x14ac:dyDescent="0.25">
      <c r="A13" s="47"/>
      <c r="B13" s="1"/>
      <c r="C13" s="1"/>
      <c r="D13" s="1"/>
      <c r="P13" s="1"/>
      <c r="Q13" s="47"/>
      <c r="R13" s="47"/>
      <c r="U13" s="75">
        <v>8</v>
      </c>
      <c r="V13" s="77" t="s">
        <v>104</v>
      </c>
      <c r="W13" s="78"/>
      <c r="X13" s="77"/>
      <c r="Y13" s="77"/>
      <c r="Z13" s="77" t="s">
        <v>144</v>
      </c>
      <c r="AA13" s="16"/>
      <c r="AB13" s="50"/>
      <c r="AC13" s="50">
        <f t="shared" si="25"/>
        <v>20</v>
      </c>
      <c r="AD13" s="50">
        <f t="shared" si="20"/>
        <v>6</v>
      </c>
      <c r="AE13" s="50">
        <f t="shared" si="20"/>
        <v>8</v>
      </c>
      <c r="AF13" s="50">
        <f t="shared" si="20"/>
        <v>6</v>
      </c>
      <c r="AG13" s="264">
        <f t="shared" si="26"/>
        <v>0.45</v>
      </c>
      <c r="AH13" s="264"/>
      <c r="AI13" s="50">
        <f t="shared" si="22"/>
        <v>62</v>
      </c>
      <c r="AJ13" s="50">
        <f t="shared" si="22"/>
        <v>2</v>
      </c>
      <c r="AK13" s="50">
        <f t="shared" si="22"/>
        <v>0</v>
      </c>
      <c r="AL13" s="66">
        <f t="shared" si="27"/>
        <v>3.1</v>
      </c>
      <c r="AR13" s="40"/>
      <c r="AS13" s="47"/>
      <c r="AT13" s="75">
        <v>7</v>
      </c>
      <c r="AU13" s="65" t="s">
        <v>99</v>
      </c>
      <c r="AV13" s="65"/>
      <c r="AW13" s="65"/>
      <c r="AX13" s="65"/>
      <c r="AY13" s="50">
        <v>8</v>
      </c>
      <c r="AZ13" s="97" t="s">
        <v>19</v>
      </c>
      <c r="BA13" s="191">
        <v>1</v>
      </c>
      <c r="BB13" s="74">
        <v>1</v>
      </c>
      <c r="BC13" s="74">
        <v>1</v>
      </c>
      <c r="BD13" s="50">
        <f t="shared" si="7"/>
        <v>2</v>
      </c>
      <c r="BE13" s="194">
        <v>0</v>
      </c>
      <c r="BF13" s="191">
        <f t="shared" si="8"/>
        <v>20</v>
      </c>
      <c r="BG13" s="74">
        <f t="shared" si="9"/>
        <v>2</v>
      </c>
      <c r="BH13" s="74">
        <f t="shared" si="10"/>
        <v>8</v>
      </c>
      <c r="BI13" s="74">
        <f t="shared" si="11"/>
        <v>10</v>
      </c>
      <c r="BJ13" s="194">
        <f t="shared" si="12"/>
        <v>2</v>
      </c>
      <c r="BK13" s="50">
        <v>19</v>
      </c>
      <c r="BL13" s="74">
        <v>1</v>
      </c>
      <c r="BM13" s="74">
        <v>7</v>
      </c>
      <c r="BN13" s="50">
        <f t="shared" si="3"/>
        <v>8</v>
      </c>
      <c r="BO13" s="194">
        <v>2</v>
      </c>
      <c r="BP13" s="40"/>
      <c r="BQ13" s="47"/>
      <c r="BR13" s="75">
        <v>6.5</v>
      </c>
      <c r="BS13" s="65" t="s">
        <v>278</v>
      </c>
      <c r="BT13" s="65"/>
      <c r="BU13" s="65"/>
      <c r="BV13" s="65"/>
      <c r="BW13" s="50"/>
      <c r="BX13" s="97"/>
      <c r="BY13" s="191"/>
      <c r="BZ13" s="74"/>
      <c r="CA13" s="74"/>
      <c r="CB13" s="74"/>
      <c r="CC13" s="194"/>
      <c r="CD13" s="191">
        <f t="shared" si="14"/>
        <v>21</v>
      </c>
      <c r="CE13" s="74">
        <f t="shared" si="15"/>
        <v>1</v>
      </c>
      <c r="CF13" s="74">
        <f t="shared" si="16"/>
        <v>4</v>
      </c>
      <c r="CG13" s="74">
        <f t="shared" si="17"/>
        <v>5</v>
      </c>
      <c r="CH13" s="194">
        <f t="shared" si="18"/>
        <v>2</v>
      </c>
      <c r="CI13" s="191">
        <v>21</v>
      </c>
      <c r="CJ13" s="74">
        <v>1</v>
      </c>
      <c r="CK13" s="74">
        <v>4</v>
      </c>
      <c r="CL13" s="50">
        <f>+CJ13+CK13</f>
        <v>5</v>
      </c>
      <c r="CM13" s="194">
        <v>2</v>
      </c>
      <c r="CN13" s="40"/>
    </row>
    <row r="14" spans="1:92" ht="15.95" customHeight="1" x14ac:dyDescent="0.25">
      <c r="A14" s="47"/>
      <c r="B14" s="54" t="str">
        <f>"Week "&amp;TEXT(C2,"##")&amp;" Summary:"</f>
        <v>Week 23 Summary:</v>
      </c>
      <c r="C14" s="2"/>
      <c r="D14" s="2"/>
      <c r="E14" s="277">
        <v>44606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50"/>
      <c r="T14" s="65"/>
      <c r="U14" s="75">
        <v>7</v>
      </c>
      <c r="V14" s="77" t="s">
        <v>24</v>
      </c>
      <c r="W14" s="78"/>
      <c r="X14" s="77"/>
      <c r="Y14" s="77"/>
      <c r="Z14" s="77" t="s">
        <v>25</v>
      </c>
      <c r="AA14" s="16"/>
      <c r="AB14" s="50"/>
      <c r="AC14" s="50">
        <f t="shared" ref="AC14:AF15" si="30">SUMIF($V$23:$V$30,$V14,AC$23:AC$30)+SUMIF($V$38:$V$45,$V14,AC$38:AC$45)</f>
        <v>21</v>
      </c>
      <c r="AD14" s="50">
        <f t="shared" si="30"/>
        <v>6</v>
      </c>
      <c r="AE14" s="50">
        <f t="shared" si="30"/>
        <v>11</v>
      </c>
      <c r="AF14" s="50">
        <f t="shared" si="30"/>
        <v>4</v>
      </c>
      <c r="AG14" s="264">
        <f>+(AD14*2+AF14)/(2*AC14)</f>
        <v>0.38095238095238093</v>
      </c>
      <c r="AH14" s="264"/>
      <c r="AI14" s="50">
        <f t="shared" ref="AI14:AK15" si="31">SUMIF($V$23:$V$30,$V14,AI$23:AI$30)+SUMIF($V$38:$V$45,$V14,AI$38:AI$45)</f>
        <v>72</v>
      </c>
      <c r="AJ14" s="50">
        <f t="shared" si="31"/>
        <v>1</v>
      </c>
      <c r="AK14" s="50">
        <f t="shared" si="31"/>
        <v>1</v>
      </c>
      <c r="AL14" s="66">
        <f>+AI14/AC14</f>
        <v>3.4285714285714284</v>
      </c>
      <c r="AM14" s="50"/>
      <c r="AN14" s="50"/>
      <c r="AO14" s="50"/>
      <c r="AP14" s="50"/>
      <c r="AQ14" s="50"/>
      <c r="AR14" s="40"/>
      <c r="AS14" s="47"/>
      <c r="AT14" s="75">
        <v>7.5</v>
      </c>
      <c r="AU14" s="65" t="s">
        <v>129</v>
      </c>
      <c r="AV14" s="65"/>
      <c r="AW14" s="65"/>
      <c r="AX14" s="65"/>
      <c r="AY14" s="50">
        <v>2</v>
      </c>
      <c r="AZ14" s="97" t="s">
        <v>19</v>
      </c>
      <c r="BA14" s="191">
        <v>1</v>
      </c>
      <c r="BB14" s="74">
        <v>0</v>
      </c>
      <c r="BC14" s="74">
        <v>0</v>
      </c>
      <c r="BD14" s="50">
        <f t="shared" si="7"/>
        <v>0</v>
      </c>
      <c r="BE14" s="194">
        <v>0</v>
      </c>
      <c r="BF14" s="191">
        <f t="shared" si="8"/>
        <v>23</v>
      </c>
      <c r="BG14" s="74">
        <f t="shared" si="9"/>
        <v>7</v>
      </c>
      <c r="BH14" s="74">
        <f t="shared" si="10"/>
        <v>11</v>
      </c>
      <c r="BI14" s="74">
        <f t="shared" si="11"/>
        <v>18</v>
      </c>
      <c r="BJ14" s="194">
        <f t="shared" si="12"/>
        <v>0</v>
      </c>
      <c r="BK14" s="50">
        <v>22</v>
      </c>
      <c r="BL14" s="74">
        <v>7</v>
      </c>
      <c r="BM14" s="74">
        <v>11</v>
      </c>
      <c r="BN14" s="50">
        <f t="shared" si="3"/>
        <v>18</v>
      </c>
      <c r="BO14" s="194">
        <v>0</v>
      </c>
      <c r="BP14" s="40"/>
      <c r="BQ14" s="47"/>
      <c r="BR14" s="75">
        <v>7.5</v>
      </c>
      <c r="BS14" s="65" t="s">
        <v>390</v>
      </c>
      <c r="BT14" s="65"/>
      <c r="BU14" s="65"/>
      <c r="BV14" s="65"/>
      <c r="BW14" s="50"/>
      <c r="BX14" s="97"/>
      <c r="BY14" s="191"/>
      <c r="BZ14" s="74"/>
      <c r="CA14" s="74"/>
      <c r="CB14" s="74"/>
      <c r="CC14" s="194"/>
      <c r="CD14" s="191">
        <f t="shared" si="14"/>
        <v>11</v>
      </c>
      <c r="CE14" s="74">
        <f t="shared" si="15"/>
        <v>5</v>
      </c>
      <c r="CF14" s="74">
        <f t="shared" si="16"/>
        <v>5</v>
      </c>
      <c r="CG14" s="74">
        <f t="shared" si="17"/>
        <v>10</v>
      </c>
      <c r="CH14" s="194">
        <f t="shared" si="18"/>
        <v>2</v>
      </c>
      <c r="CI14" s="191">
        <v>11</v>
      </c>
      <c r="CJ14" s="74">
        <v>5</v>
      </c>
      <c r="CK14" s="74">
        <v>5</v>
      </c>
      <c r="CL14" s="50">
        <f>+CJ14+CK14</f>
        <v>10</v>
      </c>
      <c r="CM14" s="194">
        <v>2</v>
      </c>
      <c r="CN14" s="40"/>
    </row>
    <row r="15" spans="1:92" ht="15.95" customHeight="1" x14ac:dyDescent="0.25">
      <c r="A15" s="47"/>
      <c r="B15" s="45" t="s">
        <v>53</v>
      </c>
      <c r="C15" s="18" t="s">
        <v>677</v>
      </c>
      <c r="D15" s="37"/>
      <c r="E15" s="36"/>
      <c r="F15" s="36"/>
      <c r="G15" s="90">
        <v>9</v>
      </c>
      <c r="H15" s="38">
        <v>1</v>
      </c>
      <c r="I15" s="36" t="s">
        <v>126</v>
      </c>
      <c r="J15" s="36"/>
      <c r="K15" s="36"/>
      <c r="L15" s="36" t="s">
        <v>687</v>
      </c>
      <c r="M15" s="38"/>
      <c r="N15" s="36"/>
      <c r="O15" s="36"/>
      <c r="P15" s="36"/>
      <c r="Q15" s="47"/>
      <c r="R15" s="47"/>
      <c r="S15" s="62"/>
      <c r="T15" s="62"/>
      <c r="U15" s="75">
        <v>7</v>
      </c>
      <c r="V15" s="77" t="s">
        <v>22</v>
      </c>
      <c r="W15" s="78"/>
      <c r="X15" s="77"/>
      <c r="Y15" s="77"/>
      <c r="Z15" s="77" t="s">
        <v>15</v>
      </c>
      <c r="AA15" s="16"/>
      <c r="AB15" s="50"/>
      <c r="AC15" s="50">
        <f t="shared" si="30"/>
        <v>22</v>
      </c>
      <c r="AD15" s="50">
        <f t="shared" si="30"/>
        <v>6</v>
      </c>
      <c r="AE15" s="50">
        <f t="shared" si="30"/>
        <v>13</v>
      </c>
      <c r="AF15" s="50">
        <f t="shared" si="30"/>
        <v>3</v>
      </c>
      <c r="AG15" s="264">
        <f>+(AD15*2+AF15)/(2*AC15)</f>
        <v>0.34090909090909088</v>
      </c>
      <c r="AH15" s="264"/>
      <c r="AI15" s="50">
        <f t="shared" si="31"/>
        <v>78</v>
      </c>
      <c r="AJ15" s="50">
        <f t="shared" si="31"/>
        <v>4</v>
      </c>
      <c r="AK15" s="50">
        <f t="shared" si="31"/>
        <v>0</v>
      </c>
      <c r="AL15" s="66">
        <f>+AI15/AC15</f>
        <v>3.5454545454545454</v>
      </c>
      <c r="AM15" s="50"/>
      <c r="AN15" s="50"/>
      <c r="AO15" s="50"/>
      <c r="AP15" s="50"/>
      <c r="AQ15" s="50"/>
      <c r="AR15" s="40"/>
      <c r="AS15" s="47"/>
      <c r="AT15" s="75">
        <v>6.5</v>
      </c>
      <c r="AU15" s="65" t="s">
        <v>69</v>
      </c>
      <c r="AV15" s="65"/>
      <c r="AW15" s="65"/>
      <c r="AX15" s="65"/>
      <c r="AY15" s="50">
        <v>7</v>
      </c>
      <c r="AZ15" s="97" t="s">
        <v>19</v>
      </c>
      <c r="BA15" s="191">
        <v>1</v>
      </c>
      <c r="BB15" s="74">
        <v>0</v>
      </c>
      <c r="BC15" s="74">
        <v>5</v>
      </c>
      <c r="BD15" s="50">
        <f t="shared" si="7"/>
        <v>5</v>
      </c>
      <c r="BE15" s="194">
        <v>0</v>
      </c>
      <c r="BF15" s="191">
        <f t="shared" si="8"/>
        <v>23</v>
      </c>
      <c r="BG15" s="74">
        <f t="shared" si="9"/>
        <v>3</v>
      </c>
      <c r="BH15" s="74">
        <f t="shared" si="10"/>
        <v>19</v>
      </c>
      <c r="BI15" s="74">
        <f t="shared" si="11"/>
        <v>22</v>
      </c>
      <c r="BJ15" s="194">
        <f t="shared" si="12"/>
        <v>0</v>
      </c>
      <c r="BK15" s="50">
        <v>22</v>
      </c>
      <c r="BL15" s="74">
        <v>3</v>
      </c>
      <c r="BM15" s="74">
        <v>14</v>
      </c>
      <c r="BN15" s="50">
        <f t="shared" si="3"/>
        <v>17</v>
      </c>
      <c r="BO15" s="194">
        <v>0</v>
      </c>
      <c r="BP15" s="40"/>
      <c r="BQ15" s="47"/>
      <c r="BR15" s="75">
        <v>7.5</v>
      </c>
      <c r="BS15" s="65" t="s">
        <v>341</v>
      </c>
      <c r="BT15" s="65"/>
      <c r="BU15" s="65"/>
      <c r="BV15" s="65"/>
      <c r="BW15" s="50"/>
      <c r="BX15" s="97"/>
      <c r="BY15" s="191"/>
      <c r="BZ15" s="74"/>
      <c r="CA15" s="74"/>
      <c r="CB15" s="74"/>
      <c r="CC15" s="194"/>
      <c r="CD15" s="191">
        <f t="shared" si="14"/>
        <v>1</v>
      </c>
      <c r="CE15" s="74">
        <f t="shared" si="15"/>
        <v>0</v>
      </c>
      <c r="CF15" s="74">
        <f t="shared" si="16"/>
        <v>0</v>
      </c>
      <c r="CG15" s="74">
        <f t="shared" si="17"/>
        <v>0</v>
      </c>
      <c r="CH15" s="194">
        <f t="shared" si="18"/>
        <v>0</v>
      </c>
      <c r="CI15" s="191">
        <v>1</v>
      </c>
      <c r="CJ15" s="74">
        <v>0</v>
      </c>
      <c r="CK15" s="74">
        <v>0</v>
      </c>
      <c r="CL15" s="50">
        <f t="shared" ref="CL15" si="32">+CJ15+CK15</f>
        <v>0</v>
      </c>
      <c r="CM15" s="194">
        <v>0</v>
      </c>
      <c r="CN15" s="40"/>
    </row>
    <row r="16" spans="1:92" ht="15.95" customHeight="1" thickBot="1" x14ac:dyDescent="0.3">
      <c r="A16" s="47"/>
      <c r="B16" s="38" t="s">
        <v>35</v>
      </c>
      <c r="C16" s="36"/>
      <c r="D16" s="38" t="s">
        <v>149</v>
      </c>
      <c r="E16" s="36"/>
      <c r="F16" s="36"/>
      <c r="G16" s="90"/>
      <c r="H16" s="38">
        <v>1</v>
      </c>
      <c r="I16" s="36" t="s">
        <v>99</v>
      </c>
      <c r="J16" s="36"/>
      <c r="K16" s="36"/>
      <c r="L16" s="36"/>
      <c r="M16" s="38" t="s">
        <v>229</v>
      </c>
      <c r="N16" s="36"/>
      <c r="O16" s="36"/>
      <c r="P16" s="36"/>
      <c r="Q16" s="47"/>
      <c r="R16" s="47"/>
      <c r="S16" s="75"/>
      <c r="T16" s="65"/>
      <c r="U16" s="61"/>
      <c r="V16" s="36" t="s">
        <v>26</v>
      </c>
      <c r="X16" s="36"/>
      <c r="Y16" s="36"/>
      <c r="Z16" s="37"/>
      <c r="AA16" s="36"/>
      <c r="AB16" s="38"/>
      <c r="AC16" s="38">
        <f>+AC31+AC46</f>
        <v>26</v>
      </c>
      <c r="AD16" s="38">
        <f t="shared" ref="AD16:AF16" si="33">+AD31+AD46</f>
        <v>14</v>
      </c>
      <c r="AE16" s="38">
        <f t="shared" si="33"/>
        <v>7</v>
      </c>
      <c r="AF16" s="38">
        <f t="shared" si="33"/>
        <v>5</v>
      </c>
      <c r="AG16" s="264">
        <f>+(AD16*2+AF16)/(2*AC16)</f>
        <v>0.63461538461538458</v>
      </c>
      <c r="AH16" s="264"/>
      <c r="AI16" s="38">
        <f t="shared" ref="AI16:AK16" si="34">+AI31+AI46</f>
        <v>51</v>
      </c>
      <c r="AJ16" s="38">
        <f t="shared" si="34"/>
        <v>1</v>
      </c>
      <c r="AK16" s="38">
        <f t="shared" si="34"/>
        <v>5</v>
      </c>
      <c r="AL16" s="66">
        <f>+AI16/AC16</f>
        <v>1.9615384615384615</v>
      </c>
      <c r="AM16" s="50"/>
      <c r="AN16" s="50"/>
      <c r="AO16" s="50"/>
      <c r="AP16" s="50"/>
      <c r="AQ16" s="50"/>
      <c r="AR16" s="40"/>
      <c r="AS16" s="47"/>
      <c r="AT16" s="75">
        <v>6.5</v>
      </c>
      <c r="AU16" s="65" t="s">
        <v>76</v>
      </c>
      <c r="AV16" s="65"/>
      <c r="AW16" s="65"/>
      <c r="AX16" s="65"/>
      <c r="AY16" s="50">
        <v>5</v>
      </c>
      <c r="AZ16" s="97" t="s">
        <v>19</v>
      </c>
      <c r="BA16" s="191">
        <v>1</v>
      </c>
      <c r="BB16" s="74">
        <v>1</v>
      </c>
      <c r="BC16" s="74">
        <v>0</v>
      </c>
      <c r="BD16" s="50">
        <f t="shared" si="7"/>
        <v>1</v>
      </c>
      <c r="BE16" s="194">
        <v>0</v>
      </c>
      <c r="BF16" s="191">
        <f t="shared" si="8"/>
        <v>19</v>
      </c>
      <c r="BG16" s="74">
        <f t="shared" si="9"/>
        <v>1</v>
      </c>
      <c r="BH16" s="74">
        <f t="shared" si="10"/>
        <v>10</v>
      </c>
      <c r="BI16" s="74">
        <f t="shared" si="11"/>
        <v>11</v>
      </c>
      <c r="BJ16" s="194">
        <f t="shared" si="12"/>
        <v>6</v>
      </c>
      <c r="BK16" s="50">
        <v>18</v>
      </c>
      <c r="BL16" s="74">
        <v>0</v>
      </c>
      <c r="BM16" s="74">
        <v>10</v>
      </c>
      <c r="BN16" s="50">
        <f t="shared" si="3"/>
        <v>10</v>
      </c>
      <c r="BO16" s="194">
        <v>6</v>
      </c>
      <c r="BP16" s="40"/>
      <c r="BQ16" s="47"/>
      <c r="BR16" s="75">
        <v>8</v>
      </c>
      <c r="BS16" s="65" t="s">
        <v>169</v>
      </c>
      <c r="BT16" s="65"/>
      <c r="BU16" s="65"/>
      <c r="BV16" s="65"/>
      <c r="BW16" s="50"/>
      <c r="BX16" s="97"/>
      <c r="BY16" s="191"/>
      <c r="BZ16" s="74"/>
      <c r="CA16" s="74"/>
      <c r="CB16" s="74"/>
      <c r="CC16" s="194"/>
      <c r="CD16" s="191">
        <f t="shared" si="14"/>
        <v>10</v>
      </c>
      <c r="CE16" s="74">
        <f t="shared" si="15"/>
        <v>1</v>
      </c>
      <c r="CF16" s="74">
        <f t="shared" si="16"/>
        <v>2</v>
      </c>
      <c r="CG16" s="74">
        <f t="shared" si="17"/>
        <v>3</v>
      </c>
      <c r="CH16" s="194">
        <f t="shared" si="18"/>
        <v>2</v>
      </c>
      <c r="CI16" s="191">
        <v>10</v>
      </c>
      <c r="CJ16" s="74">
        <v>1</v>
      </c>
      <c r="CK16" s="74">
        <v>2</v>
      </c>
      <c r="CL16" s="50">
        <f>+CJ16+CK16</f>
        <v>3</v>
      </c>
      <c r="CM16" s="194">
        <v>2</v>
      </c>
      <c r="CN16" s="40"/>
    </row>
    <row r="17" spans="1:92" ht="15.95" customHeight="1" x14ac:dyDescent="0.25">
      <c r="A17" s="47"/>
      <c r="B17" s="38"/>
      <c r="C17" s="36"/>
      <c r="D17" s="38"/>
      <c r="E17" s="36"/>
      <c r="F17" s="36"/>
      <c r="G17" s="90"/>
      <c r="H17" s="38">
        <v>1</v>
      </c>
      <c r="I17" s="36" t="s">
        <v>126</v>
      </c>
      <c r="J17" s="36"/>
      <c r="K17" s="36"/>
      <c r="L17" s="36" t="s">
        <v>688</v>
      </c>
      <c r="M17" s="36"/>
      <c r="N17" s="36"/>
      <c r="O17" s="36"/>
      <c r="P17" s="36"/>
      <c r="Q17" s="47"/>
      <c r="R17" s="47"/>
      <c r="S17" s="75"/>
      <c r="T17" s="65"/>
      <c r="U17" s="69"/>
      <c r="V17" s="69"/>
      <c r="W17" s="68" t="s">
        <v>27</v>
      </c>
      <c r="X17" s="69"/>
      <c r="Y17" s="69"/>
      <c r="Z17" s="69"/>
      <c r="AA17" s="68"/>
      <c r="AB17" s="60"/>
      <c r="AC17" s="60">
        <f t="shared" ref="AC17:AF17" si="35">SUM(AC8:AC16)</f>
        <v>184</v>
      </c>
      <c r="AD17" s="60">
        <f t="shared" si="35"/>
        <v>77</v>
      </c>
      <c r="AE17" s="60">
        <f t="shared" si="35"/>
        <v>77</v>
      </c>
      <c r="AF17" s="60">
        <f t="shared" si="35"/>
        <v>30</v>
      </c>
      <c r="AG17" s="60"/>
      <c r="AH17" s="60"/>
      <c r="AI17" s="60">
        <f t="shared" ref="AI17:AK17" si="36">SUM(AI8:AI16)</f>
        <v>490</v>
      </c>
      <c r="AJ17" s="60">
        <f t="shared" si="36"/>
        <v>15</v>
      </c>
      <c r="AK17" s="60">
        <f t="shared" si="36"/>
        <v>13</v>
      </c>
      <c r="AL17" s="70">
        <f>+AI17/AC17</f>
        <v>2.6630434782608696</v>
      </c>
      <c r="AM17" s="50"/>
      <c r="AN17" s="50"/>
      <c r="AO17" s="50"/>
      <c r="AP17" s="50"/>
      <c r="AQ17" s="50"/>
      <c r="AR17" s="40"/>
      <c r="AS17" s="47"/>
      <c r="AT17" s="75">
        <v>6</v>
      </c>
      <c r="AU17" s="65" t="s">
        <v>74</v>
      </c>
      <c r="AV17" s="65"/>
      <c r="AW17" s="65"/>
      <c r="AX17" s="65"/>
      <c r="AY17" s="50">
        <v>3</v>
      </c>
      <c r="AZ17" s="97" t="s">
        <v>19</v>
      </c>
      <c r="BA17" s="191">
        <v>1</v>
      </c>
      <c r="BB17" s="74">
        <v>0</v>
      </c>
      <c r="BC17" s="74">
        <v>1</v>
      </c>
      <c r="BD17" s="50">
        <f t="shared" si="7"/>
        <v>1</v>
      </c>
      <c r="BE17" s="194">
        <v>0</v>
      </c>
      <c r="BF17" s="191">
        <f t="shared" si="8"/>
        <v>23</v>
      </c>
      <c r="BG17" s="74">
        <f t="shared" si="9"/>
        <v>0</v>
      </c>
      <c r="BH17" s="74">
        <f t="shared" si="10"/>
        <v>6</v>
      </c>
      <c r="BI17" s="74">
        <f t="shared" si="11"/>
        <v>6</v>
      </c>
      <c r="BJ17" s="194">
        <f t="shared" si="12"/>
        <v>0</v>
      </c>
      <c r="BK17" s="50">
        <v>22</v>
      </c>
      <c r="BL17" s="74">
        <v>0</v>
      </c>
      <c r="BM17" s="74">
        <v>5</v>
      </c>
      <c r="BN17" s="50">
        <f t="shared" si="3"/>
        <v>5</v>
      </c>
      <c r="BO17" s="194">
        <v>0</v>
      </c>
      <c r="BP17" s="40"/>
      <c r="BQ17" s="47"/>
      <c r="BR17" s="75">
        <v>7</v>
      </c>
      <c r="BS17" s="65" t="s">
        <v>237</v>
      </c>
      <c r="BT17" s="65"/>
      <c r="BU17" s="65"/>
      <c r="BV17" s="65"/>
      <c r="BW17" s="50"/>
      <c r="BX17" s="97"/>
      <c r="BY17" s="191"/>
      <c r="BZ17" s="74"/>
      <c r="CA17" s="74"/>
      <c r="CB17" s="74"/>
      <c r="CC17" s="194"/>
      <c r="CD17" s="191">
        <f t="shared" si="14"/>
        <v>6</v>
      </c>
      <c r="CE17" s="74">
        <f t="shared" si="15"/>
        <v>0</v>
      </c>
      <c r="CF17" s="74">
        <f t="shared" si="16"/>
        <v>2</v>
      </c>
      <c r="CG17" s="74">
        <f t="shared" si="17"/>
        <v>2</v>
      </c>
      <c r="CH17" s="194">
        <f t="shared" si="18"/>
        <v>0</v>
      </c>
      <c r="CI17" s="191">
        <v>6</v>
      </c>
      <c r="CJ17" s="74">
        <v>0</v>
      </c>
      <c r="CK17" s="74">
        <v>2</v>
      </c>
      <c r="CL17" s="50">
        <f>+CJ17+CK17</f>
        <v>2</v>
      </c>
      <c r="CM17" s="194">
        <v>0</v>
      </c>
      <c r="CN17" s="40"/>
    </row>
    <row r="18" spans="1:92" ht="15.95" customHeight="1" thickBot="1" x14ac:dyDescent="0.3">
      <c r="A18" s="47"/>
      <c r="C18" s="16"/>
      <c r="D18" s="16"/>
      <c r="E18" s="16"/>
      <c r="F18" s="16"/>
      <c r="G18" s="16"/>
      <c r="H18" s="38">
        <v>1</v>
      </c>
      <c r="I18" s="36" t="s">
        <v>126</v>
      </c>
      <c r="J18" s="16"/>
      <c r="K18" s="16"/>
      <c r="L18" s="36" t="s">
        <v>688</v>
      </c>
      <c r="M18" s="16"/>
      <c r="N18" s="16"/>
      <c r="O18" s="16"/>
      <c r="Q18" s="47"/>
      <c r="R18" s="47"/>
      <c r="S18" s="75"/>
      <c r="T18" s="65"/>
      <c r="U18" s="65"/>
      <c r="V18" s="65"/>
      <c r="W18" s="65"/>
      <c r="X18" s="50"/>
      <c r="Y18" s="65"/>
      <c r="Z18" s="50"/>
      <c r="AA18" s="50"/>
      <c r="AB18" s="50"/>
      <c r="AC18" s="50"/>
      <c r="AD18" s="50"/>
      <c r="AE18" s="80"/>
      <c r="AF18" s="75"/>
      <c r="AG18" s="65"/>
      <c r="AH18" s="65"/>
      <c r="AI18" s="65"/>
      <c r="AJ18" s="65"/>
      <c r="AK18" s="50"/>
      <c r="AL18" s="65"/>
      <c r="AM18" s="50"/>
      <c r="AN18" s="50"/>
      <c r="AO18" s="50"/>
      <c r="AP18" s="50"/>
      <c r="AQ18" s="50"/>
      <c r="AR18" s="40"/>
      <c r="AS18" s="47"/>
      <c r="AT18" s="30" t="s">
        <v>183</v>
      </c>
      <c r="AU18" s="30"/>
      <c r="AV18" s="30"/>
      <c r="AW18" s="30"/>
      <c r="AX18" s="30"/>
      <c r="AY18" s="30"/>
      <c r="AZ18" s="30"/>
      <c r="BA18" s="195">
        <f>SUM(BA6:BA17)</f>
        <v>11</v>
      </c>
      <c r="BB18" s="48">
        <f t="shared" ref="BB18" si="37">SUM(BB6:BB17)</f>
        <v>9</v>
      </c>
      <c r="BC18" s="48">
        <f>SUM(BC6:BC17)</f>
        <v>11</v>
      </c>
      <c r="BD18" s="48">
        <f>+BC18+BB18</f>
        <v>20</v>
      </c>
      <c r="BE18" s="196">
        <f>SUM(BE6:BE17)</f>
        <v>0</v>
      </c>
      <c r="BF18" s="195">
        <f>SUM(BF6:BF17)</f>
        <v>253</v>
      </c>
      <c r="BG18" s="48">
        <f t="shared" ref="BG18" si="38">SUM(BG6:BG17)</f>
        <v>76</v>
      </c>
      <c r="BH18" s="48">
        <f>SUM(BH6:BH17)</f>
        <v>123</v>
      </c>
      <c r="BI18" s="48">
        <f>+BH18+BG18</f>
        <v>199</v>
      </c>
      <c r="BJ18" s="196">
        <f>SUM(BJ6:BJ17)</f>
        <v>22</v>
      </c>
      <c r="BK18" s="48">
        <f>SUM(BK6:BK17)</f>
        <v>242</v>
      </c>
      <c r="BL18" s="48">
        <f t="shared" ref="BL18" si="39">SUM(BL6:BL17)</f>
        <v>67</v>
      </c>
      <c r="BM18" s="48">
        <f>SUM(BM6:BM17)</f>
        <v>112</v>
      </c>
      <c r="BN18" s="48">
        <f>+BM18+BL18</f>
        <v>179</v>
      </c>
      <c r="BO18" s="196">
        <f>SUM(BO6:BO17)</f>
        <v>22</v>
      </c>
      <c r="BP18" s="40"/>
      <c r="BQ18" s="47"/>
      <c r="BR18" s="75">
        <v>8</v>
      </c>
      <c r="BS18" s="65" t="s">
        <v>567</v>
      </c>
      <c r="BT18" s="65"/>
      <c r="BU18" s="65"/>
      <c r="BV18" s="65"/>
      <c r="BW18" s="50"/>
      <c r="BX18" s="97"/>
      <c r="BY18" s="191"/>
      <c r="BZ18" s="74"/>
      <c r="CA18" s="74"/>
      <c r="CB18" s="74"/>
      <c r="CC18" s="194"/>
      <c r="CD18" s="191">
        <f t="shared" si="14"/>
        <v>3</v>
      </c>
      <c r="CE18" s="74">
        <f t="shared" si="15"/>
        <v>0</v>
      </c>
      <c r="CF18" s="74">
        <f t="shared" si="16"/>
        <v>3</v>
      </c>
      <c r="CG18" s="74">
        <f t="shared" si="17"/>
        <v>3</v>
      </c>
      <c r="CH18" s="194">
        <f t="shared" si="18"/>
        <v>0</v>
      </c>
      <c r="CI18" s="191">
        <v>3</v>
      </c>
      <c r="CJ18" s="74">
        <v>0</v>
      </c>
      <c r="CK18" s="74">
        <v>3</v>
      </c>
      <c r="CL18" s="50">
        <f>+CJ18+CK18</f>
        <v>3</v>
      </c>
      <c r="CM18" s="194">
        <v>0</v>
      </c>
      <c r="CN18" s="40"/>
    </row>
    <row r="19" spans="1:92" ht="15.95" customHeight="1" x14ac:dyDescent="0.25">
      <c r="A19" s="47"/>
      <c r="C19" s="16"/>
      <c r="D19" s="16"/>
      <c r="E19" s="16"/>
      <c r="F19" s="16"/>
      <c r="G19" s="16"/>
      <c r="H19" s="38">
        <v>1</v>
      </c>
      <c r="I19" s="36" t="s">
        <v>76</v>
      </c>
      <c r="J19" s="36"/>
      <c r="K19" s="36"/>
      <c r="L19" s="36"/>
      <c r="M19" s="38" t="s">
        <v>229</v>
      </c>
      <c r="N19" s="36"/>
      <c r="O19" s="36"/>
      <c r="P19" s="36"/>
      <c r="Q19" s="47"/>
      <c r="R19" s="47"/>
      <c r="S19" s="75"/>
      <c r="T19" s="65"/>
      <c r="U19" s="65"/>
      <c r="V19" s="65"/>
      <c r="W19" s="65"/>
      <c r="X19" s="50"/>
      <c r="Y19" s="65"/>
      <c r="Z19" s="50"/>
      <c r="AA19" s="50"/>
      <c r="AB19" s="50"/>
      <c r="AC19" s="50"/>
      <c r="AD19" s="50"/>
      <c r="AE19" s="80"/>
      <c r="AF19" s="75"/>
      <c r="AG19" s="65"/>
      <c r="AH19" s="65"/>
      <c r="AI19" s="65"/>
      <c r="AJ19" s="65"/>
      <c r="AK19" s="50"/>
      <c r="AL19" s="65"/>
      <c r="AM19" s="50"/>
      <c r="AN19" s="50"/>
      <c r="AO19" s="50"/>
      <c r="AP19" s="50"/>
      <c r="AQ19" s="50"/>
      <c r="AR19" s="40"/>
      <c r="AS19" s="47"/>
      <c r="AT19" s="25" t="s">
        <v>140</v>
      </c>
      <c r="AU19" s="25"/>
      <c r="AV19" s="25"/>
      <c r="AW19" s="25"/>
      <c r="AX19" s="26"/>
      <c r="AY19" s="27" t="s">
        <v>145</v>
      </c>
      <c r="AZ19" s="61"/>
      <c r="BA19" s="189">
        <v>3</v>
      </c>
      <c r="BB19" s="28">
        <v>0</v>
      </c>
      <c r="BC19" s="28">
        <v>1</v>
      </c>
      <c r="BD19" s="60">
        <f>+BC19+BB19</f>
        <v>1</v>
      </c>
      <c r="BE19" s="193">
        <v>0</v>
      </c>
      <c r="BF19" s="189">
        <f>+BK19+BA19</f>
        <v>39</v>
      </c>
      <c r="BG19" s="28">
        <f>+BL19+BB19</f>
        <v>3</v>
      </c>
      <c r="BH19" s="28">
        <f>+BM19+BC19</f>
        <v>12</v>
      </c>
      <c r="BI19" s="28">
        <f>+BN19+BD19</f>
        <v>15</v>
      </c>
      <c r="BJ19" s="193">
        <f>+BO19+BE19</f>
        <v>6</v>
      </c>
      <c r="BK19" s="60">
        <v>36</v>
      </c>
      <c r="BL19" s="28">
        <v>3</v>
      </c>
      <c r="BM19" s="28">
        <v>11</v>
      </c>
      <c r="BN19" s="60">
        <f t="shared" ref="BN19:BN30" si="40">+BL19+BM19</f>
        <v>14</v>
      </c>
      <c r="BO19" s="193">
        <v>6</v>
      </c>
      <c r="BP19" s="40"/>
      <c r="BQ19" s="47"/>
      <c r="BR19" s="75">
        <v>7</v>
      </c>
      <c r="BS19" s="65" t="s">
        <v>577</v>
      </c>
      <c r="BT19" s="65"/>
      <c r="BU19" s="65"/>
      <c r="BV19" s="65"/>
      <c r="BW19" s="50"/>
      <c r="BX19" s="97"/>
      <c r="BY19" s="191"/>
      <c r="BZ19" s="74"/>
      <c r="CA19" s="74"/>
      <c r="CB19" s="74"/>
      <c r="CC19" s="194"/>
      <c r="CD19" s="191">
        <f t="shared" si="14"/>
        <v>1</v>
      </c>
      <c r="CE19" s="74">
        <f t="shared" si="15"/>
        <v>0</v>
      </c>
      <c r="CF19" s="74">
        <f t="shared" si="16"/>
        <v>1</v>
      </c>
      <c r="CG19" s="74">
        <f t="shared" si="17"/>
        <v>1</v>
      </c>
      <c r="CH19" s="194">
        <f t="shared" si="18"/>
        <v>0</v>
      </c>
      <c r="CI19" s="191">
        <v>1</v>
      </c>
      <c r="CJ19" s="74">
        <v>0</v>
      </c>
      <c r="CK19" s="74">
        <v>1</v>
      </c>
      <c r="CL19" s="50">
        <f>+CJ19+CK19</f>
        <v>1</v>
      </c>
      <c r="CM19" s="194">
        <v>0</v>
      </c>
      <c r="CN19" s="40"/>
    </row>
    <row r="20" spans="1:92" ht="15.95" customHeight="1" x14ac:dyDescent="0.25">
      <c r="A20" s="47"/>
      <c r="C20" s="16"/>
      <c r="D20" s="16"/>
      <c r="E20" s="16"/>
      <c r="F20" s="16"/>
      <c r="G20" s="16"/>
      <c r="H20" s="38">
        <v>1</v>
      </c>
      <c r="I20" s="36" t="s">
        <v>126</v>
      </c>
      <c r="J20" s="16"/>
      <c r="K20" s="16"/>
      <c r="L20" s="36" t="s">
        <v>69</v>
      </c>
      <c r="M20" s="38"/>
      <c r="N20" s="16"/>
      <c r="O20" s="16"/>
      <c r="Q20" s="47"/>
      <c r="R20" s="47"/>
      <c r="S20" s="75"/>
      <c r="T20" s="65"/>
      <c r="U20" s="266" t="s">
        <v>668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50"/>
      <c r="AN20" s="50"/>
      <c r="AO20" s="50"/>
      <c r="AP20" s="50"/>
      <c r="AQ20" s="50"/>
      <c r="AR20" s="40"/>
      <c r="AS20" s="47"/>
      <c r="AT20" s="75">
        <v>8</v>
      </c>
      <c r="AU20" s="97" t="s">
        <v>147</v>
      </c>
      <c r="AV20" s="97"/>
      <c r="AW20" s="97"/>
      <c r="AX20" s="79"/>
      <c r="AY20" s="74"/>
      <c r="AZ20" s="207" t="s">
        <v>146</v>
      </c>
      <c r="BA20" s="191">
        <v>1</v>
      </c>
      <c r="BB20" s="74">
        <v>0</v>
      </c>
      <c r="BC20" s="74">
        <v>0</v>
      </c>
      <c r="BD20" s="50">
        <f t="shared" ref="BD20:BD30" si="41">+BC20+BB20</f>
        <v>0</v>
      </c>
      <c r="BE20" s="194">
        <v>0</v>
      </c>
      <c r="BF20" s="191">
        <f t="shared" ref="BF20:BF30" si="42">+BK20+BA20</f>
        <v>19</v>
      </c>
      <c r="BG20" s="74">
        <f t="shared" ref="BG20:BG30" si="43">+BL20+BB20</f>
        <v>0</v>
      </c>
      <c r="BH20" s="74">
        <f t="shared" ref="BH20:BH30" si="44">+BM20+BC20</f>
        <v>0</v>
      </c>
      <c r="BI20" s="74">
        <f t="shared" ref="BI20:BI30" si="45">+BN20+BD20</f>
        <v>0</v>
      </c>
      <c r="BJ20" s="194">
        <f t="shared" ref="BJ20:BJ30" si="46">+BO20+BE20</f>
        <v>0</v>
      </c>
      <c r="BK20" s="50">
        <v>18</v>
      </c>
      <c r="BL20" s="74">
        <v>0</v>
      </c>
      <c r="BM20" s="74">
        <v>0</v>
      </c>
      <c r="BN20" s="50">
        <f t="shared" si="40"/>
        <v>0</v>
      </c>
      <c r="BO20" s="194">
        <v>0</v>
      </c>
      <c r="BP20" s="40"/>
      <c r="BQ20" s="47"/>
      <c r="BR20" s="75">
        <v>7.5</v>
      </c>
      <c r="BS20" s="65" t="s">
        <v>274</v>
      </c>
      <c r="BT20" s="65"/>
      <c r="BU20" s="65"/>
      <c r="BV20" s="65"/>
      <c r="BW20" s="50"/>
      <c r="BX20" s="97"/>
      <c r="BY20" s="191">
        <v>1</v>
      </c>
      <c r="BZ20" s="74">
        <v>0</v>
      </c>
      <c r="CA20" s="74">
        <v>1</v>
      </c>
      <c r="CB20" s="74">
        <f>+CA20+BZ20</f>
        <v>1</v>
      </c>
      <c r="CC20" s="194">
        <v>0</v>
      </c>
      <c r="CD20" s="191">
        <f t="shared" si="14"/>
        <v>10</v>
      </c>
      <c r="CE20" s="74">
        <f t="shared" si="15"/>
        <v>2</v>
      </c>
      <c r="CF20" s="74">
        <f t="shared" si="16"/>
        <v>4</v>
      </c>
      <c r="CG20" s="74">
        <f t="shared" si="17"/>
        <v>6</v>
      </c>
      <c r="CH20" s="194">
        <f t="shared" si="18"/>
        <v>4</v>
      </c>
      <c r="CI20" s="191">
        <v>9</v>
      </c>
      <c r="CJ20" s="74">
        <v>2</v>
      </c>
      <c r="CK20" s="74">
        <v>3</v>
      </c>
      <c r="CL20" s="50">
        <f>+CJ20+CK20</f>
        <v>5</v>
      </c>
      <c r="CM20" s="194">
        <v>4</v>
      </c>
      <c r="CN20" s="40"/>
    </row>
    <row r="21" spans="1:92" ht="15.95" customHeight="1" x14ac:dyDescent="0.25">
      <c r="A21" s="47"/>
      <c r="C21" s="36"/>
      <c r="D21" s="16"/>
      <c r="E21" s="16"/>
      <c r="F21" s="16"/>
      <c r="G21" s="16"/>
      <c r="H21" s="38">
        <v>2</v>
      </c>
      <c r="I21" s="36" t="s">
        <v>171</v>
      </c>
      <c r="J21" s="16"/>
      <c r="K21" s="16"/>
      <c r="L21" s="36" t="s">
        <v>689</v>
      </c>
      <c r="M21" s="16"/>
      <c r="N21" s="16"/>
      <c r="O21" s="16"/>
      <c r="Q21" s="47"/>
      <c r="R21" s="47"/>
      <c r="S21" s="75"/>
      <c r="T21" s="65"/>
      <c r="U21" s="65"/>
      <c r="V21" s="65"/>
      <c r="W21" s="65"/>
      <c r="X21" s="50"/>
      <c r="Y21" s="65"/>
      <c r="Z21" s="50"/>
      <c r="AA21" s="50"/>
      <c r="AB21" s="50"/>
      <c r="AC21" s="50"/>
      <c r="AD21" s="50"/>
      <c r="AE21" s="80"/>
      <c r="AF21" s="75"/>
      <c r="AG21" s="65"/>
      <c r="AH21" s="65"/>
      <c r="AI21" s="65"/>
      <c r="AJ21" s="65"/>
      <c r="AK21" s="50"/>
      <c r="AL21" s="65"/>
      <c r="AM21" s="50"/>
      <c r="AN21" s="50"/>
      <c r="AO21" s="50"/>
      <c r="AP21" s="50"/>
      <c r="AQ21" s="50"/>
      <c r="AR21" s="40"/>
      <c r="AS21" s="47"/>
      <c r="AT21" s="75">
        <v>9</v>
      </c>
      <c r="AU21" s="97" t="s">
        <v>110</v>
      </c>
      <c r="AV21" s="97"/>
      <c r="AW21" s="97"/>
      <c r="AX21" s="79"/>
      <c r="AY21" s="74">
        <v>3</v>
      </c>
      <c r="AZ21" s="207" t="s">
        <v>146</v>
      </c>
      <c r="BA21" s="191">
        <v>1</v>
      </c>
      <c r="BB21" s="74">
        <v>1</v>
      </c>
      <c r="BC21" s="74">
        <v>0</v>
      </c>
      <c r="BD21" s="50">
        <f t="shared" si="41"/>
        <v>1</v>
      </c>
      <c r="BE21" s="194">
        <v>0</v>
      </c>
      <c r="BF21" s="191">
        <f t="shared" si="42"/>
        <v>22</v>
      </c>
      <c r="BG21" s="74">
        <f t="shared" si="43"/>
        <v>11</v>
      </c>
      <c r="BH21" s="74">
        <f t="shared" si="44"/>
        <v>15</v>
      </c>
      <c r="BI21" s="74">
        <f t="shared" si="45"/>
        <v>26</v>
      </c>
      <c r="BJ21" s="194">
        <f t="shared" si="46"/>
        <v>2</v>
      </c>
      <c r="BK21" s="50">
        <v>21</v>
      </c>
      <c r="BL21" s="74">
        <v>10</v>
      </c>
      <c r="BM21" s="74">
        <v>15</v>
      </c>
      <c r="BN21" s="50">
        <f t="shared" si="40"/>
        <v>25</v>
      </c>
      <c r="BO21" s="194">
        <v>2</v>
      </c>
      <c r="BP21" s="40"/>
      <c r="BQ21" s="47"/>
      <c r="BR21" s="75">
        <v>8</v>
      </c>
      <c r="BS21" s="65" t="s">
        <v>343</v>
      </c>
      <c r="BT21" s="65"/>
      <c r="BU21" s="65"/>
      <c r="BV21" s="65"/>
      <c r="BW21" s="50"/>
      <c r="BX21" s="97"/>
      <c r="BY21" s="191"/>
      <c r="BZ21" s="74"/>
      <c r="CA21" s="74"/>
      <c r="CB21" s="74"/>
      <c r="CC21" s="194"/>
      <c r="CD21" s="191">
        <f t="shared" si="14"/>
        <v>5</v>
      </c>
      <c r="CE21" s="74">
        <f t="shared" si="15"/>
        <v>2</v>
      </c>
      <c r="CF21" s="74">
        <f t="shared" si="16"/>
        <v>4</v>
      </c>
      <c r="CG21" s="74">
        <f t="shared" si="17"/>
        <v>6</v>
      </c>
      <c r="CH21" s="194">
        <f t="shared" si="18"/>
        <v>0</v>
      </c>
      <c r="CI21" s="191">
        <v>5</v>
      </c>
      <c r="CJ21" s="74">
        <v>2</v>
      </c>
      <c r="CK21" s="74">
        <v>4</v>
      </c>
      <c r="CL21" s="50">
        <f t="shared" ref="CL21" si="47">+CJ21+CK21</f>
        <v>6</v>
      </c>
      <c r="CM21" s="194">
        <v>0</v>
      </c>
      <c r="CN21" s="40"/>
    </row>
    <row r="22" spans="1:92" ht="15.95" customHeight="1" thickBot="1" x14ac:dyDescent="0.3">
      <c r="A22" s="47"/>
      <c r="C22" s="16"/>
      <c r="D22" s="16"/>
      <c r="E22" s="16"/>
      <c r="F22" s="16"/>
      <c r="G22" s="16"/>
      <c r="H22" s="38">
        <v>2</v>
      </c>
      <c r="I22" s="36" t="s">
        <v>171</v>
      </c>
      <c r="J22" s="16"/>
      <c r="K22" s="16"/>
      <c r="L22" s="36" t="s">
        <v>69</v>
      </c>
      <c r="M22" s="16"/>
      <c r="N22" s="16"/>
      <c r="O22" s="16"/>
      <c r="Q22" s="47"/>
      <c r="R22" s="47"/>
      <c r="S22" s="75"/>
      <c r="T22" s="65"/>
      <c r="U22" s="150" t="s">
        <v>161</v>
      </c>
      <c r="V22" s="22" t="s">
        <v>1</v>
      </c>
      <c r="W22" s="22"/>
      <c r="X22" s="22"/>
      <c r="Y22" s="22"/>
      <c r="Z22" s="22" t="s">
        <v>2</v>
      </c>
      <c r="AA22" s="22"/>
      <c r="AB22" s="22"/>
      <c r="AC22" s="150" t="s">
        <v>4</v>
      </c>
      <c r="AD22" s="150" t="s">
        <v>8</v>
      </c>
      <c r="AE22" s="150" t="s">
        <v>9</v>
      </c>
      <c r="AF22" s="150" t="s">
        <v>10</v>
      </c>
      <c r="AG22" s="150" t="s">
        <v>107</v>
      </c>
      <c r="AH22" s="150"/>
      <c r="AI22" s="150" t="s">
        <v>5</v>
      </c>
      <c r="AJ22" s="150" t="s">
        <v>7</v>
      </c>
      <c r="AK22" s="150" t="s">
        <v>6</v>
      </c>
      <c r="AL22" s="150" t="s">
        <v>108</v>
      </c>
      <c r="AM22" s="50"/>
      <c r="AN22" s="50"/>
      <c r="AO22" s="50"/>
      <c r="AP22" s="50"/>
      <c r="AQ22" s="50"/>
      <c r="AR22" s="40"/>
      <c r="AS22" s="47"/>
      <c r="AT22" s="75">
        <v>8.5</v>
      </c>
      <c r="AU22" s="97" t="s">
        <v>94</v>
      </c>
      <c r="AV22" s="97"/>
      <c r="AW22" s="97"/>
      <c r="AX22" s="79"/>
      <c r="AY22" s="74">
        <v>13</v>
      </c>
      <c r="AZ22" s="207" t="s">
        <v>146</v>
      </c>
      <c r="BA22" s="191">
        <v>1</v>
      </c>
      <c r="BB22" s="74">
        <v>0</v>
      </c>
      <c r="BC22" s="74">
        <v>1</v>
      </c>
      <c r="BD22" s="50">
        <f t="shared" si="41"/>
        <v>1</v>
      </c>
      <c r="BE22" s="194">
        <v>0</v>
      </c>
      <c r="BF22" s="191">
        <f t="shared" si="42"/>
        <v>20</v>
      </c>
      <c r="BG22" s="74">
        <f t="shared" si="43"/>
        <v>17</v>
      </c>
      <c r="BH22" s="74">
        <f t="shared" si="44"/>
        <v>6</v>
      </c>
      <c r="BI22" s="74">
        <f t="shared" si="45"/>
        <v>23</v>
      </c>
      <c r="BJ22" s="194">
        <f t="shared" si="46"/>
        <v>4</v>
      </c>
      <c r="BK22" s="50">
        <v>19</v>
      </c>
      <c r="BL22" s="74">
        <v>17</v>
      </c>
      <c r="BM22" s="74">
        <v>5</v>
      </c>
      <c r="BN22" s="50">
        <f t="shared" si="40"/>
        <v>22</v>
      </c>
      <c r="BO22" s="194">
        <v>4</v>
      </c>
      <c r="BP22" s="40"/>
      <c r="BQ22" s="47"/>
      <c r="BR22" s="75">
        <v>8.5</v>
      </c>
      <c r="BS22" s="65" t="s">
        <v>173</v>
      </c>
      <c r="BT22" s="65"/>
      <c r="BU22" s="65"/>
      <c r="BV22" s="65"/>
      <c r="BW22" s="50"/>
      <c r="BX22" s="97"/>
      <c r="BY22" s="191">
        <v>2</v>
      </c>
      <c r="BZ22" s="74">
        <v>4</v>
      </c>
      <c r="CA22" s="74">
        <v>0</v>
      </c>
      <c r="CB22" s="74">
        <f>+CA22+BZ22</f>
        <v>4</v>
      </c>
      <c r="CC22" s="194">
        <v>0</v>
      </c>
      <c r="CD22" s="191">
        <f t="shared" si="14"/>
        <v>6</v>
      </c>
      <c r="CE22" s="74">
        <f t="shared" si="15"/>
        <v>8</v>
      </c>
      <c r="CF22" s="74">
        <f t="shared" si="16"/>
        <v>1</v>
      </c>
      <c r="CG22" s="74">
        <f t="shared" si="17"/>
        <v>9</v>
      </c>
      <c r="CH22" s="194">
        <f t="shared" si="18"/>
        <v>0</v>
      </c>
      <c r="CI22" s="191">
        <v>4</v>
      </c>
      <c r="CJ22" s="74">
        <v>4</v>
      </c>
      <c r="CK22" s="74">
        <v>1</v>
      </c>
      <c r="CL22" s="50">
        <f>+CJ22+CK22</f>
        <v>5</v>
      </c>
      <c r="CM22" s="194">
        <v>0</v>
      </c>
      <c r="CN22" s="40"/>
    </row>
    <row r="23" spans="1:92" ht="15.95" customHeight="1" x14ac:dyDescent="0.25">
      <c r="A23" s="47"/>
      <c r="C23" s="16"/>
      <c r="D23" s="16"/>
      <c r="E23" s="16"/>
      <c r="F23" s="16"/>
      <c r="G23" s="16"/>
      <c r="H23" s="38">
        <v>2</v>
      </c>
      <c r="I23" s="36" t="s">
        <v>171</v>
      </c>
      <c r="J23" s="16"/>
      <c r="K23" s="16"/>
      <c r="L23" s="36" t="s">
        <v>690</v>
      </c>
      <c r="M23" s="16"/>
      <c r="N23" s="16"/>
      <c r="O23" s="16"/>
      <c r="Q23" s="47"/>
      <c r="R23" s="47"/>
      <c r="S23" s="75"/>
      <c r="T23" s="65"/>
      <c r="U23" s="75">
        <v>8</v>
      </c>
      <c r="V23" s="77" t="s">
        <v>147</v>
      </c>
      <c r="W23" s="78"/>
      <c r="X23" s="77"/>
      <c r="Y23" s="77"/>
      <c r="Z23" s="77" t="s">
        <v>140</v>
      </c>
      <c r="AA23" s="16"/>
      <c r="AB23" s="50"/>
      <c r="AC23" s="60">
        <v>1</v>
      </c>
      <c r="AD23" s="60">
        <v>0</v>
      </c>
      <c r="AE23" s="60">
        <v>0</v>
      </c>
      <c r="AF23" s="60">
        <v>1</v>
      </c>
      <c r="AG23" s="265">
        <f t="shared" ref="AG23:AG30" si="48">+(AD23*2+AF23)/(2*AC23)</f>
        <v>0.5</v>
      </c>
      <c r="AH23" s="265"/>
      <c r="AI23" s="60">
        <v>1</v>
      </c>
      <c r="AJ23" s="60">
        <v>0</v>
      </c>
      <c r="AK23" s="60">
        <v>0</v>
      </c>
      <c r="AL23" s="184">
        <f t="shared" ref="AL23:AL30" si="49">+AI23/AC23</f>
        <v>1</v>
      </c>
      <c r="AM23" s="50"/>
      <c r="AN23" s="50"/>
      <c r="AO23" s="50"/>
      <c r="AP23" s="50"/>
      <c r="AQ23" s="50"/>
      <c r="AR23" s="5"/>
      <c r="AS23" s="47"/>
      <c r="AT23" s="75">
        <v>7.5</v>
      </c>
      <c r="AU23" s="97" t="s">
        <v>81</v>
      </c>
      <c r="AV23" s="97"/>
      <c r="AW23" s="97"/>
      <c r="AX23" s="79"/>
      <c r="AY23" s="74">
        <v>8</v>
      </c>
      <c r="AZ23" s="207" t="s">
        <v>146</v>
      </c>
      <c r="BA23" s="191">
        <v>1</v>
      </c>
      <c r="BB23" s="74">
        <v>0</v>
      </c>
      <c r="BC23" s="74">
        <v>0</v>
      </c>
      <c r="BD23" s="50">
        <f t="shared" si="41"/>
        <v>0</v>
      </c>
      <c r="BE23" s="194">
        <v>0</v>
      </c>
      <c r="BF23" s="191">
        <f t="shared" si="42"/>
        <v>21</v>
      </c>
      <c r="BG23" s="74">
        <f t="shared" si="43"/>
        <v>7</v>
      </c>
      <c r="BH23" s="74">
        <f t="shared" si="44"/>
        <v>7</v>
      </c>
      <c r="BI23" s="74">
        <f t="shared" si="45"/>
        <v>14</v>
      </c>
      <c r="BJ23" s="194">
        <f t="shared" si="46"/>
        <v>2</v>
      </c>
      <c r="BK23" s="50">
        <v>20</v>
      </c>
      <c r="BL23" s="74">
        <v>7</v>
      </c>
      <c r="BM23" s="74">
        <v>7</v>
      </c>
      <c r="BN23" s="50">
        <f t="shared" si="40"/>
        <v>14</v>
      </c>
      <c r="BO23" s="194">
        <v>2</v>
      </c>
      <c r="BP23" s="5"/>
      <c r="BQ23" s="47"/>
      <c r="BR23" s="75">
        <v>7</v>
      </c>
      <c r="BS23" s="65" t="s">
        <v>280</v>
      </c>
      <c r="BT23" s="65"/>
      <c r="BU23" s="65"/>
      <c r="BV23" s="65"/>
      <c r="BW23" s="50"/>
      <c r="BX23" s="97"/>
      <c r="BY23" s="191"/>
      <c r="BZ23" s="74"/>
      <c r="CA23" s="74"/>
      <c r="CB23" s="74"/>
      <c r="CC23" s="194"/>
      <c r="CD23" s="191">
        <f t="shared" si="14"/>
        <v>8</v>
      </c>
      <c r="CE23" s="74">
        <f t="shared" si="15"/>
        <v>0</v>
      </c>
      <c r="CF23" s="74">
        <f t="shared" si="16"/>
        <v>0</v>
      </c>
      <c r="CG23" s="74">
        <f t="shared" si="17"/>
        <v>0</v>
      </c>
      <c r="CH23" s="194">
        <f t="shared" si="18"/>
        <v>0</v>
      </c>
      <c r="CI23" s="191">
        <v>8</v>
      </c>
      <c r="CJ23" s="74">
        <v>0</v>
      </c>
      <c r="CK23" s="74">
        <v>0</v>
      </c>
      <c r="CL23" s="50">
        <f>+CJ23+CK23</f>
        <v>0</v>
      </c>
      <c r="CM23" s="194">
        <v>0</v>
      </c>
      <c r="CN23" s="5"/>
    </row>
    <row r="24" spans="1:92" ht="15.95" customHeight="1" x14ac:dyDescent="0.25">
      <c r="A24" s="47"/>
      <c r="C24" s="16"/>
      <c r="D24" s="16"/>
      <c r="E24" s="16"/>
      <c r="F24" s="16"/>
      <c r="G24" s="16"/>
      <c r="H24" s="38"/>
      <c r="I24" s="36"/>
      <c r="L24" s="36"/>
      <c r="Q24" s="47"/>
      <c r="R24" s="47"/>
      <c r="S24" s="75"/>
      <c r="T24" s="65"/>
      <c r="U24" s="75">
        <v>7.5</v>
      </c>
      <c r="V24" s="77" t="s">
        <v>16</v>
      </c>
      <c r="W24" s="78"/>
      <c r="X24" s="77"/>
      <c r="Y24" s="77"/>
      <c r="Z24" s="77" t="s">
        <v>17</v>
      </c>
      <c r="AA24" s="16"/>
      <c r="AB24" s="50"/>
      <c r="AC24" s="50">
        <v>1</v>
      </c>
      <c r="AD24" s="50">
        <v>1</v>
      </c>
      <c r="AE24" s="50">
        <v>0</v>
      </c>
      <c r="AF24" s="50">
        <v>0</v>
      </c>
      <c r="AG24" s="264">
        <f t="shared" si="48"/>
        <v>1</v>
      </c>
      <c r="AH24" s="264"/>
      <c r="AI24" s="50">
        <v>1</v>
      </c>
      <c r="AJ24" s="50">
        <v>0</v>
      </c>
      <c r="AK24" s="50">
        <v>0</v>
      </c>
      <c r="AL24" s="66">
        <f t="shared" si="49"/>
        <v>1</v>
      </c>
      <c r="AM24" s="50"/>
      <c r="AN24" s="50"/>
      <c r="AO24" s="50"/>
      <c r="AP24" s="50"/>
      <c r="AQ24" s="50"/>
      <c r="AR24" s="41"/>
      <c r="AS24" s="47"/>
      <c r="AT24" s="75">
        <v>8</v>
      </c>
      <c r="AU24" s="97" t="s">
        <v>123</v>
      </c>
      <c r="AV24" s="97"/>
      <c r="AW24" s="97"/>
      <c r="AX24" s="79"/>
      <c r="AY24" s="74">
        <v>9</v>
      </c>
      <c r="AZ24" s="207" t="s">
        <v>146</v>
      </c>
      <c r="BA24" s="191">
        <v>1</v>
      </c>
      <c r="BB24" s="74">
        <v>0</v>
      </c>
      <c r="BC24" s="74">
        <v>0</v>
      </c>
      <c r="BD24" s="50">
        <f t="shared" si="41"/>
        <v>0</v>
      </c>
      <c r="BE24" s="194">
        <v>0</v>
      </c>
      <c r="BF24" s="191">
        <f t="shared" si="42"/>
        <v>22</v>
      </c>
      <c r="BG24" s="74">
        <f t="shared" si="43"/>
        <v>1</v>
      </c>
      <c r="BH24" s="74">
        <f t="shared" si="44"/>
        <v>11</v>
      </c>
      <c r="BI24" s="74">
        <f t="shared" si="45"/>
        <v>12</v>
      </c>
      <c r="BJ24" s="194">
        <f t="shared" si="46"/>
        <v>0</v>
      </c>
      <c r="BK24" s="50">
        <v>21</v>
      </c>
      <c r="BL24" s="74">
        <v>1</v>
      </c>
      <c r="BM24" s="74">
        <v>11</v>
      </c>
      <c r="BN24" s="50">
        <f t="shared" si="40"/>
        <v>12</v>
      </c>
      <c r="BO24" s="194">
        <v>0</v>
      </c>
      <c r="BP24" s="41"/>
      <c r="BQ24" s="47"/>
      <c r="BR24" s="75">
        <v>7.5</v>
      </c>
      <c r="BS24" s="65" t="s">
        <v>155</v>
      </c>
      <c r="BT24" s="65"/>
      <c r="BU24" s="65"/>
      <c r="BV24" s="65"/>
      <c r="BW24" s="50"/>
      <c r="BX24" s="97"/>
      <c r="BY24" s="191">
        <v>1</v>
      </c>
      <c r="BZ24" s="74">
        <v>0</v>
      </c>
      <c r="CA24" s="74">
        <v>1</v>
      </c>
      <c r="CB24" s="50">
        <f t="shared" ref="CB24" si="50">+CA24+BZ24</f>
        <v>1</v>
      </c>
      <c r="CC24" s="194">
        <v>0</v>
      </c>
      <c r="CD24" s="191">
        <f t="shared" si="14"/>
        <v>8</v>
      </c>
      <c r="CE24" s="74">
        <f t="shared" si="15"/>
        <v>1</v>
      </c>
      <c r="CF24" s="74">
        <f t="shared" si="16"/>
        <v>1</v>
      </c>
      <c r="CG24" s="74">
        <f t="shared" si="17"/>
        <v>2</v>
      </c>
      <c r="CH24" s="194">
        <f t="shared" si="18"/>
        <v>2</v>
      </c>
      <c r="CI24" s="191">
        <v>7</v>
      </c>
      <c r="CJ24" s="74">
        <v>1</v>
      </c>
      <c r="CK24" s="74">
        <v>0</v>
      </c>
      <c r="CL24" s="50">
        <f t="shared" ref="CL24" si="51">+CJ24+CK24</f>
        <v>1</v>
      </c>
      <c r="CM24" s="194">
        <v>2</v>
      </c>
      <c r="CN24" s="41"/>
    </row>
    <row r="25" spans="1:92" ht="15.95" customHeight="1" x14ac:dyDescent="0.25">
      <c r="A25" s="47"/>
      <c r="B25" s="38" t="s">
        <v>57</v>
      </c>
      <c r="C25" s="18" t="s">
        <v>678</v>
      </c>
      <c r="D25" s="141"/>
      <c r="E25" s="36"/>
      <c r="F25" s="36"/>
      <c r="G25" s="90">
        <v>4</v>
      </c>
      <c r="H25" s="38">
        <v>1</v>
      </c>
      <c r="I25" s="36" t="s">
        <v>132</v>
      </c>
      <c r="L25" s="36" t="s">
        <v>691</v>
      </c>
      <c r="Q25" s="47"/>
      <c r="R25" s="47"/>
      <c r="S25" s="75"/>
      <c r="T25" s="65"/>
      <c r="U25" s="75">
        <v>7.5</v>
      </c>
      <c r="V25" s="77" t="s">
        <v>118</v>
      </c>
      <c r="W25" s="78"/>
      <c r="X25" s="77"/>
      <c r="Y25" s="77"/>
      <c r="Z25" s="77" t="s">
        <v>23</v>
      </c>
      <c r="AA25" s="16"/>
      <c r="AB25" s="50"/>
      <c r="AC25" s="50">
        <v>1</v>
      </c>
      <c r="AD25" s="50">
        <v>0</v>
      </c>
      <c r="AE25" s="50">
        <v>0</v>
      </c>
      <c r="AF25" s="50">
        <v>1</v>
      </c>
      <c r="AG25" s="264">
        <f t="shared" si="48"/>
        <v>0.5</v>
      </c>
      <c r="AH25" s="264"/>
      <c r="AI25" s="50">
        <v>1</v>
      </c>
      <c r="AJ25" s="50">
        <v>0</v>
      </c>
      <c r="AK25" s="50">
        <v>0</v>
      </c>
      <c r="AL25" s="66">
        <f t="shared" si="49"/>
        <v>1</v>
      </c>
      <c r="AM25" s="50"/>
      <c r="AN25" s="50"/>
      <c r="AO25" s="50"/>
      <c r="AP25" s="50"/>
      <c r="AQ25" s="50"/>
      <c r="AR25" s="41"/>
      <c r="AS25" s="47"/>
      <c r="AT25" s="75">
        <v>7.5</v>
      </c>
      <c r="AU25" s="97" t="s">
        <v>167</v>
      </c>
      <c r="AV25" s="97"/>
      <c r="AW25" s="97"/>
      <c r="AX25" s="79"/>
      <c r="AY25" s="74">
        <v>11</v>
      </c>
      <c r="AZ25" s="207" t="s">
        <v>146</v>
      </c>
      <c r="BA25" s="191"/>
      <c r="BB25" s="74"/>
      <c r="BC25" s="74"/>
      <c r="BD25" s="50"/>
      <c r="BE25" s="194"/>
      <c r="BF25" s="191">
        <f t="shared" si="42"/>
        <v>13</v>
      </c>
      <c r="BG25" s="74">
        <f t="shared" si="43"/>
        <v>3</v>
      </c>
      <c r="BH25" s="74">
        <f t="shared" si="44"/>
        <v>2</v>
      </c>
      <c r="BI25" s="74">
        <f t="shared" si="45"/>
        <v>5</v>
      </c>
      <c r="BJ25" s="194">
        <f t="shared" si="46"/>
        <v>0</v>
      </c>
      <c r="BK25" s="50">
        <v>13</v>
      </c>
      <c r="BL25" s="74">
        <v>3</v>
      </c>
      <c r="BM25" s="74">
        <v>2</v>
      </c>
      <c r="BN25" s="50">
        <f t="shared" si="40"/>
        <v>5</v>
      </c>
      <c r="BO25" s="194">
        <v>0</v>
      </c>
      <c r="BP25" s="41"/>
      <c r="BQ25" s="47"/>
      <c r="BR25" s="75">
        <v>8.5</v>
      </c>
      <c r="BS25" s="65" t="s">
        <v>235</v>
      </c>
      <c r="BT25" s="65"/>
      <c r="BU25" s="65"/>
      <c r="BV25" s="65"/>
      <c r="BW25" s="50"/>
      <c r="BX25" s="97"/>
      <c r="BY25" s="191"/>
      <c r="BZ25" s="74"/>
      <c r="CA25" s="74"/>
      <c r="CB25" s="74"/>
      <c r="CC25" s="194"/>
      <c r="CD25" s="191">
        <f t="shared" si="14"/>
        <v>12</v>
      </c>
      <c r="CE25" s="74">
        <f t="shared" si="15"/>
        <v>14</v>
      </c>
      <c r="CF25" s="74">
        <f t="shared" si="16"/>
        <v>6</v>
      </c>
      <c r="CG25" s="74">
        <f t="shared" si="17"/>
        <v>20</v>
      </c>
      <c r="CH25" s="194">
        <f t="shared" si="18"/>
        <v>4</v>
      </c>
      <c r="CI25" s="191">
        <v>12</v>
      </c>
      <c r="CJ25" s="74">
        <v>14</v>
      </c>
      <c r="CK25" s="74">
        <v>6</v>
      </c>
      <c r="CL25" s="50">
        <f>+CJ25+CK25</f>
        <v>20</v>
      </c>
      <c r="CM25" s="194">
        <v>4</v>
      </c>
      <c r="CN25" s="41"/>
    </row>
    <row r="26" spans="1:92" ht="15.95" customHeight="1" x14ac:dyDescent="0.25">
      <c r="A26" s="47"/>
      <c r="B26" s="38" t="s">
        <v>35</v>
      </c>
      <c r="C26" s="36"/>
      <c r="D26" s="38" t="s">
        <v>149</v>
      </c>
      <c r="E26" s="36"/>
      <c r="F26" s="36"/>
      <c r="G26" s="90"/>
      <c r="H26" s="38">
        <v>1</v>
      </c>
      <c r="I26" s="36" t="s">
        <v>132</v>
      </c>
      <c r="L26" s="36" t="s">
        <v>46</v>
      </c>
      <c r="Q26" s="47"/>
      <c r="R26" s="47"/>
      <c r="S26" s="75"/>
      <c r="T26" s="65"/>
      <c r="U26" s="75">
        <v>8</v>
      </c>
      <c r="V26" s="77" t="s">
        <v>18</v>
      </c>
      <c r="W26" s="78"/>
      <c r="X26" s="77"/>
      <c r="Y26" s="77"/>
      <c r="Z26" s="77" t="s">
        <v>21</v>
      </c>
      <c r="AA26" s="16"/>
      <c r="AB26" s="50"/>
      <c r="AC26" s="50">
        <v>1</v>
      </c>
      <c r="AD26" s="50">
        <v>0</v>
      </c>
      <c r="AE26" s="50">
        <v>0</v>
      </c>
      <c r="AF26" s="50">
        <v>1</v>
      </c>
      <c r="AG26" s="264">
        <f t="shared" si="48"/>
        <v>0.5</v>
      </c>
      <c r="AH26" s="264"/>
      <c r="AI26" s="50">
        <v>2</v>
      </c>
      <c r="AJ26" s="50">
        <v>0</v>
      </c>
      <c r="AK26" s="50">
        <v>0</v>
      </c>
      <c r="AL26" s="66">
        <f t="shared" si="49"/>
        <v>2</v>
      </c>
      <c r="AM26" s="50"/>
      <c r="AN26" s="50"/>
      <c r="AO26" s="50"/>
      <c r="AP26" s="50"/>
      <c r="AQ26" s="50"/>
      <c r="AR26" s="41"/>
      <c r="AS26" s="47"/>
      <c r="AT26" s="75">
        <v>7.5</v>
      </c>
      <c r="AU26" s="97" t="s">
        <v>54</v>
      </c>
      <c r="AV26" s="97"/>
      <c r="AW26" s="97"/>
      <c r="AX26" s="79"/>
      <c r="AY26" s="74">
        <v>10</v>
      </c>
      <c r="AZ26" s="207" t="s">
        <v>146</v>
      </c>
      <c r="BA26" s="191"/>
      <c r="BB26" s="74"/>
      <c r="BC26" s="74"/>
      <c r="BD26" s="50"/>
      <c r="BE26" s="194"/>
      <c r="BF26" s="191">
        <f t="shared" si="42"/>
        <v>19</v>
      </c>
      <c r="BG26" s="74">
        <f t="shared" si="43"/>
        <v>0</v>
      </c>
      <c r="BH26" s="74">
        <f t="shared" si="44"/>
        <v>5</v>
      </c>
      <c r="BI26" s="74">
        <f t="shared" si="45"/>
        <v>5</v>
      </c>
      <c r="BJ26" s="194">
        <f t="shared" si="46"/>
        <v>0</v>
      </c>
      <c r="BK26" s="50">
        <v>19</v>
      </c>
      <c r="BL26" s="74">
        <v>0</v>
      </c>
      <c r="BM26" s="74">
        <v>5</v>
      </c>
      <c r="BN26" s="50">
        <f t="shared" si="40"/>
        <v>5</v>
      </c>
      <c r="BO26" s="194">
        <v>0</v>
      </c>
      <c r="BP26" s="41"/>
      <c r="BQ26" s="47"/>
      <c r="BR26" s="75">
        <v>8</v>
      </c>
      <c r="BS26" s="65" t="s">
        <v>429</v>
      </c>
      <c r="BT26" s="65"/>
      <c r="BU26" s="65"/>
      <c r="BV26" s="65"/>
      <c r="BW26" s="50"/>
      <c r="BX26" s="97"/>
      <c r="BY26" s="191"/>
      <c r="BZ26" s="74"/>
      <c r="CA26" s="74"/>
      <c r="CB26" s="74"/>
      <c r="CC26" s="194"/>
      <c r="CD26" s="191">
        <f t="shared" si="14"/>
        <v>1</v>
      </c>
      <c r="CE26" s="74">
        <f t="shared" si="15"/>
        <v>0</v>
      </c>
      <c r="CF26" s="74">
        <f t="shared" si="16"/>
        <v>1</v>
      </c>
      <c r="CG26" s="74">
        <f t="shared" si="17"/>
        <v>1</v>
      </c>
      <c r="CH26" s="194">
        <f t="shared" si="18"/>
        <v>0</v>
      </c>
      <c r="CI26" s="191">
        <v>1</v>
      </c>
      <c r="CJ26" s="74">
        <v>0</v>
      </c>
      <c r="CK26" s="74">
        <v>1</v>
      </c>
      <c r="CL26" s="50">
        <f t="shared" ref="CL26" si="52">+CJ26+CK26</f>
        <v>1</v>
      </c>
      <c r="CM26" s="194">
        <v>0</v>
      </c>
      <c r="CN26" s="41"/>
    </row>
    <row r="27" spans="1:92" ht="15.95" customHeight="1" x14ac:dyDescent="0.25">
      <c r="A27" s="47"/>
      <c r="H27" s="38">
        <v>2</v>
      </c>
      <c r="I27" s="36" t="s">
        <v>46</v>
      </c>
      <c r="L27" s="36" t="s">
        <v>377</v>
      </c>
      <c r="Q27" s="47"/>
      <c r="R27" s="47"/>
      <c r="S27" s="62"/>
      <c r="T27" s="62"/>
      <c r="U27" s="75">
        <v>8</v>
      </c>
      <c r="V27" s="77" t="s">
        <v>104</v>
      </c>
      <c r="W27" s="78"/>
      <c r="X27" s="77"/>
      <c r="Y27" s="77"/>
      <c r="Z27" s="77" t="s">
        <v>144</v>
      </c>
      <c r="AA27" s="16"/>
      <c r="AB27" s="50"/>
      <c r="AC27" s="50">
        <v>1</v>
      </c>
      <c r="AD27" s="50">
        <v>0</v>
      </c>
      <c r="AE27" s="50">
        <v>0</v>
      </c>
      <c r="AF27" s="50">
        <v>1</v>
      </c>
      <c r="AG27" s="264">
        <f t="shared" si="48"/>
        <v>0.5</v>
      </c>
      <c r="AH27" s="264"/>
      <c r="AI27" s="50">
        <v>2</v>
      </c>
      <c r="AJ27" s="50">
        <v>0</v>
      </c>
      <c r="AK27" s="50">
        <v>0</v>
      </c>
      <c r="AL27" s="66">
        <f t="shared" si="49"/>
        <v>2</v>
      </c>
      <c r="AM27" s="50"/>
      <c r="AN27" s="50"/>
      <c r="AO27" s="50"/>
      <c r="AP27" s="50"/>
      <c r="AQ27" s="50"/>
      <c r="AR27" s="41"/>
      <c r="AS27" s="47"/>
      <c r="AT27" s="75">
        <v>7</v>
      </c>
      <c r="AU27" s="97" t="s">
        <v>45</v>
      </c>
      <c r="AV27" s="97"/>
      <c r="AW27" s="97"/>
      <c r="AX27" s="79"/>
      <c r="AY27" s="74">
        <v>4</v>
      </c>
      <c r="AZ27" s="207" t="s">
        <v>146</v>
      </c>
      <c r="BA27" s="191"/>
      <c r="BB27" s="74"/>
      <c r="BC27" s="74"/>
      <c r="BD27" s="50"/>
      <c r="BE27" s="194"/>
      <c r="BF27" s="191">
        <f t="shared" si="42"/>
        <v>15</v>
      </c>
      <c r="BG27" s="74">
        <f t="shared" si="43"/>
        <v>2</v>
      </c>
      <c r="BH27" s="74">
        <f t="shared" si="44"/>
        <v>4</v>
      </c>
      <c r="BI27" s="74">
        <f t="shared" si="45"/>
        <v>6</v>
      </c>
      <c r="BJ27" s="194">
        <f t="shared" si="46"/>
        <v>0</v>
      </c>
      <c r="BK27" s="50">
        <v>15</v>
      </c>
      <c r="BL27" s="74">
        <v>2</v>
      </c>
      <c r="BM27" s="74">
        <v>4</v>
      </c>
      <c r="BN27" s="50">
        <f t="shared" si="40"/>
        <v>6</v>
      </c>
      <c r="BO27" s="194">
        <v>0</v>
      </c>
      <c r="BP27" s="41"/>
      <c r="BQ27" s="47"/>
      <c r="BR27" s="75">
        <v>8</v>
      </c>
      <c r="BS27" s="65" t="s">
        <v>425</v>
      </c>
      <c r="BT27" s="65"/>
      <c r="BU27" s="65"/>
      <c r="BV27" s="65"/>
      <c r="BW27" s="50"/>
      <c r="BX27" s="97"/>
      <c r="BY27" s="191"/>
      <c r="BZ27" s="74"/>
      <c r="CA27" s="74"/>
      <c r="CB27" s="74"/>
      <c r="CC27" s="194"/>
      <c r="CD27" s="191">
        <f t="shared" si="14"/>
        <v>1</v>
      </c>
      <c r="CE27" s="74">
        <f t="shared" si="15"/>
        <v>0</v>
      </c>
      <c r="CF27" s="74">
        <f t="shared" si="16"/>
        <v>1</v>
      </c>
      <c r="CG27" s="74">
        <f t="shared" si="17"/>
        <v>1</v>
      </c>
      <c r="CH27" s="194">
        <f t="shared" si="18"/>
        <v>0</v>
      </c>
      <c r="CI27" s="191">
        <v>1</v>
      </c>
      <c r="CJ27" s="74">
        <v>0</v>
      </c>
      <c r="CK27" s="74">
        <v>1</v>
      </c>
      <c r="CL27" s="50">
        <f>+CJ27+CK27</f>
        <v>1</v>
      </c>
      <c r="CM27" s="194">
        <v>0</v>
      </c>
      <c r="CN27" s="41"/>
    </row>
    <row r="28" spans="1:92" ht="15.95" customHeight="1" x14ac:dyDescent="0.25">
      <c r="A28" s="47"/>
      <c r="H28" s="38">
        <v>2</v>
      </c>
      <c r="I28" s="36" t="s">
        <v>132</v>
      </c>
      <c r="L28" s="36" t="s">
        <v>698</v>
      </c>
      <c r="Q28" s="47"/>
      <c r="R28" s="47"/>
      <c r="S28" s="62"/>
      <c r="T28" s="62"/>
      <c r="U28" s="75">
        <v>7</v>
      </c>
      <c r="V28" s="77" t="s">
        <v>24</v>
      </c>
      <c r="W28" s="78"/>
      <c r="X28" s="77"/>
      <c r="Y28" s="77"/>
      <c r="Z28" s="77" t="s">
        <v>25</v>
      </c>
      <c r="AA28" s="16"/>
      <c r="AB28" s="50"/>
      <c r="AC28" s="50">
        <v>1</v>
      </c>
      <c r="AD28" s="50">
        <v>0</v>
      </c>
      <c r="AE28" s="50">
        <v>1</v>
      </c>
      <c r="AF28" s="50">
        <v>0</v>
      </c>
      <c r="AG28" s="264">
        <f t="shared" si="48"/>
        <v>0</v>
      </c>
      <c r="AH28" s="264"/>
      <c r="AI28" s="50">
        <v>2</v>
      </c>
      <c r="AJ28" s="50">
        <v>1</v>
      </c>
      <c r="AK28" s="50">
        <v>0</v>
      </c>
      <c r="AL28" s="66">
        <f t="shared" si="49"/>
        <v>2</v>
      </c>
      <c r="AM28" s="50"/>
      <c r="AN28" s="50"/>
      <c r="AO28" s="50"/>
      <c r="AP28" s="50"/>
      <c r="AQ28" s="50"/>
      <c r="AR28" s="41"/>
      <c r="AS28" s="47"/>
      <c r="AT28" s="75">
        <v>6.5</v>
      </c>
      <c r="AU28" s="97" t="s">
        <v>20</v>
      </c>
      <c r="AV28" s="97"/>
      <c r="AW28" s="97"/>
      <c r="AX28" s="79"/>
      <c r="AY28" s="74">
        <v>7</v>
      </c>
      <c r="AZ28" s="207" t="s">
        <v>146</v>
      </c>
      <c r="BA28" s="191">
        <v>1</v>
      </c>
      <c r="BB28" s="74">
        <v>0</v>
      </c>
      <c r="BC28" s="74">
        <v>0</v>
      </c>
      <c r="BD28" s="50">
        <f t="shared" si="41"/>
        <v>0</v>
      </c>
      <c r="BE28" s="194">
        <v>0</v>
      </c>
      <c r="BF28" s="191">
        <f t="shared" si="42"/>
        <v>20</v>
      </c>
      <c r="BG28" s="74">
        <f t="shared" si="43"/>
        <v>1</v>
      </c>
      <c r="BH28" s="74">
        <f t="shared" si="44"/>
        <v>4</v>
      </c>
      <c r="BI28" s="74">
        <f t="shared" si="45"/>
        <v>5</v>
      </c>
      <c r="BJ28" s="194">
        <f t="shared" si="46"/>
        <v>2</v>
      </c>
      <c r="BK28" s="50">
        <v>19</v>
      </c>
      <c r="BL28" s="74">
        <v>1</v>
      </c>
      <c r="BM28" s="74">
        <v>4</v>
      </c>
      <c r="BN28" s="50">
        <f t="shared" si="40"/>
        <v>5</v>
      </c>
      <c r="BO28" s="194">
        <v>2</v>
      </c>
      <c r="BP28" s="41"/>
      <c r="BQ28" s="47"/>
      <c r="BR28" s="75">
        <v>9.5</v>
      </c>
      <c r="BS28" s="65" t="s">
        <v>277</v>
      </c>
      <c r="BT28" s="65"/>
      <c r="BU28" s="65"/>
      <c r="BV28" s="65"/>
      <c r="BW28" s="50"/>
      <c r="BX28" s="97"/>
      <c r="BY28" s="191"/>
      <c r="BZ28" s="74"/>
      <c r="CA28" s="74"/>
      <c r="CB28" s="74"/>
      <c r="CC28" s="194"/>
      <c r="CD28" s="191">
        <f t="shared" si="14"/>
        <v>1</v>
      </c>
      <c r="CE28" s="74">
        <f t="shared" si="15"/>
        <v>1</v>
      </c>
      <c r="CF28" s="74">
        <f t="shared" si="16"/>
        <v>1</v>
      </c>
      <c r="CG28" s="74">
        <f t="shared" si="17"/>
        <v>2</v>
      </c>
      <c r="CH28" s="194">
        <f t="shared" si="18"/>
        <v>0</v>
      </c>
      <c r="CI28" s="191">
        <v>1</v>
      </c>
      <c r="CJ28" s="74">
        <v>1</v>
      </c>
      <c r="CK28" s="74">
        <v>1</v>
      </c>
      <c r="CL28" s="50">
        <f>+CJ28+CK28</f>
        <v>2</v>
      </c>
      <c r="CM28" s="194">
        <v>0</v>
      </c>
      <c r="CN28" s="41"/>
    </row>
    <row r="29" spans="1:92" ht="15.95" customHeight="1" x14ac:dyDescent="0.25">
      <c r="A29" s="47"/>
      <c r="B29" s="4"/>
      <c r="C29" s="4"/>
      <c r="D29" s="7"/>
      <c r="E29" s="4"/>
      <c r="F29" s="4"/>
      <c r="G29" s="4"/>
      <c r="H29" s="4"/>
      <c r="I29" s="6"/>
      <c r="J29" s="6"/>
      <c r="K29" s="6"/>
      <c r="L29" s="6"/>
      <c r="M29" s="6"/>
      <c r="N29" s="6"/>
      <c r="O29" s="6"/>
      <c r="P29" s="6"/>
      <c r="Q29" s="47"/>
      <c r="R29" s="47"/>
      <c r="S29" s="75"/>
      <c r="T29" s="65"/>
      <c r="U29" s="75">
        <v>7.5</v>
      </c>
      <c r="V29" s="77" t="s">
        <v>105</v>
      </c>
      <c r="W29" s="78"/>
      <c r="X29" s="77"/>
      <c r="Y29" s="77"/>
      <c r="Z29" s="77" t="s">
        <v>19</v>
      </c>
      <c r="AB29" s="50"/>
      <c r="AC29" s="50">
        <v>1</v>
      </c>
      <c r="AD29" s="50">
        <v>1</v>
      </c>
      <c r="AE29" s="50">
        <v>0</v>
      </c>
      <c r="AF29" s="50">
        <v>0</v>
      </c>
      <c r="AG29" s="264">
        <f t="shared" si="48"/>
        <v>1</v>
      </c>
      <c r="AH29" s="264"/>
      <c r="AI29" s="50">
        <v>4</v>
      </c>
      <c r="AJ29" s="50">
        <v>0</v>
      </c>
      <c r="AK29" s="50">
        <v>0</v>
      </c>
      <c r="AL29" s="66">
        <f t="shared" si="49"/>
        <v>4</v>
      </c>
      <c r="AM29" s="50"/>
      <c r="AN29" s="50"/>
      <c r="AO29" s="50"/>
      <c r="AP29" s="50"/>
      <c r="AQ29" s="50"/>
      <c r="AR29" s="41"/>
      <c r="AS29" s="47"/>
      <c r="AT29" s="75">
        <v>6.5</v>
      </c>
      <c r="AU29" s="97" t="s">
        <v>152</v>
      </c>
      <c r="AV29" s="61"/>
      <c r="AW29" s="61"/>
      <c r="AX29" s="61"/>
      <c r="AY29" s="74">
        <v>15</v>
      </c>
      <c r="AZ29" s="207" t="s">
        <v>146</v>
      </c>
      <c r="BA29" s="191">
        <v>1</v>
      </c>
      <c r="BB29" s="74">
        <v>0</v>
      </c>
      <c r="BC29" s="74">
        <v>0</v>
      </c>
      <c r="BD29" s="50">
        <f t="shared" si="41"/>
        <v>0</v>
      </c>
      <c r="BE29" s="194">
        <v>0</v>
      </c>
      <c r="BF29" s="191">
        <f t="shared" si="42"/>
        <v>19</v>
      </c>
      <c r="BG29" s="74">
        <f t="shared" si="43"/>
        <v>2</v>
      </c>
      <c r="BH29" s="74">
        <f t="shared" si="44"/>
        <v>4</v>
      </c>
      <c r="BI29" s="74">
        <f t="shared" si="45"/>
        <v>6</v>
      </c>
      <c r="BJ29" s="194">
        <f t="shared" si="46"/>
        <v>0</v>
      </c>
      <c r="BK29" s="50">
        <v>18</v>
      </c>
      <c r="BL29" s="74">
        <v>2</v>
      </c>
      <c r="BM29" s="74">
        <v>4</v>
      </c>
      <c r="BN29" s="50">
        <f t="shared" si="40"/>
        <v>6</v>
      </c>
      <c r="BO29" s="194">
        <v>0</v>
      </c>
      <c r="BP29" s="41"/>
      <c r="BQ29" s="47"/>
      <c r="BR29" s="75">
        <v>7.5</v>
      </c>
      <c r="BS29" s="65" t="s">
        <v>609</v>
      </c>
      <c r="BT29" s="65"/>
      <c r="BU29" s="65"/>
      <c r="BV29" s="65"/>
      <c r="BW29" s="50"/>
      <c r="BX29" s="97"/>
      <c r="BY29" s="191"/>
      <c r="BZ29" s="74"/>
      <c r="CA29" s="74"/>
      <c r="CB29" s="74"/>
      <c r="CC29" s="194"/>
      <c r="CD29" s="191">
        <f t="shared" si="14"/>
        <v>1</v>
      </c>
      <c r="CE29" s="74">
        <f t="shared" si="15"/>
        <v>0</v>
      </c>
      <c r="CF29" s="74">
        <f t="shared" si="16"/>
        <v>0</v>
      </c>
      <c r="CG29" s="74">
        <f t="shared" si="17"/>
        <v>0</v>
      </c>
      <c r="CH29" s="194">
        <f t="shared" si="18"/>
        <v>0</v>
      </c>
      <c r="CI29" s="191">
        <v>1</v>
      </c>
      <c r="CJ29" s="74">
        <v>0</v>
      </c>
      <c r="CK29" s="74">
        <v>0</v>
      </c>
      <c r="CL29" s="50">
        <f t="shared" ref="CL29" si="53">+CJ29+CK29</f>
        <v>0</v>
      </c>
      <c r="CM29" s="194">
        <v>0</v>
      </c>
      <c r="CN29" s="41"/>
    </row>
    <row r="30" spans="1:92" ht="15.95" customHeight="1" x14ac:dyDescent="0.25">
      <c r="A30" s="47"/>
      <c r="B30" s="45" t="s">
        <v>62</v>
      </c>
      <c r="C30" s="18" t="s">
        <v>679</v>
      </c>
      <c r="D30" s="142"/>
      <c r="E30" s="36"/>
      <c r="F30" s="36"/>
      <c r="G30" s="90">
        <v>1</v>
      </c>
      <c r="H30" s="38">
        <v>2</v>
      </c>
      <c r="I30" s="36" t="s">
        <v>72</v>
      </c>
      <c r="J30" s="36"/>
      <c r="K30" s="36"/>
      <c r="L30" s="36" t="s">
        <v>95</v>
      </c>
      <c r="M30" s="16"/>
      <c r="N30" s="16"/>
      <c r="O30" s="16"/>
      <c r="P30" s="36"/>
      <c r="Q30" s="47"/>
      <c r="R30" s="47"/>
      <c r="S30" s="75"/>
      <c r="T30" s="65"/>
      <c r="U30" s="75">
        <v>7</v>
      </c>
      <c r="V30" s="77" t="s">
        <v>22</v>
      </c>
      <c r="W30" s="78"/>
      <c r="X30" s="77"/>
      <c r="Y30" s="77"/>
      <c r="Z30" s="77" t="s">
        <v>15</v>
      </c>
      <c r="AA30" s="16"/>
      <c r="AB30" s="50"/>
      <c r="AC30" s="50">
        <v>1</v>
      </c>
      <c r="AD30" s="50">
        <v>0</v>
      </c>
      <c r="AE30" s="50">
        <v>1</v>
      </c>
      <c r="AF30" s="50">
        <v>0</v>
      </c>
      <c r="AG30" s="264">
        <f t="shared" si="48"/>
        <v>0</v>
      </c>
      <c r="AH30" s="264"/>
      <c r="AI30" s="50">
        <v>9</v>
      </c>
      <c r="AJ30" s="50">
        <v>0</v>
      </c>
      <c r="AK30" s="50">
        <v>0</v>
      </c>
      <c r="AL30" s="66">
        <f t="shared" si="49"/>
        <v>9</v>
      </c>
      <c r="AM30" s="50"/>
      <c r="AN30" s="50"/>
      <c r="AO30" s="50"/>
      <c r="AP30" s="50"/>
      <c r="AQ30" s="50"/>
      <c r="AR30" s="41"/>
      <c r="AS30" s="47"/>
      <c r="AT30" s="75">
        <v>6</v>
      </c>
      <c r="AU30" s="97" t="s">
        <v>93</v>
      </c>
      <c r="AV30" s="97"/>
      <c r="AW30" s="97"/>
      <c r="AX30" s="79"/>
      <c r="AY30" s="74">
        <v>14</v>
      </c>
      <c r="AZ30" s="207" t="s">
        <v>146</v>
      </c>
      <c r="BA30" s="191">
        <v>1</v>
      </c>
      <c r="BB30" s="74">
        <v>0</v>
      </c>
      <c r="BC30" s="74">
        <v>0</v>
      </c>
      <c r="BD30" s="50">
        <f t="shared" si="41"/>
        <v>0</v>
      </c>
      <c r="BE30" s="194">
        <v>0</v>
      </c>
      <c r="BF30" s="191">
        <f t="shared" si="42"/>
        <v>22</v>
      </c>
      <c r="BG30" s="74">
        <f t="shared" si="43"/>
        <v>0</v>
      </c>
      <c r="BH30" s="74">
        <f t="shared" si="44"/>
        <v>0</v>
      </c>
      <c r="BI30" s="74">
        <f t="shared" si="45"/>
        <v>0</v>
      </c>
      <c r="BJ30" s="194">
        <f t="shared" si="46"/>
        <v>2</v>
      </c>
      <c r="BK30" s="50">
        <v>21</v>
      </c>
      <c r="BL30" s="74">
        <v>0</v>
      </c>
      <c r="BM30" s="74">
        <v>0</v>
      </c>
      <c r="BN30" s="50">
        <f t="shared" si="40"/>
        <v>0</v>
      </c>
      <c r="BO30" s="194">
        <v>2</v>
      </c>
      <c r="BP30" s="41"/>
      <c r="BQ30" s="47"/>
      <c r="BR30" s="75">
        <v>8</v>
      </c>
      <c r="BS30" s="65" t="s">
        <v>471</v>
      </c>
      <c r="BT30" s="65"/>
      <c r="BU30" s="65"/>
      <c r="BV30" s="65"/>
      <c r="BW30" s="50"/>
      <c r="BX30" s="97"/>
      <c r="BY30" s="191"/>
      <c r="BZ30" s="74"/>
      <c r="CA30" s="74"/>
      <c r="CB30" s="74"/>
      <c r="CC30" s="194"/>
      <c r="CD30" s="191">
        <f t="shared" si="14"/>
        <v>4</v>
      </c>
      <c r="CE30" s="74">
        <f t="shared" si="15"/>
        <v>1</v>
      </c>
      <c r="CF30" s="74">
        <f t="shared" si="16"/>
        <v>0</v>
      </c>
      <c r="CG30" s="74">
        <f t="shared" si="17"/>
        <v>1</v>
      </c>
      <c r="CH30" s="194">
        <f t="shared" si="18"/>
        <v>0</v>
      </c>
      <c r="CI30" s="191">
        <v>4</v>
      </c>
      <c r="CJ30" s="74">
        <v>1</v>
      </c>
      <c r="CK30" s="74">
        <v>0</v>
      </c>
      <c r="CL30" s="50">
        <f>+CJ30+CK30</f>
        <v>1</v>
      </c>
      <c r="CM30" s="194">
        <v>0</v>
      </c>
      <c r="CN30" s="41"/>
    </row>
    <row r="31" spans="1:92" ht="15.95" customHeight="1" thickBot="1" x14ac:dyDescent="0.3">
      <c r="A31" s="47"/>
      <c r="B31" s="43" t="s">
        <v>35</v>
      </c>
      <c r="C31" s="57" t="s">
        <v>686</v>
      </c>
      <c r="D31" s="38"/>
      <c r="E31" s="16"/>
      <c r="F31" s="16"/>
      <c r="G31" s="16"/>
      <c r="H31" s="38"/>
      <c r="I31" s="36"/>
      <c r="J31" s="36"/>
      <c r="K31" s="36"/>
      <c r="L31" s="36"/>
      <c r="M31" s="38"/>
      <c r="N31" s="16"/>
      <c r="O31" s="16"/>
      <c r="P31" s="36"/>
      <c r="Q31" s="47"/>
      <c r="R31" s="47"/>
      <c r="S31" s="75"/>
      <c r="T31" s="65"/>
      <c r="U31" s="61"/>
      <c r="V31" s="36" t="s">
        <v>26</v>
      </c>
      <c r="X31" s="36"/>
      <c r="Y31" s="36"/>
      <c r="Z31" s="37"/>
      <c r="AA31" s="36"/>
      <c r="AB31" s="38"/>
      <c r="AC31" s="38">
        <f>+AC97</f>
        <v>0</v>
      </c>
      <c r="AD31" s="38">
        <f>+AD97</f>
        <v>0</v>
      </c>
      <c r="AE31" s="38">
        <f>+AE97</f>
        <v>0</v>
      </c>
      <c r="AF31" s="38">
        <f>+AF97</f>
        <v>0</v>
      </c>
      <c r="AG31" s="264"/>
      <c r="AH31" s="264"/>
      <c r="AI31" s="38">
        <f>+AI97</f>
        <v>0</v>
      </c>
      <c r="AJ31" s="38">
        <f>+AJ97</f>
        <v>0</v>
      </c>
      <c r="AK31" s="38">
        <f>+AK97</f>
        <v>0</v>
      </c>
      <c r="AL31" s="49">
        <f>+AL97</f>
        <v>0</v>
      </c>
      <c r="AM31" s="50"/>
      <c r="AN31" s="50"/>
      <c r="AO31" s="50"/>
      <c r="AP31" s="50"/>
      <c r="AQ31" s="50"/>
      <c r="AR31" s="41"/>
      <c r="AS31" s="47"/>
      <c r="AT31" s="30" t="s">
        <v>142</v>
      </c>
      <c r="AU31" s="30"/>
      <c r="AV31" s="30"/>
      <c r="AW31" s="30"/>
      <c r="AX31" s="30"/>
      <c r="AY31" s="30"/>
      <c r="AZ31" s="30"/>
      <c r="BA31" s="195">
        <f>SUM(BA19:BA30)</f>
        <v>11</v>
      </c>
      <c r="BB31" s="48">
        <f t="shared" ref="BB31" si="54">SUM(BB19:BB30)</f>
        <v>1</v>
      </c>
      <c r="BC31" s="48">
        <f>SUM(BC19:BC30)</f>
        <v>2</v>
      </c>
      <c r="BD31" s="48">
        <f>+BC31+BB31</f>
        <v>3</v>
      </c>
      <c r="BE31" s="196">
        <f>SUM(BE19:BE30)</f>
        <v>0</v>
      </c>
      <c r="BF31" s="195">
        <f>SUM(BF19:BF30)</f>
        <v>251</v>
      </c>
      <c r="BG31" s="48">
        <f t="shared" ref="BG31" si="55">SUM(BG19:BG30)</f>
        <v>47</v>
      </c>
      <c r="BH31" s="48">
        <f>SUM(BH19:BH30)</f>
        <v>70</v>
      </c>
      <c r="BI31" s="48">
        <f>+BH31+BG31</f>
        <v>117</v>
      </c>
      <c r="BJ31" s="196">
        <f>SUM(BJ19:BJ30)</f>
        <v>18</v>
      </c>
      <c r="BK31" s="48">
        <f>SUM(BK19:BK30)</f>
        <v>240</v>
      </c>
      <c r="BL31" s="48">
        <f t="shared" ref="BL31" si="56">SUM(BL19:BL30)</f>
        <v>46</v>
      </c>
      <c r="BM31" s="48">
        <f>SUM(BM19:BM30)</f>
        <v>68</v>
      </c>
      <c r="BN31" s="48">
        <f>+BM31+BL31</f>
        <v>114</v>
      </c>
      <c r="BO31" s="196">
        <f>SUM(BO19:BO30)</f>
        <v>18</v>
      </c>
      <c r="BP31" s="41"/>
      <c r="BQ31" s="47"/>
      <c r="BR31" s="75">
        <v>9</v>
      </c>
      <c r="BS31" s="65" t="s">
        <v>238</v>
      </c>
      <c r="BT31" s="65"/>
      <c r="BU31" s="65"/>
      <c r="BV31" s="65"/>
      <c r="BW31" s="50"/>
      <c r="BX31" s="97"/>
      <c r="BY31" s="191"/>
      <c r="BZ31" s="74"/>
      <c r="CA31" s="74"/>
      <c r="CB31" s="74"/>
      <c r="CC31" s="194"/>
      <c r="CD31" s="191">
        <f t="shared" si="14"/>
        <v>5</v>
      </c>
      <c r="CE31" s="74">
        <f t="shared" si="15"/>
        <v>1</v>
      </c>
      <c r="CF31" s="74">
        <f t="shared" si="16"/>
        <v>2</v>
      </c>
      <c r="CG31" s="74">
        <f t="shared" si="17"/>
        <v>3</v>
      </c>
      <c r="CH31" s="194">
        <f t="shared" si="18"/>
        <v>2</v>
      </c>
      <c r="CI31" s="191">
        <v>5</v>
      </c>
      <c r="CJ31" s="74">
        <v>1</v>
      </c>
      <c r="CK31" s="74">
        <v>2</v>
      </c>
      <c r="CL31" s="50">
        <f>+CJ31+CK31</f>
        <v>3</v>
      </c>
      <c r="CM31" s="194">
        <v>2</v>
      </c>
      <c r="CN31" s="41"/>
    </row>
    <row r="32" spans="1:92" ht="15.95" customHeight="1" x14ac:dyDescent="0.25">
      <c r="A32" s="47"/>
      <c r="C32" s="16"/>
      <c r="D32" s="16"/>
      <c r="E32" s="16"/>
      <c r="F32" s="16"/>
      <c r="G32" s="16"/>
      <c r="H32" s="38"/>
      <c r="Q32" s="47"/>
      <c r="R32" s="47"/>
      <c r="S32" s="75"/>
      <c r="T32" s="65"/>
      <c r="U32" s="69"/>
      <c r="V32" s="69"/>
      <c r="W32" s="68" t="s">
        <v>27</v>
      </c>
      <c r="X32" s="69"/>
      <c r="Y32" s="69"/>
      <c r="Z32" s="69"/>
      <c r="AA32" s="68"/>
      <c r="AB32" s="60"/>
      <c r="AC32" s="60">
        <f t="shared" ref="AC32:AF32" si="57">SUM(AC23:AC31)</f>
        <v>8</v>
      </c>
      <c r="AD32" s="60">
        <f t="shared" si="57"/>
        <v>2</v>
      </c>
      <c r="AE32" s="60">
        <f t="shared" si="57"/>
        <v>2</v>
      </c>
      <c r="AF32" s="60">
        <f t="shared" si="57"/>
        <v>4</v>
      </c>
      <c r="AG32" s="60"/>
      <c r="AH32" s="60"/>
      <c r="AI32" s="60">
        <f t="shared" ref="AI32:AK32" si="58">SUM(AI23:AI31)</f>
        <v>22</v>
      </c>
      <c r="AJ32" s="60">
        <f t="shared" si="58"/>
        <v>1</v>
      </c>
      <c r="AK32" s="60">
        <f t="shared" si="58"/>
        <v>0</v>
      </c>
      <c r="AL32" s="70">
        <f>+AI32/AC32</f>
        <v>2.75</v>
      </c>
      <c r="AM32" s="50"/>
      <c r="AN32" s="50"/>
      <c r="AO32" s="50"/>
      <c r="AP32" s="50"/>
      <c r="AQ32" s="50"/>
      <c r="AR32" s="41"/>
      <c r="AS32" s="47"/>
      <c r="AT32" s="208" t="s">
        <v>21</v>
      </c>
      <c r="AU32" s="208"/>
      <c r="AV32" s="208"/>
      <c r="AW32" s="208"/>
      <c r="AX32" s="208"/>
      <c r="AY32" s="207" t="s">
        <v>79</v>
      </c>
      <c r="AZ32" s="61"/>
      <c r="BA32" s="189">
        <v>1</v>
      </c>
      <c r="BB32" s="74">
        <v>0</v>
      </c>
      <c r="BC32" s="74">
        <v>0</v>
      </c>
      <c r="BD32" s="50">
        <f t="shared" ref="BD32:BD43" si="59">+BC32+BB32</f>
        <v>0</v>
      </c>
      <c r="BE32" s="194">
        <v>0</v>
      </c>
      <c r="BF32" s="189">
        <f>+BK32+BA32</f>
        <v>46</v>
      </c>
      <c r="BG32" s="28">
        <f>+BL32+BB32</f>
        <v>12</v>
      </c>
      <c r="BH32" s="28">
        <f>+BM32+BC32</f>
        <v>18</v>
      </c>
      <c r="BI32" s="28">
        <f>+BN32+BD32</f>
        <v>30</v>
      </c>
      <c r="BJ32" s="193">
        <f>+BO32+BE32</f>
        <v>6</v>
      </c>
      <c r="BK32" s="60">
        <v>45</v>
      </c>
      <c r="BL32" s="28">
        <v>12</v>
      </c>
      <c r="BM32" s="28">
        <v>18</v>
      </c>
      <c r="BN32" s="60">
        <f t="shared" ref="BN32:BN43" si="60">+BL32+BM32</f>
        <v>30</v>
      </c>
      <c r="BO32" s="193">
        <v>6</v>
      </c>
      <c r="BP32" s="41"/>
      <c r="BQ32" s="47"/>
      <c r="BR32" s="75">
        <v>8.5</v>
      </c>
      <c r="BS32" s="65" t="s">
        <v>254</v>
      </c>
      <c r="BT32" s="65"/>
      <c r="BU32" s="65"/>
      <c r="BV32" s="65"/>
      <c r="BW32" s="50"/>
      <c r="BX32" s="97"/>
      <c r="BY32" s="191">
        <v>1</v>
      </c>
      <c r="BZ32" s="74">
        <v>0</v>
      </c>
      <c r="CA32" s="74">
        <v>2</v>
      </c>
      <c r="CB32" s="74">
        <f>+CA32+BZ32</f>
        <v>2</v>
      </c>
      <c r="CC32" s="194">
        <v>0</v>
      </c>
      <c r="CD32" s="191">
        <f t="shared" si="14"/>
        <v>8</v>
      </c>
      <c r="CE32" s="74">
        <f t="shared" si="15"/>
        <v>5</v>
      </c>
      <c r="CF32" s="74">
        <f t="shared" si="16"/>
        <v>11</v>
      </c>
      <c r="CG32" s="74">
        <f t="shared" si="17"/>
        <v>16</v>
      </c>
      <c r="CH32" s="194">
        <f t="shared" si="18"/>
        <v>0</v>
      </c>
      <c r="CI32" s="191">
        <v>7</v>
      </c>
      <c r="CJ32" s="74">
        <v>5</v>
      </c>
      <c r="CK32" s="74">
        <v>9</v>
      </c>
      <c r="CL32" s="50">
        <f t="shared" ref="CL32:CL33" si="61">+CJ32+CK32</f>
        <v>14</v>
      </c>
      <c r="CM32" s="194">
        <v>0</v>
      </c>
      <c r="CN32" s="41"/>
    </row>
    <row r="33" spans="1:92" ht="15.95" customHeight="1" x14ac:dyDescent="0.25">
      <c r="A33" s="47"/>
      <c r="B33" s="16"/>
      <c r="C33" s="18" t="s">
        <v>680</v>
      </c>
      <c r="D33" s="142"/>
      <c r="E33" s="16"/>
      <c r="F33" s="16"/>
      <c r="G33" s="90">
        <v>1</v>
      </c>
      <c r="H33" s="38">
        <v>2</v>
      </c>
      <c r="I33" s="36" t="s">
        <v>110</v>
      </c>
      <c r="J33" s="36"/>
      <c r="K33" s="36"/>
      <c r="L33" s="36" t="s">
        <v>685</v>
      </c>
      <c r="M33" s="38"/>
      <c r="N33" s="36"/>
      <c r="O33" s="36"/>
      <c r="P33" s="16"/>
      <c r="Q33" s="47"/>
      <c r="R33" s="47"/>
      <c r="S33" s="75"/>
      <c r="T33" s="65"/>
      <c r="AM33" s="50"/>
      <c r="AN33" s="50"/>
      <c r="AO33" s="50"/>
      <c r="AP33" s="50"/>
      <c r="AQ33" s="50"/>
      <c r="AR33" s="41"/>
      <c r="AS33" s="47"/>
      <c r="AT33" s="75">
        <v>8</v>
      </c>
      <c r="AU33" s="97" t="s">
        <v>18</v>
      </c>
      <c r="AV33" s="97"/>
      <c r="AW33" s="97"/>
      <c r="AX33" s="97"/>
      <c r="AY33" s="74">
        <v>30</v>
      </c>
      <c r="AZ33" s="65" t="s">
        <v>21</v>
      </c>
      <c r="BA33" s="191">
        <v>1</v>
      </c>
      <c r="BB33" s="74">
        <v>0</v>
      </c>
      <c r="BC33" s="74">
        <v>0</v>
      </c>
      <c r="BD33" s="50">
        <f t="shared" si="59"/>
        <v>0</v>
      </c>
      <c r="BE33" s="194">
        <v>0</v>
      </c>
      <c r="BF33" s="191">
        <f t="shared" ref="BF33:BF43" si="62">+BK33+BA33</f>
        <v>15</v>
      </c>
      <c r="BG33" s="74">
        <f t="shared" ref="BG33:BG43" si="63">+BL33+BB33</f>
        <v>0</v>
      </c>
      <c r="BH33" s="74">
        <f t="shared" ref="BH33:BH43" si="64">+BM33+BC33</f>
        <v>0</v>
      </c>
      <c r="BI33" s="74">
        <f t="shared" ref="BI33:BI43" si="65">+BN33+BD33</f>
        <v>0</v>
      </c>
      <c r="BJ33" s="194">
        <f t="shared" ref="BJ33:BJ43" si="66">+BO33+BE33</f>
        <v>0</v>
      </c>
      <c r="BK33" s="50">
        <v>14</v>
      </c>
      <c r="BL33" s="74">
        <v>0</v>
      </c>
      <c r="BM33" s="74">
        <v>0</v>
      </c>
      <c r="BN33" s="50">
        <f t="shared" si="60"/>
        <v>0</v>
      </c>
      <c r="BO33" s="194">
        <v>0</v>
      </c>
      <c r="BP33" s="41"/>
      <c r="BQ33" s="47"/>
      <c r="BR33" s="75">
        <v>7.5</v>
      </c>
      <c r="BS33" s="65" t="s">
        <v>430</v>
      </c>
      <c r="BT33" s="65"/>
      <c r="BU33" s="65"/>
      <c r="BV33" s="65"/>
      <c r="BW33" s="50"/>
      <c r="BX33" s="97"/>
      <c r="BY33" s="191"/>
      <c r="BZ33" s="74"/>
      <c r="CA33" s="74"/>
      <c r="CB33" s="74"/>
      <c r="CC33" s="194"/>
      <c r="CD33" s="191">
        <f t="shared" si="14"/>
        <v>1</v>
      </c>
      <c r="CE33" s="74">
        <f t="shared" si="15"/>
        <v>0</v>
      </c>
      <c r="CF33" s="74">
        <f t="shared" si="16"/>
        <v>0</v>
      </c>
      <c r="CG33" s="74">
        <f t="shared" si="17"/>
        <v>0</v>
      </c>
      <c r="CH33" s="194">
        <f t="shared" si="18"/>
        <v>0</v>
      </c>
      <c r="CI33" s="191">
        <v>1</v>
      </c>
      <c r="CJ33" s="74">
        <v>0</v>
      </c>
      <c r="CK33" s="74">
        <v>0</v>
      </c>
      <c r="CL33" s="50">
        <f t="shared" si="61"/>
        <v>0</v>
      </c>
      <c r="CM33" s="194">
        <v>0</v>
      </c>
      <c r="CN33" s="41"/>
    </row>
    <row r="34" spans="1:92" ht="15.95" customHeight="1" x14ac:dyDescent="0.25">
      <c r="A34" s="47"/>
      <c r="B34" s="38" t="s">
        <v>35</v>
      </c>
      <c r="C34" s="57"/>
      <c r="D34" s="38" t="s">
        <v>149</v>
      </c>
      <c r="E34" s="16"/>
      <c r="F34" s="16"/>
      <c r="G34" s="16"/>
      <c r="H34" s="38"/>
      <c r="I34" s="36"/>
      <c r="J34" s="36"/>
      <c r="K34" s="36"/>
      <c r="L34" s="36"/>
      <c r="M34" s="38"/>
      <c r="N34" s="36"/>
      <c r="O34" s="36"/>
      <c r="Q34" s="47"/>
      <c r="R34" s="47"/>
      <c r="S34" s="75"/>
      <c r="T34" s="65"/>
      <c r="AM34" s="50"/>
      <c r="AN34" s="50"/>
      <c r="AO34" s="50"/>
      <c r="AP34" s="50"/>
      <c r="AQ34" s="50"/>
      <c r="AR34" s="41"/>
      <c r="AS34" s="47"/>
      <c r="AT34" s="75">
        <v>9</v>
      </c>
      <c r="AU34" s="97" t="s">
        <v>98</v>
      </c>
      <c r="AV34" s="97"/>
      <c r="AW34" s="97"/>
      <c r="AX34" s="97"/>
      <c r="AY34" s="74">
        <v>9</v>
      </c>
      <c r="AZ34" s="65" t="s">
        <v>21</v>
      </c>
      <c r="BA34" s="191">
        <v>1</v>
      </c>
      <c r="BB34" s="74">
        <v>1</v>
      </c>
      <c r="BC34" s="74">
        <v>1</v>
      </c>
      <c r="BD34" s="50">
        <f t="shared" si="59"/>
        <v>2</v>
      </c>
      <c r="BE34" s="194">
        <v>0</v>
      </c>
      <c r="BF34" s="191">
        <f t="shared" si="62"/>
        <v>16</v>
      </c>
      <c r="BG34" s="74">
        <f t="shared" si="63"/>
        <v>10</v>
      </c>
      <c r="BH34" s="74">
        <f t="shared" si="64"/>
        <v>8</v>
      </c>
      <c r="BI34" s="74">
        <f t="shared" si="65"/>
        <v>18</v>
      </c>
      <c r="BJ34" s="194">
        <f t="shared" si="66"/>
        <v>0</v>
      </c>
      <c r="BK34" s="50">
        <v>15</v>
      </c>
      <c r="BL34" s="74">
        <v>9</v>
      </c>
      <c r="BM34" s="74">
        <v>7</v>
      </c>
      <c r="BN34" s="50">
        <f t="shared" si="60"/>
        <v>16</v>
      </c>
      <c r="BO34" s="194">
        <v>0</v>
      </c>
      <c r="BP34" s="41"/>
      <c r="BQ34" s="47"/>
      <c r="BR34" s="75">
        <v>7</v>
      </c>
      <c r="BS34" s="65" t="s">
        <v>404</v>
      </c>
      <c r="BT34" s="65"/>
      <c r="BU34" s="65"/>
      <c r="BV34" s="65"/>
      <c r="BW34" s="50"/>
      <c r="BX34" s="97"/>
      <c r="BY34" s="191"/>
      <c r="BZ34" s="74"/>
      <c r="CA34" s="74"/>
      <c r="CB34" s="74"/>
      <c r="CC34" s="194"/>
      <c r="CD34" s="191">
        <f t="shared" si="14"/>
        <v>1</v>
      </c>
      <c r="CE34" s="74">
        <f t="shared" si="15"/>
        <v>0</v>
      </c>
      <c r="CF34" s="74">
        <f t="shared" si="16"/>
        <v>0</v>
      </c>
      <c r="CG34" s="74">
        <f t="shared" si="17"/>
        <v>0</v>
      </c>
      <c r="CH34" s="194">
        <f t="shared" si="18"/>
        <v>0</v>
      </c>
      <c r="CI34" s="191">
        <v>1</v>
      </c>
      <c r="CJ34" s="74">
        <v>0</v>
      </c>
      <c r="CK34" s="74">
        <v>0</v>
      </c>
      <c r="CL34" s="50">
        <f>+CJ34+CK34</f>
        <v>0</v>
      </c>
      <c r="CM34" s="194">
        <v>0</v>
      </c>
      <c r="CN34" s="41"/>
    </row>
    <row r="35" spans="1:92" ht="15.95" customHeight="1" x14ac:dyDescent="0.25">
      <c r="A35" s="47" t="s">
        <v>68</v>
      </c>
      <c r="B35" s="4"/>
      <c r="C35" s="4"/>
      <c r="D35" s="7"/>
      <c r="E35" s="4"/>
      <c r="F35" s="4"/>
      <c r="G35" s="4"/>
      <c r="H35" s="4"/>
      <c r="I35" s="6"/>
      <c r="J35" s="6"/>
      <c r="K35" s="6"/>
      <c r="L35" s="6"/>
      <c r="M35" s="6"/>
      <c r="N35" s="6"/>
      <c r="O35" s="6"/>
      <c r="P35" s="6"/>
      <c r="Q35" s="47"/>
      <c r="R35" s="47"/>
      <c r="S35" s="75"/>
      <c r="T35" s="65"/>
      <c r="U35" s="266" t="s">
        <v>666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50"/>
      <c r="AN35" s="50"/>
      <c r="AO35" s="50"/>
      <c r="AP35" s="50"/>
      <c r="AQ35" s="50"/>
      <c r="AR35" s="41"/>
      <c r="AS35" s="47"/>
      <c r="AT35" s="75">
        <v>8.5</v>
      </c>
      <c r="AU35" s="97" t="s">
        <v>66</v>
      </c>
      <c r="AV35" s="97"/>
      <c r="AW35" s="97"/>
      <c r="AX35" s="97"/>
      <c r="AY35" s="74">
        <v>13</v>
      </c>
      <c r="AZ35" s="65" t="s">
        <v>21</v>
      </c>
      <c r="BA35" s="191">
        <v>1</v>
      </c>
      <c r="BB35" s="74">
        <v>1</v>
      </c>
      <c r="BC35" s="74">
        <v>0</v>
      </c>
      <c r="BD35" s="50">
        <f t="shared" si="59"/>
        <v>1</v>
      </c>
      <c r="BE35" s="194">
        <v>0</v>
      </c>
      <c r="BF35" s="191">
        <f t="shared" si="62"/>
        <v>17</v>
      </c>
      <c r="BG35" s="74">
        <f t="shared" si="63"/>
        <v>13</v>
      </c>
      <c r="BH35" s="74">
        <f t="shared" si="64"/>
        <v>4</v>
      </c>
      <c r="BI35" s="74">
        <f t="shared" si="65"/>
        <v>17</v>
      </c>
      <c r="BJ35" s="194">
        <f t="shared" si="66"/>
        <v>4</v>
      </c>
      <c r="BK35" s="50">
        <v>16</v>
      </c>
      <c r="BL35" s="74">
        <v>12</v>
      </c>
      <c r="BM35" s="74">
        <v>4</v>
      </c>
      <c r="BN35" s="50">
        <f t="shared" si="60"/>
        <v>16</v>
      </c>
      <c r="BO35" s="194">
        <v>4</v>
      </c>
      <c r="BP35" s="41"/>
      <c r="BQ35" s="47"/>
      <c r="BR35" s="75">
        <v>8.5</v>
      </c>
      <c r="BS35" s="65" t="s">
        <v>405</v>
      </c>
      <c r="BT35" s="65"/>
      <c r="BU35" s="65"/>
      <c r="BV35" s="65"/>
      <c r="BW35" s="50"/>
      <c r="BX35" s="97"/>
      <c r="BY35" s="191"/>
      <c r="BZ35" s="74"/>
      <c r="CA35" s="74"/>
      <c r="CB35" s="74"/>
      <c r="CC35" s="194"/>
      <c r="CD35" s="191">
        <f t="shared" si="14"/>
        <v>1</v>
      </c>
      <c r="CE35" s="74">
        <f t="shared" si="15"/>
        <v>1</v>
      </c>
      <c r="CF35" s="74">
        <f t="shared" si="16"/>
        <v>0</v>
      </c>
      <c r="CG35" s="74">
        <f t="shared" si="17"/>
        <v>1</v>
      </c>
      <c r="CH35" s="194">
        <f t="shared" si="18"/>
        <v>0</v>
      </c>
      <c r="CI35" s="191">
        <v>1</v>
      </c>
      <c r="CJ35" s="74">
        <v>1</v>
      </c>
      <c r="CK35" s="74">
        <v>0</v>
      </c>
      <c r="CL35" s="50">
        <f>+CJ35+CK35</f>
        <v>1</v>
      </c>
      <c r="CM35" s="194">
        <v>0</v>
      </c>
      <c r="CN35" s="41"/>
    </row>
    <row r="36" spans="1:92" ht="15.95" customHeight="1" x14ac:dyDescent="0.25">
      <c r="A36" s="47"/>
      <c r="B36" s="45" t="s">
        <v>71</v>
      </c>
      <c r="C36" s="18" t="s">
        <v>681</v>
      </c>
      <c r="D36" s="142"/>
      <c r="E36" s="16"/>
      <c r="F36" s="53"/>
      <c r="G36" s="90">
        <v>3</v>
      </c>
      <c r="H36" s="38">
        <v>1</v>
      </c>
      <c r="I36" s="36" t="s">
        <v>65</v>
      </c>
      <c r="J36" s="36"/>
      <c r="K36" s="36"/>
      <c r="L36" s="36" t="s">
        <v>373</v>
      </c>
      <c r="M36" s="38"/>
      <c r="N36" s="36"/>
      <c r="O36" s="36"/>
      <c r="P36" s="36"/>
      <c r="Q36" s="47"/>
      <c r="R36" s="47"/>
      <c r="S36" s="75"/>
      <c r="T36" s="65"/>
      <c r="U36" s="65"/>
      <c r="V36" s="65"/>
      <c r="W36" s="65"/>
      <c r="X36" s="50"/>
      <c r="Y36" s="65"/>
      <c r="Z36" s="50"/>
      <c r="AA36" s="50"/>
      <c r="AB36" s="50"/>
      <c r="AC36" s="50"/>
      <c r="AD36" s="50"/>
      <c r="AE36" s="80"/>
      <c r="AF36" s="75"/>
      <c r="AG36" s="65"/>
      <c r="AH36" s="65"/>
      <c r="AI36" s="65"/>
      <c r="AJ36" s="65"/>
      <c r="AK36" s="50"/>
      <c r="AL36" s="65"/>
      <c r="AM36" s="50"/>
      <c r="AN36" s="50"/>
      <c r="AO36" s="50"/>
      <c r="AP36" s="50"/>
      <c r="AQ36" s="50"/>
      <c r="AR36" s="41"/>
      <c r="AS36" s="47"/>
      <c r="AT36" s="75">
        <v>8</v>
      </c>
      <c r="AU36" s="97" t="s">
        <v>52</v>
      </c>
      <c r="AV36" s="97"/>
      <c r="AW36" s="97"/>
      <c r="AX36" s="97"/>
      <c r="AY36" s="74">
        <v>11</v>
      </c>
      <c r="AZ36" s="62" t="s">
        <v>21</v>
      </c>
      <c r="BA36" s="191">
        <v>1</v>
      </c>
      <c r="BB36" s="74">
        <v>0</v>
      </c>
      <c r="BC36" s="74">
        <v>0</v>
      </c>
      <c r="BD36" s="50">
        <f t="shared" si="59"/>
        <v>0</v>
      </c>
      <c r="BE36" s="194">
        <v>0</v>
      </c>
      <c r="BF36" s="191">
        <f t="shared" si="62"/>
        <v>22</v>
      </c>
      <c r="BG36" s="74">
        <f t="shared" si="63"/>
        <v>9</v>
      </c>
      <c r="BH36" s="74">
        <f t="shared" si="64"/>
        <v>8</v>
      </c>
      <c r="BI36" s="74">
        <f t="shared" si="65"/>
        <v>17</v>
      </c>
      <c r="BJ36" s="194">
        <f t="shared" si="66"/>
        <v>4</v>
      </c>
      <c r="BK36" s="50">
        <v>21</v>
      </c>
      <c r="BL36" s="74">
        <v>9</v>
      </c>
      <c r="BM36" s="74">
        <v>8</v>
      </c>
      <c r="BN36" s="50">
        <f t="shared" si="60"/>
        <v>17</v>
      </c>
      <c r="BO36" s="194">
        <v>4</v>
      </c>
      <c r="BP36" s="41"/>
      <c r="BQ36" s="47"/>
      <c r="BR36" s="75">
        <v>9</v>
      </c>
      <c r="BS36" s="65" t="s">
        <v>344</v>
      </c>
      <c r="BT36" s="65"/>
      <c r="BU36" s="65"/>
      <c r="BV36" s="65"/>
      <c r="BW36" s="50"/>
      <c r="BX36" s="97"/>
      <c r="BY36" s="191"/>
      <c r="BZ36" s="74"/>
      <c r="CA36" s="74"/>
      <c r="CB36" s="74"/>
      <c r="CC36" s="194"/>
      <c r="CD36" s="191">
        <f t="shared" si="14"/>
        <v>1</v>
      </c>
      <c r="CE36" s="74">
        <f t="shared" si="15"/>
        <v>1</v>
      </c>
      <c r="CF36" s="74">
        <f t="shared" si="16"/>
        <v>0</v>
      </c>
      <c r="CG36" s="74">
        <f t="shared" si="17"/>
        <v>1</v>
      </c>
      <c r="CH36" s="194">
        <f t="shared" si="18"/>
        <v>0</v>
      </c>
      <c r="CI36" s="191">
        <v>1</v>
      </c>
      <c r="CJ36" s="74">
        <v>1</v>
      </c>
      <c r="CK36" s="74">
        <v>0</v>
      </c>
      <c r="CL36" s="50">
        <f>+CJ36+CK36</f>
        <v>1</v>
      </c>
      <c r="CM36" s="194">
        <v>0</v>
      </c>
      <c r="CN36" s="41"/>
    </row>
    <row r="37" spans="1:92" ht="15.95" customHeight="1" thickBot="1" x14ac:dyDescent="0.3">
      <c r="A37" s="47"/>
      <c r="B37" s="43" t="s">
        <v>35</v>
      </c>
      <c r="C37" s="36" t="s">
        <v>600</v>
      </c>
      <c r="D37" s="38"/>
      <c r="E37" s="36"/>
      <c r="F37" s="16"/>
      <c r="G37" s="16"/>
      <c r="H37" s="38">
        <v>1</v>
      </c>
      <c r="I37" s="36" t="s">
        <v>184</v>
      </c>
      <c r="J37" s="16"/>
      <c r="K37" s="16"/>
      <c r="L37" s="36" t="s">
        <v>693</v>
      </c>
      <c r="M37" s="38"/>
      <c r="N37" s="36"/>
      <c r="O37" s="36"/>
      <c r="P37" s="36"/>
      <c r="Q37" s="47"/>
      <c r="R37" s="47"/>
      <c r="S37" s="75"/>
      <c r="T37" s="65"/>
      <c r="U37" s="150" t="s">
        <v>161</v>
      </c>
      <c r="V37" s="22" t="s">
        <v>1</v>
      </c>
      <c r="W37" s="22"/>
      <c r="X37" s="22"/>
      <c r="Y37" s="22"/>
      <c r="Z37" s="22" t="s">
        <v>2</v>
      </c>
      <c r="AA37" s="22"/>
      <c r="AB37" s="22"/>
      <c r="AC37" s="150" t="s">
        <v>4</v>
      </c>
      <c r="AD37" s="150" t="s">
        <v>8</v>
      </c>
      <c r="AE37" s="150" t="s">
        <v>9</v>
      </c>
      <c r="AF37" s="150" t="s">
        <v>10</v>
      </c>
      <c r="AG37" s="150" t="s">
        <v>107</v>
      </c>
      <c r="AH37" s="150"/>
      <c r="AI37" s="150" t="s">
        <v>5</v>
      </c>
      <c r="AJ37" s="150" t="s">
        <v>7</v>
      </c>
      <c r="AK37" s="150" t="s">
        <v>6</v>
      </c>
      <c r="AL37" s="150" t="s">
        <v>108</v>
      </c>
      <c r="AM37" s="50"/>
      <c r="AN37" s="50"/>
      <c r="AO37" s="50"/>
      <c r="AP37" s="50"/>
      <c r="AQ37" s="50"/>
      <c r="AR37" s="41"/>
      <c r="AS37" s="47"/>
      <c r="AT37" s="75">
        <v>7.5</v>
      </c>
      <c r="AU37" s="97" t="s">
        <v>83</v>
      </c>
      <c r="AV37" s="97"/>
      <c r="AW37" s="97"/>
      <c r="AX37" s="97"/>
      <c r="AY37" s="74">
        <v>25</v>
      </c>
      <c r="AZ37" s="65" t="s">
        <v>21</v>
      </c>
      <c r="BA37" s="191"/>
      <c r="BB37" s="74"/>
      <c r="BC37" s="74"/>
      <c r="BD37" s="50"/>
      <c r="BE37" s="194"/>
      <c r="BF37" s="191">
        <f t="shared" si="62"/>
        <v>16</v>
      </c>
      <c r="BG37" s="74">
        <f t="shared" si="63"/>
        <v>0</v>
      </c>
      <c r="BH37" s="74">
        <f t="shared" si="64"/>
        <v>6</v>
      </c>
      <c r="BI37" s="74">
        <f t="shared" si="65"/>
        <v>6</v>
      </c>
      <c r="BJ37" s="194">
        <f t="shared" si="66"/>
        <v>0</v>
      </c>
      <c r="BK37" s="50">
        <v>16</v>
      </c>
      <c r="BL37" s="74">
        <v>0</v>
      </c>
      <c r="BM37" s="74">
        <v>6</v>
      </c>
      <c r="BN37" s="50">
        <f t="shared" si="60"/>
        <v>6</v>
      </c>
      <c r="BO37" s="194">
        <v>0</v>
      </c>
      <c r="BP37" s="41"/>
      <c r="BQ37" s="47"/>
      <c r="BR37" s="75">
        <v>8</v>
      </c>
      <c r="BS37" s="65" t="s">
        <v>312</v>
      </c>
      <c r="BT37" s="65"/>
      <c r="BU37" s="65"/>
      <c r="BV37" s="65"/>
      <c r="BW37" s="50"/>
      <c r="BX37" s="97"/>
      <c r="BY37" s="191"/>
      <c r="BZ37" s="74"/>
      <c r="CA37" s="74"/>
      <c r="CB37" s="74"/>
      <c r="CC37" s="194"/>
      <c r="CD37" s="191">
        <f t="shared" si="14"/>
        <v>1</v>
      </c>
      <c r="CE37" s="74">
        <f t="shared" si="15"/>
        <v>0</v>
      </c>
      <c r="CF37" s="74">
        <f t="shared" si="16"/>
        <v>0</v>
      </c>
      <c r="CG37" s="74">
        <f t="shared" si="17"/>
        <v>0</v>
      </c>
      <c r="CH37" s="194">
        <f t="shared" si="18"/>
        <v>0</v>
      </c>
      <c r="CI37" s="191">
        <v>1</v>
      </c>
      <c r="CJ37" s="74">
        <v>0</v>
      </c>
      <c r="CK37" s="74">
        <v>0</v>
      </c>
      <c r="CL37" s="50">
        <f>+CJ37+CK37</f>
        <v>0</v>
      </c>
      <c r="CM37" s="194">
        <v>0</v>
      </c>
      <c r="CN37" s="41"/>
    </row>
    <row r="38" spans="1:92" ht="15.95" customHeight="1" x14ac:dyDescent="0.25">
      <c r="A38" s="47"/>
      <c r="B38" s="16"/>
      <c r="C38" s="36" t="s">
        <v>694</v>
      </c>
      <c r="D38" s="142"/>
      <c r="E38" s="16"/>
      <c r="F38" s="16"/>
      <c r="G38" s="16"/>
      <c r="H38" s="38">
        <v>2</v>
      </c>
      <c r="I38" s="36" t="s">
        <v>184</v>
      </c>
      <c r="J38" s="16"/>
      <c r="K38" s="16"/>
      <c r="L38" s="36"/>
      <c r="M38" s="38" t="s">
        <v>229</v>
      </c>
      <c r="N38" s="36"/>
      <c r="O38" s="16"/>
      <c r="P38" s="36" t="s">
        <v>314</v>
      </c>
      <c r="Q38" s="47"/>
      <c r="R38" s="47"/>
      <c r="S38" s="75"/>
      <c r="T38" s="65"/>
      <c r="U38" s="75">
        <v>7.5</v>
      </c>
      <c r="V38" s="77" t="s">
        <v>105</v>
      </c>
      <c r="W38" s="78"/>
      <c r="X38" s="77"/>
      <c r="Y38" s="77"/>
      <c r="Z38" s="77" t="s">
        <v>19</v>
      </c>
      <c r="AB38" s="50"/>
      <c r="AC38" s="50">
        <v>18</v>
      </c>
      <c r="AD38" s="50">
        <v>12</v>
      </c>
      <c r="AE38" s="50">
        <v>5</v>
      </c>
      <c r="AF38" s="50">
        <v>1</v>
      </c>
      <c r="AG38" s="265">
        <f t="shared" ref="AG38:AG43" si="67">+(AD38*2+AF38)/(2*AC38)</f>
        <v>0.69444444444444442</v>
      </c>
      <c r="AH38" s="265"/>
      <c r="AI38" s="50">
        <v>39</v>
      </c>
      <c r="AJ38" s="50">
        <v>0</v>
      </c>
      <c r="AK38" s="50">
        <v>2</v>
      </c>
      <c r="AL38" s="66">
        <f t="shared" ref="AL38:AL43" si="68">+AI38/AC38</f>
        <v>2.1666666666666665</v>
      </c>
      <c r="AM38" s="50"/>
      <c r="AN38" s="50"/>
      <c r="AO38" s="50"/>
      <c r="AP38" s="50"/>
      <c r="AQ38" s="50"/>
      <c r="AR38" s="41"/>
      <c r="AS38" s="47"/>
      <c r="AT38" s="75">
        <v>7.5</v>
      </c>
      <c r="AU38" s="97" t="s">
        <v>96</v>
      </c>
      <c r="AV38" s="97"/>
      <c r="AW38" s="97"/>
      <c r="AX38" s="97"/>
      <c r="AY38" s="74">
        <v>4</v>
      </c>
      <c r="AZ38" s="65" t="s">
        <v>21</v>
      </c>
      <c r="BA38" s="191">
        <v>1</v>
      </c>
      <c r="BB38" s="74">
        <v>0</v>
      </c>
      <c r="BC38" s="74">
        <v>0</v>
      </c>
      <c r="BD38" s="50">
        <f t="shared" si="59"/>
        <v>0</v>
      </c>
      <c r="BE38" s="194">
        <v>0</v>
      </c>
      <c r="BF38" s="191">
        <f t="shared" si="62"/>
        <v>23</v>
      </c>
      <c r="BG38" s="74">
        <f t="shared" si="63"/>
        <v>1</v>
      </c>
      <c r="BH38" s="74">
        <f t="shared" si="64"/>
        <v>10</v>
      </c>
      <c r="BI38" s="74">
        <f t="shared" si="65"/>
        <v>11</v>
      </c>
      <c r="BJ38" s="194">
        <f t="shared" si="66"/>
        <v>2</v>
      </c>
      <c r="BK38" s="50">
        <v>22</v>
      </c>
      <c r="BL38" s="74">
        <v>1</v>
      </c>
      <c r="BM38" s="74">
        <v>10</v>
      </c>
      <c r="BN38" s="50">
        <f t="shared" si="60"/>
        <v>11</v>
      </c>
      <c r="BO38" s="194">
        <v>2</v>
      </c>
      <c r="BP38" s="41"/>
      <c r="BQ38" s="47"/>
      <c r="BR38" s="75">
        <v>8.5</v>
      </c>
      <c r="BS38" s="65" t="s">
        <v>403</v>
      </c>
      <c r="BT38" s="65"/>
      <c r="BU38" s="65"/>
      <c r="BV38" s="65"/>
      <c r="BW38" s="50"/>
      <c r="BX38" s="97"/>
      <c r="BY38" s="191"/>
      <c r="BZ38" s="74"/>
      <c r="CA38" s="74"/>
      <c r="CB38" s="74"/>
      <c r="CC38" s="194"/>
      <c r="CD38" s="191">
        <f t="shared" si="14"/>
        <v>3</v>
      </c>
      <c r="CE38" s="74">
        <f t="shared" si="15"/>
        <v>2</v>
      </c>
      <c r="CF38" s="74">
        <f t="shared" si="16"/>
        <v>2</v>
      </c>
      <c r="CG38" s="74">
        <f t="shared" si="17"/>
        <v>4</v>
      </c>
      <c r="CH38" s="194">
        <f t="shared" si="18"/>
        <v>0</v>
      </c>
      <c r="CI38" s="191">
        <v>3</v>
      </c>
      <c r="CJ38" s="74">
        <v>2</v>
      </c>
      <c r="CK38" s="74">
        <v>2</v>
      </c>
      <c r="CL38" s="50">
        <f>+CJ38+CK38</f>
        <v>4</v>
      </c>
      <c r="CM38" s="194">
        <v>0</v>
      </c>
      <c r="CN38" s="41"/>
    </row>
    <row r="39" spans="1:92" ht="15.95" customHeight="1" x14ac:dyDescent="0.25">
      <c r="A39" s="47"/>
      <c r="C39" s="36" t="s">
        <v>695</v>
      </c>
      <c r="D39" s="36"/>
      <c r="E39" s="36"/>
      <c r="F39" s="3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47"/>
      <c r="R39" s="47"/>
      <c r="S39" s="75"/>
      <c r="T39" s="65"/>
      <c r="U39" s="75">
        <v>8</v>
      </c>
      <c r="V39" s="77" t="s">
        <v>18</v>
      </c>
      <c r="W39" s="78"/>
      <c r="X39" s="77"/>
      <c r="Y39" s="77"/>
      <c r="Z39" s="77" t="s">
        <v>21</v>
      </c>
      <c r="AA39" s="16"/>
      <c r="AB39" s="50"/>
      <c r="AC39" s="50">
        <v>14</v>
      </c>
      <c r="AD39" s="50">
        <v>5</v>
      </c>
      <c r="AE39" s="50">
        <v>8</v>
      </c>
      <c r="AF39" s="50">
        <v>1</v>
      </c>
      <c r="AG39" s="264">
        <f t="shared" si="67"/>
        <v>0.39285714285714285</v>
      </c>
      <c r="AH39" s="264"/>
      <c r="AI39" s="50">
        <v>32</v>
      </c>
      <c r="AJ39" s="50">
        <v>2</v>
      </c>
      <c r="AK39" s="50">
        <v>1</v>
      </c>
      <c r="AL39" s="66">
        <f t="shared" si="68"/>
        <v>2.2857142857142856</v>
      </c>
      <c r="AM39" s="50"/>
      <c r="AN39" s="50"/>
      <c r="AO39" s="50"/>
      <c r="AP39" s="50"/>
      <c r="AQ39" s="50"/>
      <c r="AR39" s="41"/>
      <c r="AS39" s="47"/>
      <c r="AT39" s="75">
        <v>7</v>
      </c>
      <c r="AU39" s="97" t="s">
        <v>180</v>
      </c>
      <c r="AV39" s="97"/>
      <c r="AW39" s="97"/>
      <c r="AX39" s="97"/>
      <c r="AY39" s="74">
        <v>8</v>
      </c>
      <c r="AZ39" s="65" t="s">
        <v>21</v>
      </c>
      <c r="BA39" s="191">
        <v>1</v>
      </c>
      <c r="BB39" s="74">
        <v>0</v>
      </c>
      <c r="BC39" s="74">
        <v>0</v>
      </c>
      <c r="BD39" s="50">
        <f t="shared" si="59"/>
        <v>0</v>
      </c>
      <c r="BE39" s="194">
        <v>0</v>
      </c>
      <c r="BF39" s="191">
        <f t="shared" si="62"/>
        <v>14</v>
      </c>
      <c r="BG39" s="74">
        <f t="shared" si="63"/>
        <v>1</v>
      </c>
      <c r="BH39" s="74">
        <f t="shared" si="64"/>
        <v>3</v>
      </c>
      <c r="BI39" s="74">
        <f t="shared" si="65"/>
        <v>4</v>
      </c>
      <c r="BJ39" s="194">
        <f t="shared" si="66"/>
        <v>2</v>
      </c>
      <c r="BK39" s="50">
        <v>13</v>
      </c>
      <c r="BL39" s="74">
        <v>1</v>
      </c>
      <c r="BM39" s="74">
        <v>3</v>
      </c>
      <c r="BN39" s="50">
        <f t="shared" si="60"/>
        <v>4</v>
      </c>
      <c r="BO39" s="194">
        <v>2</v>
      </c>
      <c r="BP39" s="41"/>
      <c r="BQ39" s="47"/>
      <c r="BR39" s="75">
        <v>8</v>
      </c>
      <c r="BS39" s="65" t="s">
        <v>424</v>
      </c>
      <c r="BT39" s="65"/>
      <c r="BU39" s="65"/>
      <c r="BV39" s="65"/>
      <c r="BW39" s="50"/>
      <c r="BX39" s="97"/>
      <c r="BY39" s="191"/>
      <c r="BZ39" s="74"/>
      <c r="CA39" s="74"/>
      <c r="CB39" s="74"/>
      <c r="CC39" s="194"/>
      <c r="CD39" s="191">
        <f t="shared" si="14"/>
        <v>4</v>
      </c>
      <c r="CE39" s="74">
        <f t="shared" si="15"/>
        <v>1</v>
      </c>
      <c r="CF39" s="74">
        <f t="shared" si="16"/>
        <v>3</v>
      </c>
      <c r="CG39" s="74">
        <f t="shared" si="17"/>
        <v>4</v>
      </c>
      <c r="CH39" s="194">
        <f t="shared" si="18"/>
        <v>0</v>
      </c>
      <c r="CI39" s="191">
        <v>4</v>
      </c>
      <c r="CJ39" s="74">
        <v>1</v>
      </c>
      <c r="CK39" s="74">
        <v>3</v>
      </c>
      <c r="CL39" s="50">
        <f t="shared" ref="CL39" si="69">+CJ39+CK39</f>
        <v>4</v>
      </c>
      <c r="CM39" s="194">
        <v>0</v>
      </c>
      <c r="CN39" s="41"/>
    </row>
    <row r="40" spans="1:92" ht="15.95" customHeight="1" x14ac:dyDescent="0.25">
      <c r="A40" s="47"/>
      <c r="C40" s="36" t="s">
        <v>696</v>
      </c>
      <c r="D40" s="36"/>
      <c r="E40" s="36"/>
      <c r="F40" s="36"/>
      <c r="Q40" s="47"/>
      <c r="R40" s="47"/>
      <c r="S40" s="62"/>
      <c r="T40" s="62"/>
      <c r="U40" s="75">
        <v>8</v>
      </c>
      <c r="V40" s="77" t="s">
        <v>147</v>
      </c>
      <c r="W40" s="78"/>
      <c r="X40" s="77"/>
      <c r="Y40" s="77"/>
      <c r="Z40" s="77" t="s">
        <v>140</v>
      </c>
      <c r="AA40" s="16"/>
      <c r="AB40" s="50"/>
      <c r="AC40" s="50">
        <v>18</v>
      </c>
      <c r="AD40" s="50">
        <v>6</v>
      </c>
      <c r="AE40" s="50">
        <v>7</v>
      </c>
      <c r="AF40" s="50">
        <v>5</v>
      </c>
      <c r="AG40" s="264">
        <f t="shared" si="67"/>
        <v>0.47222222222222221</v>
      </c>
      <c r="AH40" s="264"/>
      <c r="AI40" s="50">
        <v>45</v>
      </c>
      <c r="AJ40" s="50">
        <v>2</v>
      </c>
      <c r="AK40" s="50">
        <v>1</v>
      </c>
      <c r="AL40" s="66">
        <f t="shared" si="68"/>
        <v>2.5</v>
      </c>
      <c r="AM40" s="50"/>
      <c r="AN40" s="50"/>
      <c r="AO40" s="50"/>
      <c r="AP40" s="50"/>
      <c r="AQ40" s="50"/>
      <c r="AR40" s="41"/>
      <c r="AS40" s="47"/>
      <c r="AT40" s="75">
        <v>7</v>
      </c>
      <c r="AU40" s="97" t="s">
        <v>40</v>
      </c>
      <c r="AV40" s="97"/>
      <c r="AW40" s="97"/>
      <c r="AX40" s="97"/>
      <c r="AY40" s="74">
        <v>22</v>
      </c>
      <c r="AZ40" s="65" t="s">
        <v>21</v>
      </c>
      <c r="BA40" s="191">
        <v>1</v>
      </c>
      <c r="BB40" s="74">
        <v>0</v>
      </c>
      <c r="BC40" s="74">
        <v>0</v>
      </c>
      <c r="BD40" s="50">
        <f t="shared" si="59"/>
        <v>0</v>
      </c>
      <c r="BE40" s="194">
        <v>0</v>
      </c>
      <c r="BF40" s="191">
        <f t="shared" si="62"/>
        <v>21</v>
      </c>
      <c r="BG40" s="74">
        <f t="shared" si="63"/>
        <v>0</v>
      </c>
      <c r="BH40" s="74">
        <f t="shared" si="64"/>
        <v>7</v>
      </c>
      <c r="BI40" s="74">
        <f t="shared" si="65"/>
        <v>7</v>
      </c>
      <c r="BJ40" s="194">
        <f t="shared" si="66"/>
        <v>6</v>
      </c>
      <c r="BK40" s="50">
        <v>20</v>
      </c>
      <c r="BL40" s="74">
        <v>0</v>
      </c>
      <c r="BM40" s="74">
        <v>7</v>
      </c>
      <c r="BN40" s="50">
        <f t="shared" si="60"/>
        <v>7</v>
      </c>
      <c r="BO40" s="194">
        <v>6</v>
      </c>
      <c r="BP40" s="41"/>
      <c r="BQ40" s="47"/>
      <c r="BR40" s="75">
        <v>8.5</v>
      </c>
      <c r="BS40" s="65" t="s">
        <v>447</v>
      </c>
      <c r="BT40" s="65"/>
      <c r="BU40" s="65"/>
      <c r="BV40" s="65"/>
      <c r="BW40" s="50"/>
      <c r="BX40" s="97"/>
      <c r="BY40" s="191"/>
      <c r="BZ40" s="74"/>
      <c r="CA40" s="74"/>
      <c r="CB40" s="74"/>
      <c r="CC40" s="194"/>
      <c r="CD40" s="191">
        <f t="shared" si="14"/>
        <v>1</v>
      </c>
      <c r="CE40" s="74">
        <f t="shared" si="15"/>
        <v>0</v>
      </c>
      <c r="CF40" s="74">
        <f t="shared" si="16"/>
        <v>0</v>
      </c>
      <c r="CG40" s="74">
        <f t="shared" si="17"/>
        <v>0</v>
      </c>
      <c r="CH40" s="194">
        <f t="shared" si="18"/>
        <v>2</v>
      </c>
      <c r="CI40" s="191">
        <v>1</v>
      </c>
      <c r="CJ40" s="74">
        <v>0</v>
      </c>
      <c r="CK40" s="74">
        <v>0</v>
      </c>
      <c r="CL40" s="50">
        <f>+CJ40+CK40</f>
        <v>0</v>
      </c>
      <c r="CM40" s="194">
        <v>2</v>
      </c>
      <c r="CN40" s="41"/>
    </row>
    <row r="41" spans="1:92" ht="15.95" customHeight="1" x14ac:dyDescent="0.25">
      <c r="A41" s="47"/>
      <c r="Q41" s="47"/>
      <c r="R41" s="47"/>
      <c r="S41" s="62"/>
      <c r="T41" s="62"/>
      <c r="U41" s="75">
        <v>7.5</v>
      </c>
      <c r="V41" s="77" t="s">
        <v>16</v>
      </c>
      <c r="W41" s="78"/>
      <c r="X41" s="77"/>
      <c r="Y41" s="77"/>
      <c r="Z41" s="77" t="s">
        <v>17</v>
      </c>
      <c r="AA41" s="16"/>
      <c r="AB41" s="50"/>
      <c r="AC41" s="50">
        <v>21</v>
      </c>
      <c r="AD41" s="50">
        <v>10</v>
      </c>
      <c r="AE41" s="50">
        <v>9</v>
      </c>
      <c r="AF41" s="50">
        <v>2</v>
      </c>
      <c r="AG41" s="264">
        <f t="shared" si="67"/>
        <v>0.52380952380952384</v>
      </c>
      <c r="AH41" s="264"/>
      <c r="AI41" s="50">
        <v>53</v>
      </c>
      <c r="AJ41" s="50">
        <v>0</v>
      </c>
      <c r="AK41" s="50">
        <v>2</v>
      </c>
      <c r="AL41" s="66">
        <f t="shared" si="68"/>
        <v>2.5238095238095237</v>
      </c>
      <c r="AM41" s="50"/>
      <c r="AN41" s="50"/>
      <c r="AO41" s="50"/>
      <c r="AP41" s="50"/>
      <c r="AQ41" s="50"/>
      <c r="AR41" s="41"/>
      <c r="AS41" s="47"/>
      <c r="AT41" s="75">
        <v>7</v>
      </c>
      <c r="AU41" s="97" t="s">
        <v>117</v>
      </c>
      <c r="AV41" s="97"/>
      <c r="AW41" s="97"/>
      <c r="AX41" s="97"/>
      <c r="AY41" s="74">
        <v>24</v>
      </c>
      <c r="AZ41" s="65" t="s">
        <v>21</v>
      </c>
      <c r="BA41" s="191">
        <v>1</v>
      </c>
      <c r="BB41" s="74">
        <v>0</v>
      </c>
      <c r="BC41" s="74">
        <v>0</v>
      </c>
      <c r="BD41" s="50">
        <f t="shared" si="59"/>
        <v>0</v>
      </c>
      <c r="BE41" s="194">
        <v>0</v>
      </c>
      <c r="BF41" s="191">
        <f t="shared" si="62"/>
        <v>21</v>
      </c>
      <c r="BG41" s="74">
        <f t="shared" si="63"/>
        <v>0</v>
      </c>
      <c r="BH41" s="74">
        <f t="shared" si="64"/>
        <v>9</v>
      </c>
      <c r="BI41" s="74">
        <f t="shared" si="65"/>
        <v>9</v>
      </c>
      <c r="BJ41" s="194">
        <f t="shared" si="66"/>
        <v>0</v>
      </c>
      <c r="BK41" s="50">
        <v>20</v>
      </c>
      <c r="BL41" s="74">
        <v>0</v>
      </c>
      <c r="BM41" s="74">
        <v>9</v>
      </c>
      <c r="BN41" s="50">
        <f t="shared" si="60"/>
        <v>9</v>
      </c>
      <c r="BO41" s="194">
        <v>0</v>
      </c>
      <c r="BP41" s="41"/>
      <c r="BQ41" s="47"/>
      <c r="BR41" s="75">
        <v>7</v>
      </c>
      <c r="BS41" s="65" t="s">
        <v>168</v>
      </c>
      <c r="BT41" s="65"/>
      <c r="BU41" s="65"/>
      <c r="BV41" s="65"/>
      <c r="BW41" s="50"/>
      <c r="BX41" s="97"/>
      <c r="BY41" s="191">
        <v>1</v>
      </c>
      <c r="BZ41" s="74">
        <v>0</v>
      </c>
      <c r="CA41" s="74">
        <v>0</v>
      </c>
      <c r="CB41" s="50">
        <f t="shared" ref="CB41" si="70">+CA41+BZ41</f>
        <v>0</v>
      </c>
      <c r="CC41" s="194">
        <v>0</v>
      </c>
      <c r="CD41" s="191">
        <f t="shared" si="14"/>
        <v>6</v>
      </c>
      <c r="CE41" s="74">
        <f t="shared" si="15"/>
        <v>1</v>
      </c>
      <c r="CF41" s="74">
        <f t="shared" si="16"/>
        <v>4</v>
      </c>
      <c r="CG41" s="74">
        <f t="shared" si="17"/>
        <v>5</v>
      </c>
      <c r="CH41" s="194">
        <f t="shared" si="18"/>
        <v>0</v>
      </c>
      <c r="CI41" s="191">
        <v>5</v>
      </c>
      <c r="CJ41" s="74">
        <v>1</v>
      </c>
      <c r="CK41" s="74">
        <v>4</v>
      </c>
      <c r="CL41" s="50">
        <f>+CJ41+CK41</f>
        <v>5</v>
      </c>
      <c r="CM41" s="194">
        <v>0</v>
      </c>
      <c r="CN41" s="41"/>
    </row>
    <row r="42" spans="1:92" ht="15.95" customHeight="1" x14ac:dyDescent="0.25">
      <c r="A42" s="47"/>
      <c r="B42" s="16"/>
      <c r="C42" s="18" t="s">
        <v>682</v>
      </c>
      <c r="D42" s="144"/>
      <c r="E42" s="36"/>
      <c r="F42" s="36"/>
      <c r="G42" s="90">
        <v>1</v>
      </c>
      <c r="H42" s="38">
        <v>2</v>
      </c>
      <c r="I42" s="36" t="s">
        <v>133</v>
      </c>
      <c r="J42" s="16"/>
      <c r="K42" s="16"/>
      <c r="L42" s="36" t="s">
        <v>188</v>
      </c>
      <c r="M42" s="38"/>
      <c r="N42" s="16"/>
      <c r="O42" s="16"/>
      <c r="P42" s="16"/>
      <c r="Q42" s="47"/>
      <c r="R42" s="47"/>
      <c r="S42" s="75"/>
      <c r="T42" s="65"/>
      <c r="U42" s="75">
        <v>7.5</v>
      </c>
      <c r="V42" s="77" t="s">
        <v>118</v>
      </c>
      <c r="W42" s="78"/>
      <c r="X42" s="77"/>
      <c r="Y42" s="77"/>
      <c r="Z42" s="77" t="s">
        <v>23</v>
      </c>
      <c r="AA42" s="16"/>
      <c r="AB42" s="50"/>
      <c r="AC42" s="50">
        <v>19</v>
      </c>
      <c r="AD42" s="50">
        <v>10</v>
      </c>
      <c r="AE42" s="50">
        <v>9</v>
      </c>
      <c r="AF42" s="50">
        <v>0</v>
      </c>
      <c r="AG42" s="264">
        <f t="shared" si="67"/>
        <v>0.52631578947368418</v>
      </c>
      <c r="AH42" s="264"/>
      <c r="AI42" s="50">
        <v>49</v>
      </c>
      <c r="AJ42" s="50">
        <v>3</v>
      </c>
      <c r="AK42" s="50">
        <v>1</v>
      </c>
      <c r="AL42" s="66">
        <f t="shared" si="68"/>
        <v>2.5789473684210527</v>
      </c>
      <c r="AM42" s="50"/>
      <c r="AN42" s="50"/>
      <c r="AO42" s="50"/>
      <c r="AP42" s="50"/>
      <c r="AQ42" s="50"/>
      <c r="AR42" s="41"/>
      <c r="AS42" s="47"/>
      <c r="AT42" s="75">
        <v>6.5</v>
      </c>
      <c r="AU42" s="97" t="s">
        <v>181</v>
      </c>
      <c r="AV42" s="97"/>
      <c r="AW42" s="97"/>
      <c r="AX42" s="97"/>
      <c r="AY42" s="74">
        <v>44</v>
      </c>
      <c r="AZ42" s="65" t="s">
        <v>21</v>
      </c>
      <c r="BA42" s="191">
        <v>1</v>
      </c>
      <c r="BB42" s="74">
        <v>0</v>
      </c>
      <c r="BC42" s="74">
        <v>0</v>
      </c>
      <c r="BD42" s="50">
        <f t="shared" si="59"/>
        <v>0</v>
      </c>
      <c r="BE42" s="194">
        <v>0</v>
      </c>
      <c r="BF42" s="191">
        <f t="shared" si="62"/>
        <v>16</v>
      </c>
      <c r="BG42" s="74">
        <f t="shared" si="63"/>
        <v>2</v>
      </c>
      <c r="BH42" s="74">
        <f t="shared" si="64"/>
        <v>7</v>
      </c>
      <c r="BI42" s="74">
        <f t="shared" si="65"/>
        <v>9</v>
      </c>
      <c r="BJ42" s="194">
        <f t="shared" si="66"/>
        <v>2</v>
      </c>
      <c r="BK42" s="50">
        <v>15</v>
      </c>
      <c r="BL42" s="74">
        <v>2</v>
      </c>
      <c r="BM42" s="74">
        <v>7</v>
      </c>
      <c r="BN42" s="50">
        <f t="shared" si="60"/>
        <v>9</v>
      </c>
      <c r="BO42" s="194">
        <v>2</v>
      </c>
      <c r="BP42" s="41"/>
      <c r="BQ42" s="47"/>
      <c r="BR42" s="75">
        <v>7</v>
      </c>
      <c r="BS42" s="65" t="s">
        <v>236</v>
      </c>
      <c r="BT42" s="65"/>
      <c r="BU42" s="65"/>
      <c r="BV42" s="65"/>
      <c r="BW42" s="50"/>
      <c r="BX42" s="97"/>
      <c r="BY42" s="191"/>
      <c r="BZ42" s="74"/>
      <c r="CA42" s="74"/>
      <c r="CB42" s="74"/>
      <c r="CC42" s="194"/>
      <c r="CD42" s="191">
        <f t="shared" si="14"/>
        <v>27</v>
      </c>
      <c r="CE42" s="74">
        <f t="shared" si="15"/>
        <v>10</v>
      </c>
      <c r="CF42" s="74">
        <f t="shared" si="16"/>
        <v>7</v>
      </c>
      <c r="CG42" s="74">
        <f t="shared" si="17"/>
        <v>17</v>
      </c>
      <c r="CH42" s="194">
        <f t="shared" si="18"/>
        <v>2</v>
      </c>
      <c r="CI42" s="191">
        <v>27</v>
      </c>
      <c r="CJ42" s="74">
        <v>10</v>
      </c>
      <c r="CK42" s="74">
        <v>7</v>
      </c>
      <c r="CL42" s="50">
        <f>+CJ42+CK42</f>
        <v>17</v>
      </c>
      <c r="CM42" s="194">
        <v>2</v>
      </c>
      <c r="CN42" s="41"/>
    </row>
    <row r="43" spans="1:92" ht="15.95" customHeight="1" x14ac:dyDescent="0.25">
      <c r="A43" s="47"/>
      <c r="B43" s="38" t="s">
        <v>35</v>
      </c>
      <c r="C43" s="57" t="s">
        <v>697</v>
      </c>
      <c r="D43" s="38"/>
      <c r="E43" s="16"/>
      <c r="F43" s="16"/>
      <c r="G43" s="16"/>
      <c r="H43" s="38"/>
      <c r="I43" s="36"/>
      <c r="J43" s="16"/>
      <c r="K43" s="16"/>
      <c r="L43" s="36"/>
      <c r="M43" s="38"/>
      <c r="N43" s="36"/>
      <c r="O43" s="36"/>
      <c r="P43" s="36"/>
      <c r="Q43" s="47"/>
      <c r="R43" s="47"/>
      <c r="S43" s="75"/>
      <c r="T43" s="65"/>
      <c r="U43" s="75">
        <v>8</v>
      </c>
      <c r="V43" s="77" t="s">
        <v>104</v>
      </c>
      <c r="W43" s="78"/>
      <c r="X43" s="77"/>
      <c r="Y43" s="77"/>
      <c r="Z43" s="77" t="s">
        <v>144</v>
      </c>
      <c r="AA43" s="16"/>
      <c r="AB43" s="50"/>
      <c r="AC43" s="50">
        <v>19</v>
      </c>
      <c r="AD43" s="50">
        <v>6</v>
      </c>
      <c r="AE43" s="50">
        <v>8</v>
      </c>
      <c r="AF43" s="50">
        <v>5</v>
      </c>
      <c r="AG43" s="264">
        <f t="shared" si="67"/>
        <v>0.44736842105263158</v>
      </c>
      <c r="AH43" s="264"/>
      <c r="AI43" s="50">
        <v>60</v>
      </c>
      <c r="AJ43" s="50">
        <v>2</v>
      </c>
      <c r="AK43" s="50">
        <v>0</v>
      </c>
      <c r="AL43" s="66">
        <f t="shared" si="68"/>
        <v>3.1578947368421053</v>
      </c>
      <c r="AM43" s="50"/>
      <c r="AN43" s="50"/>
      <c r="AO43" s="50"/>
      <c r="AP43" s="50"/>
      <c r="AQ43" s="50"/>
      <c r="AR43" s="41"/>
      <c r="AS43" s="47"/>
      <c r="AT43" s="75">
        <v>6</v>
      </c>
      <c r="AU43" s="97" t="s">
        <v>166</v>
      </c>
      <c r="AV43" s="97"/>
      <c r="AW43" s="97"/>
      <c r="AX43" s="97"/>
      <c r="AY43" s="74">
        <v>7</v>
      </c>
      <c r="AZ43" s="65" t="s">
        <v>21</v>
      </c>
      <c r="BA43" s="191">
        <v>1</v>
      </c>
      <c r="BB43" s="74">
        <v>0</v>
      </c>
      <c r="BC43" s="74">
        <v>0</v>
      </c>
      <c r="BD43" s="50">
        <f t="shared" si="59"/>
        <v>0</v>
      </c>
      <c r="BE43" s="194">
        <v>0</v>
      </c>
      <c r="BF43" s="191">
        <f t="shared" si="62"/>
        <v>21</v>
      </c>
      <c r="BG43" s="74">
        <f t="shared" si="63"/>
        <v>3</v>
      </c>
      <c r="BH43" s="74">
        <f t="shared" si="64"/>
        <v>6</v>
      </c>
      <c r="BI43" s="74">
        <f t="shared" si="65"/>
        <v>9</v>
      </c>
      <c r="BJ43" s="194">
        <f t="shared" si="66"/>
        <v>0</v>
      </c>
      <c r="BK43" s="50">
        <v>20</v>
      </c>
      <c r="BL43" s="74">
        <v>3</v>
      </c>
      <c r="BM43" s="74">
        <v>6</v>
      </c>
      <c r="BN43" s="50">
        <f t="shared" si="60"/>
        <v>9</v>
      </c>
      <c r="BO43" s="194">
        <v>0</v>
      </c>
      <c r="BP43" s="41"/>
      <c r="BQ43" s="47"/>
      <c r="BR43" s="75">
        <v>8.5</v>
      </c>
      <c r="BS43" s="65" t="s">
        <v>566</v>
      </c>
      <c r="BT43" s="65"/>
      <c r="BU43" s="65"/>
      <c r="BV43" s="65"/>
      <c r="BW43" s="50"/>
      <c r="BX43" s="97"/>
      <c r="BY43" s="191"/>
      <c r="BZ43" s="74"/>
      <c r="CA43" s="74"/>
      <c r="CB43" s="74"/>
      <c r="CC43" s="194"/>
      <c r="CD43" s="191">
        <f t="shared" si="14"/>
        <v>1</v>
      </c>
      <c r="CE43" s="74">
        <f t="shared" si="15"/>
        <v>1</v>
      </c>
      <c r="CF43" s="74">
        <f t="shared" si="16"/>
        <v>0</v>
      </c>
      <c r="CG43" s="74">
        <f t="shared" si="17"/>
        <v>1</v>
      </c>
      <c r="CH43" s="194">
        <f t="shared" si="18"/>
        <v>2</v>
      </c>
      <c r="CI43" s="191">
        <v>1</v>
      </c>
      <c r="CJ43" s="74">
        <v>1</v>
      </c>
      <c r="CK43" s="74">
        <v>0</v>
      </c>
      <c r="CL43" s="50">
        <f>+CJ43+CK43</f>
        <v>1</v>
      </c>
      <c r="CM43" s="194">
        <v>2</v>
      </c>
      <c r="CN43" s="41"/>
    </row>
    <row r="44" spans="1:92" ht="15.95" customHeight="1" thickBot="1" x14ac:dyDescent="0.3">
      <c r="A44" s="47"/>
      <c r="B44" s="7"/>
      <c r="C44" s="4"/>
      <c r="D44" s="7"/>
      <c r="E44" s="4"/>
      <c r="F44" s="4"/>
      <c r="G44" s="4"/>
      <c r="H44" s="4"/>
      <c r="I44" s="4"/>
      <c r="J44" s="6"/>
      <c r="K44" s="6"/>
      <c r="L44" s="6"/>
      <c r="M44" s="6"/>
      <c r="N44" s="6"/>
      <c r="O44" s="6"/>
      <c r="P44" s="6"/>
      <c r="Q44" s="47"/>
      <c r="R44" s="47"/>
      <c r="S44" s="75"/>
      <c r="T44" s="65"/>
      <c r="U44" s="75">
        <v>7</v>
      </c>
      <c r="V44" s="77" t="s">
        <v>22</v>
      </c>
      <c r="W44" s="78"/>
      <c r="X44" s="77"/>
      <c r="Y44" s="77"/>
      <c r="Z44" s="77" t="s">
        <v>15</v>
      </c>
      <c r="AA44" s="16"/>
      <c r="AB44" s="50"/>
      <c r="AC44" s="50">
        <v>21</v>
      </c>
      <c r="AD44" s="50">
        <v>6</v>
      </c>
      <c r="AE44" s="50">
        <v>12</v>
      </c>
      <c r="AF44" s="50">
        <v>3</v>
      </c>
      <c r="AG44" s="264">
        <f>+(AD44*2+AF44)/(2*AC44)</f>
        <v>0.35714285714285715</v>
      </c>
      <c r="AH44" s="264"/>
      <c r="AI44" s="50">
        <v>69</v>
      </c>
      <c r="AJ44" s="50">
        <v>4</v>
      </c>
      <c r="AK44" s="50">
        <v>0</v>
      </c>
      <c r="AL44" s="66">
        <f>+AI44/AC44</f>
        <v>3.2857142857142856</v>
      </c>
      <c r="AM44" s="50"/>
      <c r="AN44" s="50"/>
      <c r="AO44" s="50"/>
      <c r="AP44" s="50"/>
      <c r="AQ44" s="50"/>
      <c r="AR44" s="41"/>
      <c r="AS44" s="47"/>
      <c r="AT44" s="30" t="s">
        <v>91</v>
      </c>
      <c r="AU44" s="30"/>
      <c r="AV44" s="30"/>
      <c r="AW44" s="30"/>
      <c r="AX44" s="30"/>
      <c r="AY44" s="30"/>
      <c r="AZ44" s="30"/>
      <c r="BA44" s="195">
        <f>SUM(BA32:BA43)</f>
        <v>11</v>
      </c>
      <c r="BB44" s="48">
        <f t="shared" ref="BB44" si="71">SUM(BB32:BB43)</f>
        <v>2</v>
      </c>
      <c r="BC44" s="48">
        <f>SUM(BC32:BC43)</f>
        <v>1</v>
      </c>
      <c r="BD44" s="48">
        <f>+BC44+BB44</f>
        <v>3</v>
      </c>
      <c r="BE44" s="196">
        <f>SUM(BE32:BE43)</f>
        <v>0</v>
      </c>
      <c r="BF44" s="195">
        <f>SUM(BF32:BF43)</f>
        <v>248</v>
      </c>
      <c r="BG44" s="48">
        <f t="shared" ref="BG44" si="72">SUM(BG32:BG43)</f>
        <v>51</v>
      </c>
      <c r="BH44" s="48">
        <f>SUM(BH32:BH43)</f>
        <v>86</v>
      </c>
      <c r="BI44" s="48">
        <f>+BH44+BG44</f>
        <v>137</v>
      </c>
      <c r="BJ44" s="196">
        <f>SUM(BJ32:BJ43)</f>
        <v>26</v>
      </c>
      <c r="BK44" s="48">
        <f>SUM(BK32:BK43)</f>
        <v>237</v>
      </c>
      <c r="BL44" s="48">
        <f t="shared" ref="BL44" si="73">SUM(BL32:BL43)</f>
        <v>49</v>
      </c>
      <c r="BM44" s="48">
        <f>SUM(BM32:BM43)</f>
        <v>85</v>
      </c>
      <c r="BN44" s="48">
        <f>+BM44+BL44</f>
        <v>134</v>
      </c>
      <c r="BO44" s="196">
        <f>SUM(BO32:BO43)</f>
        <v>26</v>
      </c>
      <c r="BP44" s="41"/>
      <c r="BQ44" s="47"/>
      <c r="BR44" s="75">
        <v>8</v>
      </c>
      <c r="BS44" s="65" t="s">
        <v>383</v>
      </c>
      <c r="BT44" s="65"/>
      <c r="BU44" s="65"/>
      <c r="BV44" s="65"/>
      <c r="BW44" s="50"/>
      <c r="BX44" s="97"/>
      <c r="BY44" s="191"/>
      <c r="BZ44" s="74"/>
      <c r="CA44" s="74"/>
      <c r="CB44" s="74"/>
      <c r="CC44" s="194"/>
      <c r="CD44" s="191">
        <f t="shared" si="14"/>
        <v>5</v>
      </c>
      <c r="CE44" s="74">
        <f t="shared" si="15"/>
        <v>0</v>
      </c>
      <c r="CF44" s="74">
        <f t="shared" si="16"/>
        <v>4</v>
      </c>
      <c r="CG44" s="74">
        <f t="shared" si="17"/>
        <v>4</v>
      </c>
      <c r="CH44" s="194">
        <f t="shared" si="18"/>
        <v>2</v>
      </c>
      <c r="CI44" s="191">
        <v>5</v>
      </c>
      <c r="CJ44" s="74">
        <v>0</v>
      </c>
      <c r="CK44" s="74">
        <v>4</v>
      </c>
      <c r="CL44" s="50">
        <f>+CJ44+CK44</f>
        <v>4</v>
      </c>
      <c r="CM44" s="194">
        <v>2</v>
      </c>
      <c r="CN44" s="41"/>
    </row>
    <row r="45" spans="1:92" ht="15.95" customHeight="1" x14ac:dyDescent="0.25">
      <c r="A45" s="47"/>
      <c r="B45" s="45" t="s">
        <v>84</v>
      </c>
      <c r="C45" s="18" t="s">
        <v>683</v>
      </c>
      <c r="D45" s="142"/>
      <c r="E45" s="37"/>
      <c r="F45" s="37"/>
      <c r="G45" s="90">
        <v>2</v>
      </c>
      <c r="H45" s="38">
        <v>1</v>
      </c>
      <c r="I45" s="36" t="s">
        <v>44</v>
      </c>
      <c r="J45" s="16"/>
      <c r="K45" s="16"/>
      <c r="L45" s="36" t="s">
        <v>692</v>
      </c>
      <c r="M45" s="16"/>
      <c r="N45" s="16"/>
      <c r="O45" s="16"/>
      <c r="Q45" s="47"/>
      <c r="R45" s="47"/>
      <c r="S45" s="75"/>
      <c r="T45" s="65"/>
      <c r="U45" s="75">
        <v>7</v>
      </c>
      <c r="V45" s="77" t="s">
        <v>24</v>
      </c>
      <c r="W45" s="78"/>
      <c r="X45" s="77"/>
      <c r="Y45" s="77"/>
      <c r="Z45" s="77" t="s">
        <v>25</v>
      </c>
      <c r="AA45" s="16"/>
      <c r="AB45" s="50"/>
      <c r="AC45" s="50">
        <v>20</v>
      </c>
      <c r="AD45" s="50">
        <v>6</v>
      </c>
      <c r="AE45" s="50">
        <v>10</v>
      </c>
      <c r="AF45" s="50">
        <v>4</v>
      </c>
      <c r="AG45" s="264">
        <f>+(AD45*2+AF45)/(2*AC45)</f>
        <v>0.4</v>
      </c>
      <c r="AH45" s="264"/>
      <c r="AI45" s="50">
        <v>70</v>
      </c>
      <c r="AJ45" s="50">
        <v>0</v>
      </c>
      <c r="AK45" s="50">
        <v>1</v>
      </c>
      <c r="AL45" s="66">
        <f>+AI45/AC45</f>
        <v>3.5</v>
      </c>
      <c r="AM45" s="50"/>
      <c r="AN45" s="50"/>
      <c r="AO45" s="50"/>
      <c r="AP45" s="50"/>
      <c r="AQ45" s="50"/>
      <c r="AR45" s="41"/>
      <c r="AS45" s="47"/>
      <c r="AT45" s="208" t="s">
        <v>177</v>
      </c>
      <c r="AU45" s="208"/>
      <c r="AV45" s="208"/>
      <c r="AW45" s="208"/>
      <c r="AX45" s="208"/>
      <c r="AY45" s="207" t="s">
        <v>78</v>
      </c>
      <c r="AZ45" s="61"/>
      <c r="BA45" s="189">
        <v>1</v>
      </c>
      <c r="BB45" s="74">
        <v>0</v>
      </c>
      <c r="BC45" s="74">
        <v>1</v>
      </c>
      <c r="BD45" s="50">
        <f t="shared" ref="BD45:BD56" si="74">+BC45+BB45</f>
        <v>1</v>
      </c>
      <c r="BE45" s="194">
        <v>0</v>
      </c>
      <c r="BF45" s="189">
        <f>+BK45+BA45</f>
        <v>25</v>
      </c>
      <c r="BG45" s="28">
        <f>+BL45+BB45</f>
        <v>6</v>
      </c>
      <c r="BH45" s="28">
        <f>+BM45+BC45</f>
        <v>8</v>
      </c>
      <c r="BI45" s="28">
        <f>+BN45+BD45</f>
        <v>14</v>
      </c>
      <c r="BJ45" s="193">
        <f>+BO45+BE45</f>
        <v>4</v>
      </c>
      <c r="BK45" s="60">
        <v>24</v>
      </c>
      <c r="BL45" s="28">
        <v>6</v>
      </c>
      <c r="BM45" s="28">
        <v>7</v>
      </c>
      <c r="BN45" s="60">
        <f t="shared" ref="BN45:BN56" si="75">+BL45+BM45</f>
        <v>13</v>
      </c>
      <c r="BO45" s="193">
        <v>4</v>
      </c>
      <c r="BP45" s="41"/>
      <c r="BQ45" s="47"/>
      <c r="BR45" s="75">
        <v>7</v>
      </c>
      <c r="BS45" s="65" t="s">
        <v>428</v>
      </c>
      <c r="BT45" s="65"/>
      <c r="BU45" s="65"/>
      <c r="BV45" s="65"/>
      <c r="BW45" s="50"/>
      <c r="BX45" s="97"/>
      <c r="BY45" s="191"/>
      <c r="BZ45" s="74"/>
      <c r="CA45" s="74"/>
      <c r="CB45" s="74"/>
      <c r="CC45" s="194"/>
      <c r="CD45" s="191">
        <f t="shared" si="14"/>
        <v>1</v>
      </c>
      <c r="CE45" s="74">
        <f t="shared" si="15"/>
        <v>0</v>
      </c>
      <c r="CF45" s="74">
        <f t="shared" si="16"/>
        <v>0</v>
      </c>
      <c r="CG45" s="74">
        <f t="shared" si="17"/>
        <v>0</v>
      </c>
      <c r="CH45" s="194">
        <f t="shared" si="18"/>
        <v>0</v>
      </c>
      <c r="CI45" s="191">
        <v>1</v>
      </c>
      <c r="CJ45" s="74">
        <v>0</v>
      </c>
      <c r="CK45" s="74">
        <v>0</v>
      </c>
      <c r="CL45" s="50">
        <f t="shared" ref="CL45:CL46" si="76">+CJ45+CK45</f>
        <v>0</v>
      </c>
      <c r="CM45" s="194">
        <v>0</v>
      </c>
      <c r="CN45" s="41"/>
    </row>
    <row r="46" spans="1:92" ht="15.95" customHeight="1" thickBot="1" x14ac:dyDescent="0.3">
      <c r="A46" s="47"/>
      <c r="B46" s="43" t="s">
        <v>35</v>
      </c>
      <c r="C46" s="36"/>
      <c r="D46" s="38" t="s">
        <v>149</v>
      </c>
      <c r="E46" s="16"/>
      <c r="F46" s="16"/>
      <c r="G46" s="16"/>
      <c r="H46" s="38">
        <v>2</v>
      </c>
      <c r="I46" s="36" t="s">
        <v>171</v>
      </c>
      <c r="J46" s="16"/>
      <c r="K46" s="16"/>
      <c r="L46" s="36" t="s">
        <v>284</v>
      </c>
      <c r="M46" s="36"/>
      <c r="N46" s="36"/>
      <c r="O46" s="36"/>
      <c r="P46" s="36"/>
      <c r="Q46" s="47"/>
      <c r="R46" s="47"/>
      <c r="S46" s="75"/>
      <c r="T46" s="65"/>
      <c r="U46" s="61"/>
      <c r="V46" s="36" t="s">
        <v>26</v>
      </c>
      <c r="X46" s="36"/>
      <c r="Y46" s="36"/>
      <c r="Z46" s="37"/>
      <c r="AA46" s="36"/>
      <c r="AB46" s="38"/>
      <c r="AC46" s="38">
        <f>+AC125</f>
        <v>26</v>
      </c>
      <c r="AD46" s="38">
        <f>+AD125</f>
        <v>14</v>
      </c>
      <c r="AE46" s="38">
        <f>+AE125</f>
        <v>7</v>
      </c>
      <c r="AF46" s="38">
        <f>+AF125</f>
        <v>5</v>
      </c>
      <c r="AG46" s="264">
        <f>+AG125</f>
        <v>0.63461538461538458</v>
      </c>
      <c r="AH46" s="264"/>
      <c r="AI46" s="38">
        <f>+AI125</f>
        <v>51</v>
      </c>
      <c r="AJ46" s="38">
        <f>+AJ125</f>
        <v>1</v>
      </c>
      <c r="AK46" s="38">
        <f>+AK125</f>
        <v>5</v>
      </c>
      <c r="AL46" s="49">
        <f>+AL125</f>
        <v>1.9615384615384615</v>
      </c>
      <c r="AM46" s="50"/>
      <c r="AN46" s="50"/>
      <c r="AO46" s="50"/>
      <c r="AP46" s="50"/>
      <c r="AQ46" s="50"/>
      <c r="AR46" s="41"/>
      <c r="AS46" s="47"/>
      <c r="AT46" s="75">
        <v>7.5</v>
      </c>
      <c r="AU46" s="97" t="s">
        <v>16</v>
      </c>
      <c r="AV46" s="61"/>
      <c r="AW46" s="61"/>
      <c r="AX46" s="61"/>
      <c r="AY46" s="61"/>
      <c r="AZ46" s="97" t="s">
        <v>17</v>
      </c>
      <c r="BA46" s="191">
        <v>1</v>
      </c>
      <c r="BB46" s="74">
        <v>0</v>
      </c>
      <c r="BC46" s="74">
        <v>0</v>
      </c>
      <c r="BD46" s="50">
        <f t="shared" si="74"/>
        <v>0</v>
      </c>
      <c r="BE46" s="194">
        <v>0</v>
      </c>
      <c r="BF46" s="191">
        <f t="shared" ref="BF46:BF56" si="77">+BK46+BA46</f>
        <v>22</v>
      </c>
      <c r="BG46" s="74">
        <f t="shared" ref="BG46:BG56" si="78">+BL46+BB46</f>
        <v>0</v>
      </c>
      <c r="BH46" s="74">
        <f t="shared" ref="BH46:BH56" si="79">+BM46+BC46</f>
        <v>1</v>
      </c>
      <c r="BI46" s="74">
        <f t="shared" ref="BI46:BI56" si="80">+BN46+BD46</f>
        <v>1</v>
      </c>
      <c r="BJ46" s="194">
        <f t="shared" ref="BJ46:BJ56" si="81">+BO46+BE46</f>
        <v>0</v>
      </c>
      <c r="BK46" s="50">
        <v>21</v>
      </c>
      <c r="BL46" s="74">
        <v>0</v>
      </c>
      <c r="BM46" s="74">
        <v>1</v>
      </c>
      <c r="BN46" s="50">
        <f t="shared" si="75"/>
        <v>1</v>
      </c>
      <c r="BO46" s="194">
        <v>0</v>
      </c>
      <c r="BP46" s="41"/>
      <c r="BQ46" s="47"/>
      <c r="BR46" s="75">
        <v>7.5</v>
      </c>
      <c r="BS46" s="65" t="s">
        <v>426</v>
      </c>
      <c r="BT46" s="65"/>
      <c r="BU46" s="65"/>
      <c r="BV46" s="65"/>
      <c r="BW46" s="50"/>
      <c r="BX46" s="97"/>
      <c r="BY46" s="191"/>
      <c r="BZ46" s="74"/>
      <c r="CA46" s="74"/>
      <c r="CB46" s="74"/>
      <c r="CC46" s="194"/>
      <c r="CD46" s="191">
        <f t="shared" si="14"/>
        <v>1</v>
      </c>
      <c r="CE46" s="74">
        <f t="shared" si="15"/>
        <v>0</v>
      </c>
      <c r="CF46" s="74">
        <f t="shared" si="16"/>
        <v>0</v>
      </c>
      <c r="CG46" s="74">
        <f t="shared" si="17"/>
        <v>0</v>
      </c>
      <c r="CH46" s="194">
        <f t="shared" si="18"/>
        <v>0</v>
      </c>
      <c r="CI46" s="191">
        <v>1</v>
      </c>
      <c r="CJ46" s="74">
        <v>0</v>
      </c>
      <c r="CK46" s="74">
        <v>0</v>
      </c>
      <c r="CL46" s="50">
        <f t="shared" si="76"/>
        <v>0</v>
      </c>
      <c r="CM46" s="194">
        <v>0</v>
      </c>
      <c r="CN46" s="41"/>
    </row>
    <row r="47" spans="1:92" ht="15.95" customHeight="1" x14ac:dyDescent="0.25">
      <c r="A47" s="47"/>
      <c r="C47" s="16"/>
      <c r="D47" s="142"/>
      <c r="E47" s="16"/>
      <c r="F47" s="16"/>
      <c r="G47" s="16"/>
      <c r="H47" s="38"/>
      <c r="I47" s="36"/>
      <c r="J47" s="16"/>
      <c r="K47" s="16"/>
      <c r="L47" s="36"/>
      <c r="M47" s="36"/>
      <c r="N47" s="36"/>
      <c r="O47" s="36"/>
      <c r="P47" s="36"/>
      <c r="Q47" s="47"/>
      <c r="R47" s="47"/>
      <c r="S47" s="75"/>
      <c r="T47" s="65"/>
      <c r="U47" s="69"/>
      <c r="V47" s="69"/>
      <c r="W47" s="68" t="s">
        <v>27</v>
      </c>
      <c r="X47" s="69"/>
      <c r="Y47" s="69"/>
      <c r="Z47" s="69"/>
      <c r="AA47" s="68"/>
      <c r="AB47" s="60"/>
      <c r="AC47" s="60">
        <f t="shared" ref="AC47:AF47" si="82">SUM(AC38:AC46)</f>
        <v>176</v>
      </c>
      <c r="AD47" s="60">
        <f t="shared" si="82"/>
        <v>75</v>
      </c>
      <c r="AE47" s="60">
        <f t="shared" si="82"/>
        <v>75</v>
      </c>
      <c r="AF47" s="60">
        <f t="shared" si="82"/>
        <v>26</v>
      </c>
      <c r="AG47" s="60"/>
      <c r="AH47" s="60"/>
      <c r="AI47" s="60">
        <f t="shared" ref="AI47:AK47" si="83">SUM(AI38:AI46)</f>
        <v>468</v>
      </c>
      <c r="AJ47" s="60">
        <f t="shared" si="83"/>
        <v>14</v>
      </c>
      <c r="AK47" s="60">
        <f t="shared" si="83"/>
        <v>13</v>
      </c>
      <c r="AL47" s="70">
        <f>+AI47/AC47</f>
        <v>2.6590909090909092</v>
      </c>
      <c r="AM47" s="50"/>
      <c r="AN47" s="50"/>
      <c r="AO47" s="50"/>
      <c r="AP47" s="50"/>
      <c r="AQ47" s="50"/>
      <c r="AR47" s="41"/>
      <c r="AS47" s="47"/>
      <c r="AT47" s="75">
        <v>9.5</v>
      </c>
      <c r="AU47" s="97" t="s">
        <v>65</v>
      </c>
      <c r="AV47" s="97"/>
      <c r="AW47" s="97"/>
      <c r="AX47" s="79"/>
      <c r="AY47" s="74">
        <v>5</v>
      </c>
      <c r="AZ47" s="97" t="s">
        <v>17</v>
      </c>
      <c r="BA47" s="191">
        <v>1</v>
      </c>
      <c r="BB47" s="74">
        <v>1</v>
      </c>
      <c r="BC47" s="74">
        <v>1</v>
      </c>
      <c r="BD47" s="50">
        <f t="shared" si="74"/>
        <v>2</v>
      </c>
      <c r="BE47" s="194">
        <v>2</v>
      </c>
      <c r="BF47" s="191">
        <f t="shared" si="77"/>
        <v>21</v>
      </c>
      <c r="BG47" s="74">
        <f t="shared" si="78"/>
        <v>25</v>
      </c>
      <c r="BH47" s="74">
        <f t="shared" si="79"/>
        <v>26</v>
      </c>
      <c r="BI47" s="74">
        <f t="shared" si="80"/>
        <v>51</v>
      </c>
      <c r="BJ47" s="194">
        <f t="shared" si="81"/>
        <v>4</v>
      </c>
      <c r="BK47" s="50">
        <v>20</v>
      </c>
      <c r="BL47" s="74">
        <v>24</v>
      </c>
      <c r="BM47" s="74">
        <v>25</v>
      </c>
      <c r="BN47" s="50">
        <f t="shared" si="75"/>
        <v>49</v>
      </c>
      <c r="BO47" s="194">
        <v>2</v>
      </c>
      <c r="BP47" s="41"/>
      <c r="BQ47" s="47"/>
      <c r="BR47" s="75">
        <v>9</v>
      </c>
      <c r="BS47" s="65" t="s">
        <v>342</v>
      </c>
      <c r="BT47" s="65"/>
      <c r="BU47" s="65"/>
      <c r="BV47" s="65"/>
      <c r="BW47" s="50"/>
      <c r="BX47" s="97"/>
      <c r="BY47" s="191"/>
      <c r="BZ47" s="74"/>
      <c r="CA47" s="74"/>
      <c r="CB47" s="74"/>
      <c r="CC47" s="194"/>
      <c r="CD47" s="191">
        <f t="shared" si="14"/>
        <v>3</v>
      </c>
      <c r="CE47" s="74">
        <f t="shared" si="15"/>
        <v>1</v>
      </c>
      <c r="CF47" s="74">
        <f t="shared" si="16"/>
        <v>3</v>
      </c>
      <c r="CG47" s="74">
        <f t="shared" si="17"/>
        <v>4</v>
      </c>
      <c r="CH47" s="194">
        <f t="shared" si="18"/>
        <v>0</v>
      </c>
      <c r="CI47" s="191">
        <v>3</v>
      </c>
      <c r="CJ47" s="74">
        <v>1</v>
      </c>
      <c r="CK47" s="74">
        <v>3</v>
      </c>
      <c r="CL47" s="50">
        <f>+CJ47+CK47</f>
        <v>4</v>
      </c>
      <c r="CM47" s="194">
        <v>0</v>
      </c>
      <c r="CN47" s="41"/>
    </row>
    <row r="48" spans="1:92" ht="15.95" customHeight="1" x14ac:dyDescent="0.25">
      <c r="A48" s="47"/>
      <c r="B48" s="23"/>
      <c r="C48" s="18" t="s">
        <v>684</v>
      </c>
      <c r="D48" s="38"/>
      <c r="E48" s="16"/>
      <c r="F48" s="37"/>
      <c r="G48" s="90">
        <v>2</v>
      </c>
      <c r="H48" s="38">
        <v>1</v>
      </c>
      <c r="I48" s="36" t="s">
        <v>66</v>
      </c>
      <c r="J48" s="16"/>
      <c r="K48" s="16"/>
      <c r="L48" s="36" t="s">
        <v>98</v>
      </c>
      <c r="M48" s="36"/>
      <c r="N48" s="36"/>
      <c r="O48" s="36"/>
      <c r="P48" s="36"/>
      <c r="Q48" s="47"/>
      <c r="R48" s="47"/>
      <c r="S48" s="75"/>
      <c r="T48" s="65"/>
      <c r="AM48" s="50"/>
      <c r="AN48" s="50"/>
      <c r="AO48" s="50"/>
      <c r="AP48" s="50"/>
      <c r="AQ48" s="50"/>
      <c r="AR48" s="41"/>
      <c r="AS48" s="47"/>
      <c r="AT48" s="75">
        <v>8.5</v>
      </c>
      <c r="AU48" s="97" t="s">
        <v>39</v>
      </c>
      <c r="AV48" s="97"/>
      <c r="AW48" s="97"/>
      <c r="AX48" s="79"/>
      <c r="AY48" s="74">
        <v>7</v>
      </c>
      <c r="AZ48" s="97" t="s">
        <v>17</v>
      </c>
      <c r="BA48" s="191">
        <v>1</v>
      </c>
      <c r="BB48" s="74">
        <v>0</v>
      </c>
      <c r="BC48" s="74">
        <v>1</v>
      </c>
      <c r="BD48" s="50">
        <f t="shared" si="74"/>
        <v>1</v>
      </c>
      <c r="BE48" s="194">
        <v>0</v>
      </c>
      <c r="BF48" s="191">
        <f t="shared" si="77"/>
        <v>19</v>
      </c>
      <c r="BG48" s="74">
        <f t="shared" si="78"/>
        <v>10</v>
      </c>
      <c r="BH48" s="74">
        <f t="shared" si="79"/>
        <v>23</v>
      </c>
      <c r="BI48" s="74">
        <f t="shared" si="80"/>
        <v>33</v>
      </c>
      <c r="BJ48" s="194">
        <f t="shared" si="81"/>
        <v>6</v>
      </c>
      <c r="BK48" s="50">
        <v>18</v>
      </c>
      <c r="BL48" s="74">
        <v>10</v>
      </c>
      <c r="BM48" s="74">
        <v>22</v>
      </c>
      <c r="BN48" s="50">
        <f t="shared" si="75"/>
        <v>32</v>
      </c>
      <c r="BO48" s="194">
        <v>6</v>
      </c>
      <c r="BP48" s="41"/>
      <c r="BQ48" s="47"/>
      <c r="BR48" s="75">
        <v>7.5</v>
      </c>
      <c r="BS48" s="65" t="s">
        <v>499</v>
      </c>
      <c r="BT48" s="65"/>
      <c r="BU48" s="65"/>
      <c r="BV48" s="65"/>
      <c r="BW48" s="50"/>
      <c r="BX48" s="97"/>
      <c r="BY48" s="191"/>
      <c r="BZ48" s="74"/>
      <c r="CA48" s="74"/>
      <c r="CB48" s="74"/>
      <c r="CC48" s="194"/>
      <c r="CD48" s="191">
        <f t="shared" si="14"/>
        <v>1</v>
      </c>
      <c r="CE48" s="74">
        <f t="shared" si="15"/>
        <v>0</v>
      </c>
      <c r="CF48" s="74">
        <f t="shared" si="16"/>
        <v>0</v>
      </c>
      <c r="CG48" s="74">
        <f t="shared" si="17"/>
        <v>0</v>
      </c>
      <c r="CH48" s="194">
        <f t="shared" si="18"/>
        <v>0</v>
      </c>
      <c r="CI48" s="191">
        <v>1</v>
      </c>
      <c r="CJ48" s="74">
        <v>0</v>
      </c>
      <c r="CK48" s="74">
        <v>0</v>
      </c>
      <c r="CL48" s="50">
        <f>+CJ48+CK48</f>
        <v>0</v>
      </c>
      <c r="CM48" s="194">
        <v>0</v>
      </c>
      <c r="CN48" s="41"/>
    </row>
    <row r="49" spans="1:92" ht="15.95" customHeight="1" x14ac:dyDescent="0.25">
      <c r="A49" s="47"/>
      <c r="B49" s="43" t="s">
        <v>35</v>
      </c>
      <c r="C49" s="36"/>
      <c r="D49" s="38" t="s">
        <v>149</v>
      </c>
      <c r="E49" s="36"/>
      <c r="F49" s="36"/>
      <c r="G49" s="90"/>
      <c r="H49" s="38">
        <v>2</v>
      </c>
      <c r="I49" s="36" t="s">
        <v>98</v>
      </c>
      <c r="J49" s="16"/>
      <c r="K49" s="16"/>
      <c r="L49" s="36"/>
      <c r="M49" s="38" t="s">
        <v>229</v>
      </c>
      <c r="N49" s="36"/>
      <c r="O49" s="36"/>
      <c r="P49" s="36"/>
      <c r="Q49" s="47"/>
      <c r="R49" s="47"/>
      <c r="S49" s="75"/>
      <c r="T49" s="65"/>
      <c r="AM49" s="50"/>
      <c r="AN49" s="50"/>
      <c r="AO49" s="50"/>
      <c r="AP49" s="50"/>
      <c r="AQ49" s="50"/>
      <c r="AR49" s="41"/>
      <c r="AS49" s="47"/>
      <c r="AT49" s="75">
        <v>8</v>
      </c>
      <c r="AU49" s="97" t="s">
        <v>184</v>
      </c>
      <c r="AV49" s="61"/>
      <c r="AW49" s="61"/>
      <c r="AX49" s="61"/>
      <c r="AY49" s="74">
        <v>10</v>
      </c>
      <c r="AZ49" s="97" t="s">
        <v>17</v>
      </c>
      <c r="BA49" s="191">
        <v>1</v>
      </c>
      <c r="BB49" s="74">
        <v>2</v>
      </c>
      <c r="BC49" s="74">
        <v>1</v>
      </c>
      <c r="BD49" s="50">
        <f t="shared" si="74"/>
        <v>3</v>
      </c>
      <c r="BE49" s="194">
        <v>0</v>
      </c>
      <c r="BF49" s="191">
        <f t="shared" si="77"/>
        <v>20</v>
      </c>
      <c r="BG49" s="74">
        <f t="shared" si="78"/>
        <v>16</v>
      </c>
      <c r="BH49" s="74">
        <f t="shared" si="79"/>
        <v>14</v>
      </c>
      <c r="BI49" s="74">
        <f t="shared" si="80"/>
        <v>30</v>
      </c>
      <c r="BJ49" s="194">
        <f t="shared" si="81"/>
        <v>4</v>
      </c>
      <c r="BK49" s="50">
        <v>19</v>
      </c>
      <c r="BL49" s="74">
        <v>14</v>
      </c>
      <c r="BM49" s="74">
        <v>13</v>
      </c>
      <c r="BN49" s="50">
        <f t="shared" si="75"/>
        <v>27</v>
      </c>
      <c r="BO49" s="194">
        <v>4</v>
      </c>
      <c r="BP49" s="41"/>
      <c r="BQ49" s="47"/>
      <c r="BR49" s="75">
        <v>6</v>
      </c>
      <c r="BS49" s="65" t="s">
        <v>427</v>
      </c>
      <c r="BT49" s="65"/>
      <c r="BU49" s="65"/>
      <c r="BV49" s="65"/>
      <c r="BW49" s="50"/>
      <c r="BX49" s="97"/>
      <c r="BY49" s="191"/>
      <c r="BZ49" s="74"/>
      <c r="CA49" s="74"/>
      <c r="CB49" s="74"/>
      <c r="CC49" s="194"/>
      <c r="CD49" s="191">
        <f t="shared" si="14"/>
        <v>5</v>
      </c>
      <c r="CE49" s="74">
        <f t="shared" si="15"/>
        <v>1</v>
      </c>
      <c r="CF49" s="74">
        <f t="shared" si="16"/>
        <v>1</v>
      </c>
      <c r="CG49" s="74">
        <f t="shared" si="17"/>
        <v>2</v>
      </c>
      <c r="CH49" s="194">
        <f t="shared" si="18"/>
        <v>0</v>
      </c>
      <c r="CI49" s="191">
        <v>5</v>
      </c>
      <c r="CJ49" s="74">
        <v>1</v>
      </c>
      <c r="CK49" s="74">
        <v>1</v>
      </c>
      <c r="CL49" s="50">
        <f>+CJ49+CK49</f>
        <v>2</v>
      </c>
      <c r="CM49" s="194">
        <v>0</v>
      </c>
      <c r="CN49" s="41"/>
    </row>
    <row r="50" spans="1:92" ht="15.95" customHeight="1" x14ac:dyDescent="0.25">
      <c r="A50" s="47"/>
      <c r="B50" s="8"/>
      <c r="C50" s="9"/>
      <c r="D50" s="9"/>
      <c r="E50" s="9"/>
      <c r="F50" s="9"/>
      <c r="G50" s="10"/>
      <c r="H50" s="11"/>
      <c r="I50" s="9"/>
      <c r="J50" s="9"/>
      <c r="K50" s="11"/>
      <c r="L50" s="11"/>
      <c r="M50" s="11"/>
      <c r="N50" s="11"/>
      <c r="O50" s="11"/>
      <c r="P50" s="11"/>
      <c r="Q50" s="47"/>
      <c r="R50" s="47"/>
      <c r="S50" s="75"/>
      <c r="T50" s="65"/>
      <c r="AM50" s="50"/>
      <c r="AN50" s="50"/>
      <c r="AO50" s="50"/>
      <c r="AP50" s="50"/>
      <c r="AQ50" s="50"/>
      <c r="AR50" s="41"/>
      <c r="AS50" s="47"/>
      <c r="AT50" s="75">
        <v>7.5</v>
      </c>
      <c r="AU50" s="97" t="s">
        <v>80</v>
      </c>
      <c r="AV50" s="97"/>
      <c r="AW50" s="97"/>
      <c r="AX50" s="79"/>
      <c r="AY50" s="74">
        <v>11</v>
      </c>
      <c r="AZ50" s="97" t="s">
        <v>17</v>
      </c>
      <c r="BA50" s="191">
        <v>1</v>
      </c>
      <c r="BB50" s="74">
        <v>0</v>
      </c>
      <c r="BC50" s="74">
        <v>0</v>
      </c>
      <c r="BD50" s="50">
        <f t="shared" si="74"/>
        <v>0</v>
      </c>
      <c r="BE50" s="194">
        <v>0</v>
      </c>
      <c r="BF50" s="191">
        <f t="shared" si="77"/>
        <v>23</v>
      </c>
      <c r="BG50" s="74">
        <f t="shared" si="78"/>
        <v>4</v>
      </c>
      <c r="BH50" s="74">
        <f t="shared" si="79"/>
        <v>5</v>
      </c>
      <c r="BI50" s="74">
        <f t="shared" si="80"/>
        <v>9</v>
      </c>
      <c r="BJ50" s="194">
        <f t="shared" si="81"/>
        <v>2</v>
      </c>
      <c r="BK50" s="50">
        <v>22</v>
      </c>
      <c r="BL50" s="74">
        <v>4</v>
      </c>
      <c r="BM50" s="74">
        <v>5</v>
      </c>
      <c r="BN50" s="50">
        <f t="shared" si="75"/>
        <v>9</v>
      </c>
      <c r="BO50" s="194">
        <v>2</v>
      </c>
      <c r="BP50" s="41"/>
      <c r="BQ50" s="47"/>
      <c r="BR50" s="75">
        <v>8.5</v>
      </c>
      <c r="BS50" s="65" t="s">
        <v>650</v>
      </c>
      <c r="BT50" s="65"/>
      <c r="BU50" s="65"/>
      <c r="BV50" s="65"/>
      <c r="BW50" s="50"/>
      <c r="BX50" s="97"/>
      <c r="BY50" s="191"/>
      <c r="BZ50" s="74"/>
      <c r="CA50" s="74"/>
      <c r="CB50" s="74"/>
      <c r="CC50" s="194"/>
      <c r="CD50" s="191">
        <f t="shared" si="14"/>
        <v>1</v>
      </c>
      <c r="CE50" s="74">
        <f t="shared" si="15"/>
        <v>0</v>
      </c>
      <c r="CF50" s="74">
        <f t="shared" si="16"/>
        <v>0</v>
      </c>
      <c r="CG50" s="74">
        <f t="shared" si="17"/>
        <v>0</v>
      </c>
      <c r="CH50" s="194">
        <f t="shared" si="18"/>
        <v>0</v>
      </c>
      <c r="CI50" s="191">
        <v>1</v>
      </c>
      <c r="CJ50" s="74">
        <v>0</v>
      </c>
      <c r="CK50" s="74">
        <v>0</v>
      </c>
      <c r="CL50" s="50">
        <f>+CJ50+CK50</f>
        <v>0</v>
      </c>
      <c r="CM50" s="194">
        <v>0</v>
      </c>
      <c r="CN50" s="41"/>
    </row>
    <row r="51" spans="1:92" ht="15.95" customHeight="1" thickBot="1" x14ac:dyDescent="0.3">
      <c r="A51" s="47"/>
      <c r="B51" s="18" t="s">
        <v>124</v>
      </c>
      <c r="C51" s="23"/>
      <c r="D51" s="23"/>
      <c r="E51" s="42" t="s">
        <v>151</v>
      </c>
      <c r="F51" s="42"/>
      <c r="G51" s="44">
        <f>SUM(G14:G50)</f>
        <v>23</v>
      </c>
      <c r="H51" s="44"/>
      <c r="I51" s="33"/>
      <c r="J51" s="42" t="s">
        <v>90</v>
      </c>
      <c r="K51" s="33"/>
      <c r="L51" s="44">
        <f>COUNTA(C14:C50)-8</f>
        <v>6</v>
      </c>
      <c r="N51" s="42" t="s">
        <v>109</v>
      </c>
      <c r="O51" s="44">
        <f>2*L51</f>
        <v>12</v>
      </c>
      <c r="P51" s="23"/>
      <c r="Q51" s="47"/>
      <c r="R51" s="47"/>
      <c r="S51" s="75"/>
      <c r="T51" s="65"/>
      <c r="AM51" s="50"/>
      <c r="AN51" s="50"/>
      <c r="AO51" s="50"/>
      <c r="AP51" s="50"/>
      <c r="AQ51" s="50"/>
      <c r="AR51" s="41"/>
      <c r="AS51" s="47"/>
      <c r="AT51" s="75">
        <v>7.5</v>
      </c>
      <c r="AU51" s="97" t="s">
        <v>37</v>
      </c>
      <c r="AV51" s="61"/>
      <c r="AW51" s="61"/>
      <c r="AX51" s="61"/>
      <c r="AY51" s="74">
        <v>13</v>
      </c>
      <c r="AZ51" s="97" t="s">
        <v>17</v>
      </c>
      <c r="BA51" s="191"/>
      <c r="BB51" s="74"/>
      <c r="BC51" s="74"/>
      <c r="BD51" s="50"/>
      <c r="BE51" s="194"/>
      <c r="BF51" s="191">
        <f t="shared" si="77"/>
        <v>16</v>
      </c>
      <c r="BG51" s="74">
        <f t="shared" si="78"/>
        <v>2</v>
      </c>
      <c r="BH51" s="74">
        <f t="shared" si="79"/>
        <v>6</v>
      </c>
      <c r="BI51" s="74">
        <f t="shared" si="80"/>
        <v>8</v>
      </c>
      <c r="BJ51" s="194">
        <f t="shared" si="81"/>
        <v>6</v>
      </c>
      <c r="BK51" s="50">
        <v>16</v>
      </c>
      <c r="BL51" s="74">
        <v>2</v>
      </c>
      <c r="BM51" s="74">
        <v>6</v>
      </c>
      <c r="BN51" s="50">
        <f t="shared" si="75"/>
        <v>8</v>
      </c>
      <c r="BO51" s="194">
        <v>6</v>
      </c>
      <c r="BP51" s="41"/>
      <c r="BQ51" s="47"/>
      <c r="BR51" s="75">
        <v>7</v>
      </c>
      <c r="BS51" s="65" t="s">
        <v>275</v>
      </c>
      <c r="BT51" s="65"/>
      <c r="BU51" s="65"/>
      <c r="BV51" s="65"/>
      <c r="BW51" s="50"/>
      <c r="BX51" s="97"/>
      <c r="BY51" s="191"/>
      <c r="BZ51" s="74"/>
      <c r="CA51" s="74"/>
      <c r="CB51" s="74"/>
      <c r="CC51" s="194"/>
      <c r="CD51" s="191">
        <f t="shared" si="14"/>
        <v>14</v>
      </c>
      <c r="CE51" s="74">
        <f t="shared" si="15"/>
        <v>7</v>
      </c>
      <c r="CF51" s="74">
        <f t="shared" si="16"/>
        <v>6</v>
      </c>
      <c r="CG51" s="74">
        <f t="shared" si="17"/>
        <v>13</v>
      </c>
      <c r="CH51" s="194">
        <f t="shared" si="18"/>
        <v>2</v>
      </c>
      <c r="CI51" s="191">
        <v>14</v>
      </c>
      <c r="CJ51" s="74">
        <v>7</v>
      </c>
      <c r="CK51" s="74">
        <v>6</v>
      </c>
      <c r="CL51" s="50">
        <f>+CJ51+CK51</f>
        <v>13</v>
      </c>
      <c r="CM51" s="194">
        <v>2</v>
      </c>
      <c r="CN51" s="41"/>
    </row>
    <row r="52" spans="1:92" ht="15.95" customHeight="1" x14ac:dyDescent="0.25">
      <c r="A52" s="47"/>
      <c r="B52" s="16"/>
      <c r="E52" s="42" t="s">
        <v>150</v>
      </c>
      <c r="F52" s="42"/>
      <c r="G52" s="44">
        <f>COUNTA(L15:L50)+COUNTIF(L15:L50,"*&amp;*")</f>
        <v>31</v>
      </c>
      <c r="Q52" s="47"/>
      <c r="R52" s="47"/>
      <c r="S52" s="75"/>
      <c r="T52" s="65"/>
      <c r="AM52" s="50"/>
      <c r="AN52" s="50"/>
      <c r="AO52" s="50"/>
      <c r="AP52" s="50"/>
      <c r="AQ52" s="50"/>
      <c r="AR52" s="41"/>
      <c r="AS52" s="47"/>
      <c r="AT52" s="75">
        <v>7</v>
      </c>
      <c r="AU52" s="97" t="s">
        <v>47</v>
      </c>
      <c r="AV52" s="61"/>
      <c r="AW52" s="61"/>
      <c r="AX52" s="61"/>
      <c r="AY52" s="74">
        <v>8</v>
      </c>
      <c r="AZ52" s="97" t="s">
        <v>17</v>
      </c>
      <c r="BA52" s="191">
        <v>1</v>
      </c>
      <c r="BB52" s="74">
        <v>0</v>
      </c>
      <c r="BC52" s="74">
        <v>0</v>
      </c>
      <c r="BD52" s="50">
        <f t="shared" si="74"/>
        <v>0</v>
      </c>
      <c r="BE52" s="194">
        <v>0</v>
      </c>
      <c r="BF52" s="191">
        <f t="shared" si="77"/>
        <v>19</v>
      </c>
      <c r="BG52" s="74">
        <f t="shared" si="78"/>
        <v>1</v>
      </c>
      <c r="BH52" s="74">
        <f t="shared" si="79"/>
        <v>2</v>
      </c>
      <c r="BI52" s="74">
        <f t="shared" si="80"/>
        <v>3</v>
      </c>
      <c r="BJ52" s="194">
        <f t="shared" si="81"/>
        <v>0</v>
      </c>
      <c r="BK52" s="50">
        <v>18</v>
      </c>
      <c r="BL52" s="74">
        <v>1</v>
      </c>
      <c r="BM52" s="74">
        <v>2</v>
      </c>
      <c r="BN52" s="50">
        <f t="shared" si="75"/>
        <v>3</v>
      </c>
      <c r="BO52" s="194">
        <v>0</v>
      </c>
      <c r="BP52" s="41"/>
      <c r="BQ52" s="47"/>
      <c r="BR52" s="209" t="s">
        <v>127</v>
      </c>
      <c r="BS52" s="68"/>
      <c r="BT52" s="20"/>
      <c r="BU52" s="20"/>
      <c r="BV52" s="20"/>
      <c r="BW52" s="60"/>
      <c r="BX52" s="68"/>
      <c r="BY52" s="189">
        <f>SUM(BY6:BY51)</f>
        <v>8</v>
      </c>
      <c r="BZ52" s="60">
        <f t="shared" ref="BZ52" si="84">SUM(BZ6:BZ51)</f>
        <v>4</v>
      </c>
      <c r="CA52" s="60">
        <f t="shared" ref="CA52" si="85">SUM(CA6:CA51)</f>
        <v>6</v>
      </c>
      <c r="CB52" s="60">
        <f t="shared" ref="CB52" si="86">SUM(CB6:CB51)</f>
        <v>10</v>
      </c>
      <c r="CC52" s="190">
        <f t="shared" ref="CC52" si="87">SUM(CC6:CC51)</f>
        <v>0</v>
      </c>
      <c r="CD52" s="189">
        <f>SUM(CD6:CD51)</f>
        <v>230</v>
      </c>
      <c r="CE52" s="60">
        <f t="shared" ref="CE52" si="88">SUM(CE6:CE51)</f>
        <v>72</v>
      </c>
      <c r="CF52" s="60">
        <f t="shared" ref="CF52" si="89">SUM(CF6:CF51)</f>
        <v>87</v>
      </c>
      <c r="CG52" s="60">
        <f t="shared" ref="CG52" si="90">SUM(CG6:CG51)</f>
        <v>159</v>
      </c>
      <c r="CH52" s="190">
        <f t="shared" ref="CH52" si="91">SUM(CH6:CH51)</f>
        <v>32</v>
      </c>
      <c r="CI52" s="189">
        <f>SUM(CI6:CI51)</f>
        <v>222</v>
      </c>
      <c r="CJ52" s="60">
        <f t="shared" ref="CJ52:CM52" si="92">SUM(CJ6:CJ51)</f>
        <v>68</v>
      </c>
      <c r="CK52" s="60">
        <f t="shared" si="92"/>
        <v>81</v>
      </c>
      <c r="CL52" s="60">
        <f t="shared" si="92"/>
        <v>149</v>
      </c>
      <c r="CM52" s="190">
        <f t="shared" si="92"/>
        <v>32</v>
      </c>
      <c r="CN52" s="41"/>
    </row>
    <row r="53" spans="1:92" ht="15.95" customHeight="1" x14ac:dyDescent="0.25">
      <c r="A53" s="47"/>
      <c r="Q53" s="47"/>
      <c r="R53" s="47"/>
      <c r="S53" s="62"/>
      <c r="T53" s="62"/>
      <c r="AM53" s="50"/>
      <c r="AN53" s="50"/>
      <c r="AO53" s="50"/>
      <c r="AP53" s="50"/>
      <c r="AQ53" s="50"/>
      <c r="AR53" s="41"/>
      <c r="AS53" s="47"/>
      <c r="AT53" s="75">
        <v>7</v>
      </c>
      <c r="AU53" s="97" t="s">
        <v>87</v>
      </c>
      <c r="AV53" s="97"/>
      <c r="AW53" s="97"/>
      <c r="AX53" s="79"/>
      <c r="AY53" s="74">
        <v>4</v>
      </c>
      <c r="AZ53" s="97" t="s">
        <v>17</v>
      </c>
      <c r="BA53" s="191">
        <v>1</v>
      </c>
      <c r="BB53" s="74">
        <v>0</v>
      </c>
      <c r="BC53" s="74">
        <v>0</v>
      </c>
      <c r="BD53" s="50">
        <f t="shared" si="74"/>
        <v>0</v>
      </c>
      <c r="BE53" s="194">
        <v>0</v>
      </c>
      <c r="BF53" s="191">
        <f t="shared" si="77"/>
        <v>20</v>
      </c>
      <c r="BG53" s="74">
        <f t="shared" si="78"/>
        <v>0</v>
      </c>
      <c r="BH53" s="74">
        <f t="shared" si="79"/>
        <v>5</v>
      </c>
      <c r="BI53" s="74">
        <f t="shared" si="80"/>
        <v>5</v>
      </c>
      <c r="BJ53" s="194">
        <f t="shared" si="81"/>
        <v>0</v>
      </c>
      <c r="BK53" s="50">
        <v>19</v>
      </c>
      <c r="BL53" s="74">
        <v>0</v>
      </c>
      <c r="BM53" s="74">
        <v>5</v>
      </c>
      <c r="BN53" s="50">
        <f t="shared" si="75"/>
        <v>5</v>
      </c>
      <c r="BO53" s="194">
        <v>0</v>
      </c>
      <c r="BP53" s="41"/>
      <c r="BQ53" s="47"/>
      <c r="BR53" s="75"/>
      <c r="BS53" s="65"/>
      <c r="BT53" s="65"/>
      <c r="BU53" s="65"/>
      <c r="BV53" s="75"/>
      <c r="BW53" s="50"/>
      <c r="BX53" s="65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41"/>
    </row>
    <row r="54" spans="1:92" ht="15.95" customHeight="1" x14ac:dyDescent="0.25">
      <c r="A54" s="47"/>
      <c r="Q54" s="47"/>
      <c r="R54" s="47"/>
      <c r="S54" s="62"/>
      <c r="T54" s="62"/>
      <c r="U54" s="62"/>
      <c r="V54" s="62"/>
      <c r="W54" s="62"/>
      <c r="X54" s="62"/>
      <c r="Y54" s="71"/>
      <c r="Z54" s="50"/>
      <c r="AA54" s="50"/>
      <c r="AB54" s="50"/>
      <c r="AC54" s="50"/>
      <c r="AD54" s="50"/>
      <c r="AE54" s="80"/>
      <c r="AF54" s="65"/>
      <c r="AG54" s="65"/>
      <c r="AH54" s="65"/>
      <c r="AI54" s="65"/>
      <c r="AJ54" s="65"/>
      <c r="AK54" s="62"/>
      <c r="AL54" s="71"/>
      <c r="AM54" s="50"/>
      <c r="AN54" s="50"/>
      <c r="AO54" s="50"/>
      <c r="AP54" s="50"/>
      <c r="AQ54" s="50"/>
      <c r="AR54" s="41"/>
      <c r="AS54" s="47"/>
      <c r="AT54" s="75">
        <v>6.5</v>
      </c>
      <c r="AU54" s="97" t="s">
        <v>85</v>
      </c>
      <c r="AV54" s="97"/>
      <c r="AW54" s="97"/>
      <c r="AX54" s="79"/>
      <c r="AY54" s="74">
        <v>2</v>
      </c>
      <c r="AZ54" s="97" t="s">
        <v>17</v>
      </c>
      <c r="BA54" s="191">
        <v>1</v>
      </c>
      <c r="BB54" s="74">
        <v>0</v>
      </c>
      <c r="BC54" s="74">
        <v>0</v>
      </c>
      <c r="BD54" s="50">
        <f t="shared" si="74"/>
        <v>0</v>
      </c>
      <c r="BE54" s="194">
        <v>2</v>
      </c>
      <c r="BF54" s="191">
        <f t="shared" si="77"/>
        <v>23</v>
      </c>
      <c r="BG54" s="74">
        <f t="shared" si="78"/>
        <v>2</v>
      </c>
      <c r="BH54" s="74">
        <f t="shared" si="79"/>
        <v>8</v>
      </c>
      <c r="BI54" s="74">
        <f t="shared" si="80"/>
        <v>10</v>
      </c>
      <c r="BJ54" s="194">
        <f t="shared" si="81"/>
        <v>2</v>
      </c>
      <c r="BK54" s="50">
        <v>22</v>
      </c>
      <c r="BL54" s="74">
        <v>2</v>
      </c>
      <c r="BM54" s="74">
        <v>8</v>
      </c>
      <c r="BN54" s="50">
        <f t="shared" si="75"/>
        <v>10</v>
      </c>
      <c r="BO54" s="194">
        <v>0</v>
      </c>
      <c r="BP54" s="41"/>
      <c r="BQ54" s="47"/>
      <c r="BR54" s="75"/>
      <c r="BS54" s="65"/>
      <c r="BT54" s="65"/>
      <c r="BU54" s="65"/>
      <c r="BV54" s="75"/>
      <c r="BW54" s="50"/>
      <c r="BX54" s="65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41"/>
    </row>
    <row r="55" spans="1:92" ht="15.95" customHeight="1" x14ac:dyDescent="0.25">
      <c r="A55" s="47"/>
      <c r="B55" s="18" t="s">
        <v>92</v>
      </c>
      <c r="H55" s="18" t="s">
        <v>100</v>
      </c>
      <c r="M55" s="18" t="s">
        <v>101</v>
      </c>
      <c r="O55" s="16"/>
      <c r="Q55" s="47"/>
      <c r="R55" s="47"/>
      <c r="S55" s="75"/>
      <c r="T55" s="65"/>
      <c r="U55" s="71"/>
      <c r="V55" s="71"/>
      <c r="W55" s="71"/>
      <c r="X55" s="71"/>
      <c r="Y55" s="65"/>
      <c r="Z55" s="50"/>
      <c r="AA55" s="50"/>
      <c r="AB55" s="50"/>
      <c r="AC55" s="50"/>
      <c r="AD55" s="50"/>
      <c r="AE55" s="80"/>
      <c r="AF55" s="75"/>
      <c r="AG55" s="65"/>
      <c r="AH55" s="71"/>
      <c r="AI55" s="71"/>
      <c r="AJ55" s="71"/>
      <c r="AK55" s="50"/>
      <c r="AL55" s="65"/>
      <c r="AM55" s="50"/>
      <c r="AN55" s="50"/>
      <c r="AO55" s="50"/>
      <c r="AP55" s="50"/>
      <c r="AQ55" s="50"/>
      <c r="AR55" s="41"/>
      <c r="AS55" s="47"/>
      <c r="AT55" s="75">
        <v>6.5</v>
      </c>
      <c r="AU55" s="97" t="s">
        <v>75</v>
      </c>
      <c r="AV55" s="97"/>
      <c r="AW55" s="97"/>
      <c r="AX55" s="79"/>
      <c r="AY55" s="74">
        <v>3</v>
      </c>
      <c r="AZ55" s="97" t="s">
        <v>17</v>
      </c>
      <c r="BA55" s="191">
        <v>1</v>
      </c>
      <c r="BB55" s="74">
        <v>0</v>
      </c>
      <c r="BC55" s="74">
        <v>0</v>
      </c>
      <c r="BD55" s="50">
        <f t="shared" si="74"/>
        <v>0</v>
      </c>
      <c r="BE55" s="194">
        <v>4</v>
      </c>
      <c r="BF55" s="191">
        <f t="shared" si="77"/>
        <v>23</v>
      </c>
      <c r="BG55" s="74">
        <f t="shared" si="78"/>
        <v>0</v>
      </c>
      <c r="BH55" s="74">
        <f t="shared" si="79"/>
        <v>4</v>
      </c>
      <c r="BI55" s="74">
        <f t="shared" si="80"/>
        <v>4</v>
      </c>
      <c r="BJ55" s="194">
        <f t="shared" si="81"/>
        <v>8</v>
      </c>
      <c r="BK55" s="50">
        <v>22</v>
      </c>
      <c r="BL55" s="74">
        <v>0</v>
      </c>
      <c r="BM55" s="74">
        <v>4</v>
      </c>
      <c r="BN55" s="50">
        <f t="shared" si="75"/>
        <v>4</v>
      </c>
      <c r="BO55" s="194">
        <v>4</v>
      </c>
      <c r="BP55" s="41"/>
      <c r="BQ55" s="47"/>
      <c r="BR55" s="75"/>
      <c r="BS55" s="65"/>
      <c r="BT55" s="65"/>
      <c r="BU55" s="65"/>
      <c r="BV55" s="75"/>
      <c r="BW55" s="50"/>
      <c r="BX55" s="65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41"/>
    </row>
    <row r="56" spans="1:92" ht="15.95" customHeight="1" x14ac:dyDescent="0.25">
      <c r="A56" s="47"/>
      <c r="B56" s="36" t="s">
        <v>149</v>
      </c>
      <c r="C56" s="36"/>
      <c r="D56" s="36"/>
      <c r="E56" s="36"/>
      <c r="F56" s="36"/>
      <c r="G56" s="36"/>
      <c r="H56" s="36" t="s">
        <v>699</v>
      </c>
      <c r="I56" s="36"/>
      <c r="J56" s="36"/>
      <c r="K56" s="36"/>
      <c r="L56" s="36"/>
      <c r="M56" s="36" t="s">
        <v>701</v>
      </c>
      <c r="N56" s="36"/>
      <c r="O56" s="36"/>
      <c r="P56" s="36"/>
      <c r="Q56" s="47"/>
      <c r="R56" s="47"/>
      <c r="S56" s="75"/>
      <c r="T56" s="65"/>
      <c r="U56" s="65"/>
      <c r="V56" s="65"/>
      <c r="W56" s="75"/>
      <c r="X56" s="50"/>
      <c r="Y56" s="65"/>
      <c r="Z56" s="50"/>
      <c r="AA56" s="50"/>
      <c r="AB56" s="50"/>
      <c r="AC56" s="50"/>
      <c r="AD56" s="50"/>
      <c r="AE56" s="80"/>
      <c r="AF56" s="75"/>
      <c r="AG56" s="65"/>
      <c r="AH56" s="65"/>
      <c r="AI56" s="65"/>
      <c r="AJ56" s="65"/>
      <c r="AK56" s="50"/>
      <c r="AL56" s="65"/>
      <c r="AM56" s="50"/>
      <c r="AN56" s="50"/>
      <c r="AO56" s="50"/>
      <c r="AP56" s="50"/>
      <c r="AQ56" s="50"/>
      <c r="AR56" s="41"/>
      <c r="AS56" s="47"/>
      <c r="AT56" s="75">
        <v>6.5</v>
      </c>
      <c r="AU56" s="97" t="s">
        <v>59</v>
      </c>
      <c r="AV56" s="97"/>
      <c r="AW56" s="97"/>
      <c r="AX56" s="79"/>
      <c r="AY56" s="74">
        <v>15</v>
      </c>
      <c r="AZ56" s="97" t="s">
        <v>17</v>
      </c>
      <c r="BA56" s="191">
        <v>1</v>
      </c>
      <c r="BB56" s="74">
        <v>0</v>
      </c>
      <c r="BC56" s="74">
        <v>0</v>
      </c>
      <c r="BD56" s="50">
        <f t="shared" si="74"/>
        <v>0</v>
      </c>
      <c r="BE56" s="194">
        <v>0</v>
      </c>
      <c r="BF56" s="191">
        <f t="shared" si="77"/>
        <v>22</v>
      </c>
      <c r="BG56" s="74">
        <f t="shared" si="78"/>
        <v>3</v>
      </c>
      <c r="BH56" s="74">
        <f t="shared" si="79"/>
        <v>7</v>
      </c>
      <c r="BI56" s="74">
        <f t="shared" si="80"/>
        <v>10</v>
      </c>
      <c r="BJ56" s="194">
        <f t="shared" si="81"/>
        <v>0</v>
      </c>
      <c r="BK56" s="50">
        <v>21</v>
      </c>
      <c r="BL56" s="74">
        <v>3</v>
      </c>
      <c r="BM56" s="74">
        <v>7</v>
      </c>
      <c r="BN56" s="50">
        <f t="shared" si="75"/>
        <v>10</v>
      </c>
      <c r="BO56" s="194">
        <v>0</v>
      </c>
      <c r="BP56" s="41"/>
      <c r="BQ56" s="47"/>
      <c r="BR56" s="75"/>
      <c r="BS56" s="65"/>
      <c r="BT56" s="65"/>
      <c r="BU56" s="65"/>
      <c r="BV56" s="75"/>
      <c r="BW56" s="50"/>
      <c r="BX56" s="65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41"/>
    </row>
    <row r="57" spans="1:92" ht="15.95" customHeight="1" thickBot="1" x14ac:dyDescent="0.3">
      <c r="A57" s="47"/>
      <c r="B57" s="36"/>
      <c r="C57" s="36"/>
      <c r="D57" s="36"/>
      <c r="E57" s="36"/>
      <c r="F57" s="36"/>
      <c r="G57" s="36"/>
      <c r="H57" s="36" t="s">
        <v>700</v>
      </c>
      <c r="I57" s="36"/>
      <c r="J57" s="36"/>
      <c r="K57" s="36"/>
      <c r="L57" s="36"/>
      <c r="M57" s="36"/>
      <c r="N57" s="36"/>
      <c r="O57" s="36"/>
      <c r="P57" s="36"/>
      <c r="Q57" s="47"/>
      <c r="R57" s="47"/>
      <c r="S57" s="75"/>
      <c r="T57" s="65"/>
      <c r="U57" s="65"/>
      <c r="V57" s="65"/>
      <c r="W57" s="75"/>
      <c r="X57" s="50"/>
      <c r="Y57" s="65"/>
      <c r="Z57" s="50"/>
      <c r="AA57" s="50"/>
      <c r="AB57" s="50"/>
      <c r="AC57" s="50"/>
      <c r="AD57" s="50"/>
      <c r="AE57" s="80"/>
      <c r="AF57" s="75"/>
      <c r="AG57" s="65"/>
      <c r="AH57" s="65"/>
      <c r="AI57" s="65"/>
      <c r="AJ57" s="65"/>
      <c r="AK57" s="50"/>
      <c r="AL57" s="65"/>
      <c r="AM57" s="50"/>
      <c r="AN57" s="50"/>
      <c r="AO57" s="50"/>
      <c r="AP57" s="50"/>
      <c r="AQ57" s="50"/>
      <c r="AR57" s="41"/>
      <c r="AS57" s="47"/>
      <c r="AT57" s="30" t="s">
        <v>182</v>
      </c>
      <c r="AU57" s="30"/>
      <c r="AV57" s="30"/>
      <c r="AW57" s="30"/>
      <c r="AX57" s="30"/>
      <c r="AY57" s="30"/>
      <c r="AZ57" s="30"/>
      <c r="BA57" s="195">
        <f>SUM(BA45:BA56)</f>
        <v>11</v>
      </c>
      <c r="BB57" s="48">
        <f t="shared" ref="BB57" si="93">SUM(BB45:BB56)</f>
        <v>3</v>
      </c>
      <c r="BC57" s="48">
        <f>SUM(BC45:BC56)</f>
        <v>4</v>
      </c>
      <c r="BD57" s="48">
        <f>+BC57+BB57</f>
        <v>7</v>
      </c>
      <c r="BE57" s="196">
        <f>SUM(BE45:BE56)</f>
        <v>8</v>
      </c>
      <c r="BF57" s="195">
        <f>SUM(BF45:BF56)</f>
        <v>253</v>
      </c>
      <c r="BG57" s="48">
        <f t="shared" ref="BG57" si="94">SUM(BG45:BG56)</f>
        <v>69</v>
      </c>
      <c r="BH57" s="48">
        <f>SUM(BH45:BH56)</f>
        <v>109</v>
      </c>
      <c r="BI57" s="48">
        <f>+BH57+BG57</f>
        <v>178</v>
      </c>
      <c r="BJ57" s="196">
        <f>SUM(BJ45:BJ56)</f>
        <v>36</v>
      </c>
      <c r="BK57" s="48">
        <f>SUM(BK45:BK56)</f>
        <v>242</v>
      </c>
      <c r="BL57" s="48">
        <f t="shared" ref="BL57" si="95">SUM(BL45:BL56)</f>
        <v>66</v>
      </c>
      <c r="BM57" s="48">
        <f>SUM(BM45:BM56)</f>
        <v>105</v>
      </c>
      <c r="BN57" s="48">
        <f>+BM57+BL57</f>
        <v>171</v>
      </c>
      <c r="BO57" s="196">
        <f>SUM(BO45:BO56)</f>
        <v>28</v>
      </c>
      <c r="BP57" s="41"/>
      <c r="BQ57" s="47"/>
      <c r="BR57" s="62"/>
      <c r="BS57" s="62"/>
      <c r="BT57" s="62"/>
      <c r="BU57" s="62"/>
      <c r="BV57" s="62"/>
      <c r="BW57" s="62"/>
      <c r="BX57" s="62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41"/>
    </row>
    <row r="58" spans="1:92" ht="15.95" customHeight="1" x14ac:dyDescent="0.25">
      <c r="A58" s="47"/>
      <c r="B58" s="36"/>
      <c r="C58" s="36"/>
      <c r="D58" s="36"/>
      <c r="E58" s="36"/>
      <c r="F58" s="36"/>
      <c r="G58" s="36"/>
      <c r="H58" s="36" t="s">
        <v>311</v>
      </c>
      <c r="I58" s="36"/>
      <c r="J58" s="36"/>
      <c r="K58" s="36"/>
      <c r="L58" s="36"/>
      <c r="M58" s="36"/>
      <c r="N58" s="36"/>
      <c r="O58" s="36"/>
      <c r="P58" s="36"/>
      <c r="Q58" s="47"/>
      <c r="R58" s="47"/>
      <c r="S58" s="75"/>
      <c r="T58" s="65"/>
      <c r="U58" s="71"/>
      <c r="V58" s="71"/>
      <c r="W58" s="71"/>
      <c r="X58" s="50"/>
      <c r="Y58" s="65"/>
      <c r="Z58" s="50"/>
      <c r="AA58" s="50"/>
      <c r="AB58" s="50"/>
      <c r="AC58" s="50"/>
      <c r="AD58" s="50"/>
      <c r="AE58" s="80"/>
      <c r="AF58" s="75"/>
      <c r="AG58" s="65"/>
      <c r="AH58" s="65"/>
      <c r="AI58" s="65"/>
      <c r="AJ58" s="65"/>
      <c r="AK58" s="50"/>
      <c r="AL58" s="65"/>
      <c r="AM58" s="50"/>
      <c r="AN58" s="50"/>
      <c r="AO58" s="50"/>
      <c r="AP58" s="50"/>
      <c r="AQ58" s="50"/>
      <c r="AR58" s="41"/>
      <c r="AS58" s="47"/>
      <c r="AZ58" s="61"/>
      <c r="BA58" s="61"/>
      <c r="BB58" s="61"/>
      <c r="BC58" s="61"/>
      <c r="BD58" s="61"/>
      <c r="BE58" s="61"/>
      <c r="BF58" s="80"/>
      <c r="BG58" s="71"/>
      <c r="BH58" s="16"/>
      <c r="BI58" s="16"/>
      <c r="BJ58" s="16"/>
      <c r="BK58" s="16"/>
      <c r="BL58" s="16"/>
      <c r="BM58" s="16"/>
      <c r="BN58" s="16"/>
      <c r="BO58" s="16"/>
      <c r="BP58" s="41"/>
      <c r="BQ58" s="47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80"/>
      <c r="CE58" s="71"/>
      <c r="CF58" s="71"/>
      <c r="CG58" s="71"/>
      <c r="CH58" s="71"/>
      <c r="CI58" s="71"/>
      <c r="CJ58" s="71"/>
      <c r="CK58" s="71"/>
      <c r="CL58" s="71"/>
      <c r="CM58" s="71"/>
      <c r="CN58" s="41"/>
    </row>
    <row r="59" spans="1:92" ht="15.95" customHeight="1" x14ac:dyDescent="0.25">
      <c r="A59" s="47"/>
      <c r="Q59" s="47"/>
      <c r="R59" s="47"/>
      <c r="S59" s="75"/>
      <c r="T59" s="65"/>
      <c r="U59" s="65"/>
      <c r="V59" s="65"/>
      <c r="W59" s="75"/>
      <c r="X59" s="50"/>
      <c r="Y59" s="65"/>
      <c r="Z59" s="50"/>
      <c r="AA59" s="50"/>
      <c r="AB59" s="50"/>
      <c r="AC59" s="50"/>
      <c r="AD59" s="50"/>
      <c r="AE59" s="80"/>
      <c r="AF59" s="75"/>
      <c r="AG59" s="65"/>
      <c r="AH59" s="65"/>
      <c r="AI59" s="65"/>
      <c r="AJ59" s="65"/>
      <c r="AK59" s="50"/>
      <c r="AL59" s="65"/>
      <c r="AM59" s="50"/>
      <c r="AN59" s="50"/>
      <c r="AO59" s="50"/>
      <c r="AP59" s="50"/>
      <c r="AQ59" s="50"/>
      <c r="AR59" s="41"/>
      <c r="AS59" s="47"/>
      <c r="AZ59" s="61"/>
      <c r="BA59" s="61"/>
      <c r="BB59" s="61"/>
      <c r="BC59" s="61"/>
      <c r="BD59" s="61"/>
      <c r="BE59" s="61"/>
      <c r="BF59" s="80"/>
      <c r="BG59" s="71"/>
      <c r="BH59" s="16"/>
      <c r="BI59" s="16"/>
      <c r="BJ59" s="16"/>
      <c r="BK59" s="16"/>
      <c r="BL59" s="16"/>
      <c r="BM59" s="16"/>
      <c r="BN59" s="16"/>
      <c r="BO59" s="16"/>
      <c r="BP59" s="41"/>
      <c r="BQ59" s="47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80"/>
      <c r="CE59" s="71"/>
      <c r="CF59" s="71"/>
      <c r="CG59" s="71"/>
      <c r="CH59" s="71"/>
      <c r="CI59" s="71"/>
      <c r="CJ59" s="71"/>
      <c r="CK59" s="71"/>
      <c r="CL59" s="71"/>
      <c r="CM59" s="71"/>
      <c r="CN59" s="41"/>
    </row>
    <row r="60" spans="1:92" ht="15.95" customHeight="1" x14ac:dyDescent="0.25">
      <c r="A60" s="47"/>
      <c r="Q60" s="47"/>
      <c r="R60" s="47"/>
      <c r="S60" s="75"/>
      <c r="T60" s="65"/>
      <c r="U60" s="71"/>
      <c r="V60" s="71"/>
      <c r="W60" s="71"/>
      <c r="X60" s="50"/>
      <c r="Y60" s="65"/>
      <c r="Z60" s="50"/>
      <c r="AA60" s="50"/>
      <c r="AB60" s="50"/>
      <c r="AC60" s="50"/>
      <c r="AD60" s="50"/>
      <c r="AE60" s="80"/>
      <c r="AF60" s="75"/>
      <c r="AG60" s="65"/>
      <c r="AH60" s="65"/>
      <c r="AI60" s="65"/>
      <c r="AJ60" s="65"/>
      <c r="AK60" s="50"/>
      <c r="AL60" s="65"/>
      <c r="AM60" s="50"/>
      <c r="AN60" s="50"/>
      <c r="AO60" s="50"/>
      <c r="AP60" s="50"/>
      <c r="AQ60" s="50"/>
      <c r="AR60" s="41"/>
      <c r="AS60" s="47"/>
      <c r="BF60" s="37"/>
      <c r="BG60" s="16"/>
      <c r="BH60" s="16"/>
      <c r="BI60" s="16"/>
      <c r="BJ60" s="16"/>
      <c r="BK60" s="16"/>
      <c r="BL60" s="16"/>
      <c r="BM60" s="16"/>
      <c r="BN60" s="16"/>
      <c r="BO60" s="16"/>
      <c r="BP60" s="41"/>
      <c r="BQ60" s="47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80"/>
      <c r="CE60" s="71"/>
      <c r="CF60" s="71"/>
      <c r="CG60" s="71"/>
      <c r="CH60" s="71"/>
      <c r="CI60" s="71"/>
      <c r="CJ60" s="71"/>
      <c r="CK60" s="71"/>
      <c r="CL60" s="71"/>
      <c r="CM60" s="71"/>
      <c r="CN60" s="41"/>
    </row>
    <row r="61" spans="1:92" ht="15.95" customHeight="1" x14ac:dyDescent="0.25">
      <c r="A61" s="47"/>
      <c r="Q61" s="41"/>
      <c r="R61" s="47"/>
      <c r="S61" s="75"/>
      <c r="T61" s="65"/>
      <c r="U61" s="71"/>
      <c r="V61" s="71"/>
      <c r="W61" s="71"/>
      <c r="X61" s="50"/>
      <c r="Y61" s="65"/>
      <c r="Z61" s="50"/>
      <c r="AA61" s="50"/>
      <c r="AB61" s="50"/>
      <c r="AC61" s="50"/>
      <c r="AD61" s="50"/>
      <c r="AE61" s="80"/>
      <c r="AF61" s="75"/>
      <c r="AG61" s="65"/>
      <c r="AH61" s="65"/>
      <c r="AI61" s="65"/>
      <c r="AJ61" s="65"/>
      <c r="AK61" s="50"/>
      <c r="AL61" s="65"/>
      <c r="AM61" s="50"/>
      <c r="AN61" s="50"/>
      <c r="AO61" s="50"/>
      <c r="AP61" s="50"/>
      <c r="AQ61" s="50"/>
      <c r="AR61" s="41"/>
      <c r="AS61" s="47"/>
      <c r="BF61" s="37"/>
      <c r="BG61" s="16"/>
      <c r="BH61" s="16"/>
      <c r="BI61" s="16"/>
      <c r="BJ61" s="16"/>
      <c r="BK61" s="16"/>
      <c r="BL61" s="16"/>
      <c r="BM61" s="16"/>
      <c r="BN61" s="16"/>
      <c r="BO61" s="16"/>
      <c r="BP61" s="41"/>
      <c r="BQ61" s="47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80"/>
      <c r="CE61" s="71"/>
      <c r="CF61" s="71"/>
      <c r="CG61" s="71"/>
      <c r="CH61" s="71"/>
      <c r="CI61" s="71"/>
      <c r="CJ61" s="71"/>
      <c r="CK61" s="71"/>
      <c r="CL61" s="71"/>
      <c r="CM61" s="71"/>
      <c r="CN61" s="41"/>
    </row>
    <row r="62" spans="1:92" ht="15.95" customHeight="1" x14ac:dyDescent="0.25">
      <c r="A62" s="47"/>
      <c r="Q62" s="47"/>
      <c r="R62" s="47"/>
      <c r="S62" s="75"/>
      <c r="T62" s="65"/>
      <c r="U62" s="65"/>
      <c r="V62" s="65"/>
      <c r="W62" s="75"/>
      <c r="X62" s="50"/>
      <c r="Y62" s="65"/>
      <c r="Z62" s="50"/>
      <c r="AA62" s="50"/>
      <c r="AB62" s="50"/>
      <c r="AC62" s="50"/>
      <c r="AD62" s="50"/>
      <c r="AE62" s="80"/>
      <c r="AF62" s="75"/>
      <c r="AG62" s="65"/>
      <c r="AH62" s="65"/>
      <c r="AI62" s="65"/>
      <c r="AJ62" s="65"/>
      <c r="AK62" s="50"/>
      <c r="AL62" s="65"/>
      <c r="AM62" s="50"/>
      <c r="AN62" s="50"/>
      <c r="AO62" s="50"/>
      <c r="AP62" s="50"/>
      <c r="AQ62" s="50"/>
      <c r="AR62" s="41"/>
      <c r="AS62" s="47"/>
      <c r="BF62" s="37"/>
      <c r="BG62" s="16"/>
      <c r="BH62" s="16"/>
      <c r="BI62" s="16"/>
      <c r="BJ62" s="16"/>
      <c r="BK62" s="16"/>
      <c r="BL62" s="16"/>
      <c r="BM62" s="16"/>
      <c r="BN62" s="16"/>
      <c r="BO62" s="16"/>
      <c r="BP62" s="41"/>
      <c r="BQ62" s="47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80"/>
      <c r="CE62" s="71"/>
      <c r="CF62" s="71"/>
      <c r="CG62" s="71"/>
      <c r="CH62" s="71"/>
      <c r="CI62" s="71"/>
      <c r="CJ62" s="71"/>
      <c r="CK62" s="71"/>
      <c r="CL62" s="71"/>
      <c r="CM62" s="71"/>
      <c r="CN62" s="41"/>
    </row>
    <row r="63" spans="1:92" ht="15.95" customHeight="1" x14ac:dyDescent="0.25">
      <c r="A63" s="41"/>
      <c r="Q63" s="41"/>
      <c r="R63" s="47"/>
      <c r="S63" s="75"/>
      <c r="T63" s="65"/>
      <c r="U63" s="65"/>
      <c r="V63" s="65"/>
      <c r="W63" s="75"/>
      <c r="X63" s="50"/>
      <c r="Y63" s="65"/>
      <c r="Z63" s="50"/>
      <c r="AA63" s="50"/>
      <c r="AB63" s="50"/>
      <c r="AC63" s="50"/>
      <c r="AD63" s="50"/>
      <c r="AE63" s="80"/>
      <c r="AF63" s="75"/>
      <c r="AG63" s="65"/>
      <c r="AH63" s="65"/>
      <c r="AI63" s="65"/>
      <c r="AJ63" s="65"/>
      <c r="AK63" s="50"/>
      <c r="AL63" s="65"/>
      <c r="AM63" s="50"/>
      <c r="AN63" s="50"/>
      <c r="AO63" s="50"/>
      <c r="AP63" s="50"/>
      <c r="AQ63" s="50"/>
      <c r="AR63" s="41"/>
      <c r="AS63" s="47"/>
      <c r="BF63" s="37"/>
      <c r="BG63" s="16"/>
      <c r="BH63" s="16"/>
      <c r="BI63" s="16"/>
      <c r="BJ63" s="16"/>
      <c r="BK63" s="16"/>
      <c r="BL63" s="16"/>
      <c r="BM63" s="16"/>
      <c r="BN63" s="16"/>
      <c r="BO63" s="16"/>
      <c r="BP63" s="41"/>
      <c r="BQ63" s="47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80"/>
      <c r="CE63" s="71"/>
      <c r="CF63" s="71"/>
      <c r="CG63" s="71"/>
      <c r="CH63" s="71"/>
      <c r="CI63" s="71"/>
      <c r="CJ63" s="71"/>
      <c r="CK63" s="71"/>
      <c r="CL63" s="71"/>
      <c r="CM63" s="71"/>
      <c r="CN63" s="41"/>
    </row>
    <row r="64" spans="1:92" ht="15.95" customHeight="1" x14ac:dyDescent="0.25">
      <c r="A64" s="47"/>
      <c r="Q64" s="47"/>
      <c r="R64" s="47"/>
      <c r="S64" s="75"/>
      <c r="T64" s="65"/>
      <c r="U64" s="65"/>
      <c r="V64" s="65"/>
      <c r="W64" s="75"/>
      <c r="X64" s="50"/>
      <c r="Y64" s="65"/>
      <c r="Z64" s="50"/>
      <c r="AA64" s="50"/>
      <c r="AB64" s="50"/>
      <c r="AC64" s="50"/>
      <c r="AD64" s="50"/>
      <c r="AE64" s="80"/>
      <c r="AF64" s="75"/>
      <c r="AG64" s="65"/>
      <c r="AH64" s="65"/>
      <c r="AI64" s="65"/>
      <c r="AJ64" s="65"/>
      <c r="AK64" s="50"/>
      <c r="AL64" s="65"/>
      <c r="AM64" s="50"/>
      <c r="AN64" s="50"/>
      <c r="AO64" s="50"/>
      <c r="AP64" s="50"/>
      <c r="AQ64" s="50"/>
      <c r="AR64" s="41"/>
      <c r="AS64" s="47"/>
      <c r="BF64" s="37"/>
      <c r="BG64" s="16"/>
      <c r="BH64" s="16"/>
      <c r="BI64" s="16"/>
      <c r="BJ64" s="16"/>
      <c r="BK64" s="16"/>
      <c r="BL64" s="16"/>
      <c r="BM64" s="16"/>
      <c r="BN64" s="16"/>
      <c r="BO64" s="16"/>
      <c r="BP64" s="41"/>
      <c r="BQ64" s="47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80"/>
      <c r="CE64" s="71"/>
      <c r="CF64" s="71"/>
      <c r="CG64" s="71"/>
      <c r="CH64" s="71"/>
      <c r="CI64" s="71"/>
      <c r="CJ64" s="71"/>
      <c r="CK64" s="71"/>
      <c r="CL64" s="71"/>
      <c r="CM64" s="71"/>
      <c r="CN64" s="41"/>
    </row>
    <row r="65" spans="1:92" ht="15.95" customHeight="1" x14ac:dyDescent="0.25">
      <c r="A65" s="41"/>
      <c r="Q65" s="41"/>
      <c r="R65" s="47"/>
      <c r="S65" s="75"/>
      <c r="T65" s="65"/>
      <c r="U65" s="65"/>
      <c r="V65" s="65"/>
      <c r="W65" s="75"/>
      <c r="X65" s="50"/>
      <c r="Y65" s="65"/>
      <c r="Z65" s="50"/>
      <c r="AA65" s="50"/>
      <c r="AB65" s="50"/>
      <c r="AC65" s="50"/>
      <c r="AD65" s="50"/>
      <c r="AE65" s="80"/>
      <c r="AF65" s="75"/>
      <c r="AG65" s="65"/>
      <c r="AH65" s="65"/>
      <c r="AI65" s="65"/>
      <c r="AJ65" s="65"/>
      <c r="AK65" s="50"/>
      <c r="AL65" s="65"/>
      <c r="AM65" s="50"/>
      <c r="AN65" s="50"/>
      <c r="AO65" s="50"/>
      <c r="AP65" s="50"/>
      <c r="AQ65" s="50"/>
      <c r="AR65" s="41"/>
      <c r="AS65" s="47"/>
      <c r="BF65" s="37"/>
      <c r="BG65" s="16"/>
      <c r="BH65" s="16"/>
      <c r="BI65" s="16"/>
      <c r="BJ65" s="16"/>
      <c r="BK65" s="16"/>
      <c r="BL65" s="16"/>
      <c r="BM65" s="16"/>
      <c r="BN65" s="16"/>
      <c r="BO65" s="16"/>
      <c r="BP65" s="41"/>
      <c r="BQ65" s="47"/>
      <c r="CD65" s="37"/>
      <c r="CE65" s="16"/>
      <c r="CF65" s="16"/>
      <c r="CG65" s="16"/>
      <c r="CH65" s="16"/>
      <c r="CI65" s="16"/>
      <c r="CJ65" s="16"/>
      <c r="CK65" s="16"/>
      <c r="CL65" s="16"/>
      <c r="CM65" s="16"/>
      <c r="CN65" s="41"/>
    </row>
    <row r="66" spans="1:92" ht="15.95" customHeight="1" x14ac:dyDescent="0.25">
      <c r="A66" s="47"/>
      <c r="Q66" s="41"/>
      <c r="R66" s="47"/>
      <c r="S66" s="62"/>
      <c r="T66" s="62"/>
      <c r="U66" s="62"/>
      <c r="V66" s="62"/>
      <c r="W66" s="62"/>
      <c r="X66" s="62"/>
      <c r="Y66" s="62"/>
      <c r="Z66" s="50"/>
      <c r="AA66" s="50"/>
      <c r="AB66" s="50"/>
      <c r="AC66" s="50"/>
      <c r="AD66" s="50"/>
      <c r="AE66" s="80"/>
      <c r="AF66" s="62"/>
      <c r="AG66" s="62"/>
      <c r="AH66" s="62"/>
      <c r="AI66" s="62"/>
      <c r="AJ66" s="62"/>
      <c r="AK66" s="62"/>
      <c r="AL66" s="62"/>
      <c r="AM66" s="50"/>
      <c r="AN66" s="50"/>
      <c r="AO66" s="50"/>
      <c r="AP66" s="50"/>
      <c r="AQ66" s="50"/>
      <c r="AR66" s="41"/>
      <c r="AS66" s="47"/>
      <c r="BF66" s="37"/>
      <c r="BG66" s="16"/>
      <c r="BH66" s="16"/>
      <c r="BI66" s="16"/>
      <c r="BJ66" s="16"/>
      <c r="BK66" s="16"/>
      <c r="BL66" s="16"/>
      <c r="BM66" s="16"/>
      <c r="BN66" s="16"/>
      <c r="BO66" s="16"/>
      <c r="BP66" s="41"/>
      <c r="BQ66" s="47"/>
      <c r="CD66" s="37"/>
      <c r="CE66" s="16"/>
      <c r="CF66" s="16"/>
      <c r="CG66" s="16"/>
      <c r="CH66" s="16"/>
      <c r="CI66" s="16"/>
      <c r="CJ66" s="16"/>
      <c r="CK66" s="16"/>
      <c r="CL66" s="16"/>
      <c r="CM66" s="16"/>
      <c r="CN66" s="41"/>
    </row>
    <row r="67" spans="1:92" ht="15.95" customHeight="1" x14ac:dyDescent="0.25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80"/>
      <c r="T67" s="65"/>
      <c r="U67" s="80"/>
      <c r="V67" s="80"/>
      <c r="W67" s="80"/>
      <c r="X67" s="80"/>
      <c r="Y67" s="80"/>
      <c r="Z67" s="50"/>
      <c r="AA67" s="50"/>
      <c r="AB67" s="50"/>
      <c r="AC67" s="50"/>
      <c r="AD67" s="50"/>
      <c r="AE67" s="80"/>
      <c r="AF67" s="80"/>
      <c r="AG67" s="65"/>
      <c r="AH67" s="80"/>
      <c r="AI67" s="80"/>
      <c r="AJ67" s="65"/>
      <c r="AK67" s="65"/>
      <c r="AL67" s="80"/>
      <c r="AM67" s="50"/>
      <c r="AN67" s="50"/>
      <c r="AO67" s="50"/>
      <c r="AP67" s="50"/>
      <c r="AQ67" s="50"/>
      <c r="AR67" s="41"/>
      <c r="AS67" s="41"/>
      <c r="BF67" s="37"/>
      <c r="BG67" s="16"/>
      <c r="BH67" s="16"/>
      <c r="BI67" s="16"/>
      <c r="BJ67" s="16"/>
      <c r="BK67" s="16"/>
      <c r="BL67" s="16"/>
      <c r="BM67" s="16"/>
      <c r="BN67" s="16"/>
      <c r="BO67" s="16"/>
      <c r="BP67" s="41"/>
      <c r="BQ67" s="41"/>
      <c r="CD67" s="37"/>
      <c r="CE67" s="16"/>
      <c r="CF67" s="16"/>
      <c r="CG67" s="16"/>
      <c r="CH67" s="16"/>
      <c r="CI67" s="16"/>
      <c r="CJ67" s="16"/>
      <c r="CK67" s="16"/>
      <c r="CL67" s="16"/>
      <c r="CM67" s="16"/>
      <c r="CN67" s="41"/>
    </row>
    <row r="68" spans="1:92" ht="15.95" customHeight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65"/>
      <c r="AG68" s="80"/>
      <c r="AH68" s="80"/>
      <c r="AI68" s="80"/>
      <c r="AJ68" s="65"/>
      <c r="AK68" s="65"/>
      <c r="AL68" s="80"/>
      <c r="AM68" s="182"/>
      <c r="AN68" s="182"/>
      <c r="AO68" s="182"/>
      <c r="AP68" s="182"/>
      <c r="AQ68" s="182"/>
      <c r="AR68" s="41"/>
      <c r="AS68" s="41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P68" s="41"/>
      <c r="BQ68" s="41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N68" s="41"/>
    </row>
    <row r="69" spans="1:92" ht="15.95" customHeight="1" x14ac:dyDescent="0.25">
      <c r="A69" s="47"/>
      <c r="Q69" s="41"/>
      <c r="R69" s="41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65"/>
      <c r="AG69" s="80"/>
      <c r="AH69" s="80"/>
      <c r="AI69" s="80"/>
      <c r="AJ69" s="65"/>
      <c r="AK69" s="65"/>
      <c r="AL69" s="80"/>
      <c r="AM69" s="50"/>
      <c r="AN69" s="50"/>
      <c r="AO69" s="50"/>
      <c r="AP69" s="183"/>
      <c r="AQ69" s="50"/>
      <c r="AR69" s="41"/>
      <c r="AS69" s="41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37"/>
      <c r="BG69" s="36"/>
      <c r="BH69" s="37"/>
      <c r="BI69" s="37"/>
      <c r="BJ69" s="37"/>
      <c r="BK69" s="36"/>
      <c r="BL69" s="36"/>
      <c r="BM69" s="37"/>
      <c r="BN69" s="43"/>
      <c r="BO69" s="43"/>
      <c r="BP69" s="41"/>
      <c r="BQ69" s="41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37"/>
      <c r="CE69" s="36"/>
      <c r="CF69" s="37"/>
      <c r="CG69" s="37"/>
      <c r="CH69" s="37"/>
      <c r="CI69" s="36"/>
      <c r="CJ69" s="36"/>
      <c r="CK69" s="37"/>
      <c r="CL69" s="43"/>
      <c r="CM69" s="43"/>
      <c r="CN69" s="41"/>
    </row>
    <row r="70" spans="1:92" ht="15.95" customHeight="1" x14ac:dyDescent="0.25">
      <c r="A70" s="47"/>
      <c r="Q70" s="41"/>
      <c r="R70" s="41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65"/>
      <c r="AG70" s="80"/>
      <c r="AH70" s="80"/>
      <c r="AI70" s="80"/>
      <c r="AJ70" s="65"/>
      <c r="AK70" s="65"/>
      <c r="AL70" s="80"/>
      <c r="AM70" s="50"/>
      <c r="AN70" s="50"/>
      <c r="AO70" s="50"/>
      <c r="AP70" s="183"/>
      <c r="AQ70" s="50"/>
      <c r="AR70" s="41"/>
      <c r="AS70" s="41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37"/>
      <c r="BG70" s="36"/>
      <c r="BH70" s="37"/>
      <c r="BI70" s="37"/>
      <c r="BJ70" s="37"/>
      <c r="BK70" s="36"/>
      <c r="BL70" s="36"/>
      <c r="BM70" s="37"/>
      <c r="BN70" s="43"/>
      <c r="BO70" s="43"/>
      <c r="BP70" s="41"/>
      <c r="BQ70" s="41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37"/>
      <c r="CE70" s="36"/>
      <c r="CF70" s="37"/>
      <c r="CG70" s="37"/>
      <c r="CH70" s="37"/>
      <c r="CI70" s="36"/>
      <c r="CJ70" s="36"/>
      <c r="CK70" s="37"/>
      <c r="CL70" s="43"/>
      <c r="CM70" s="43"/>
      <c r="CN70" s="41"/>
    </row>
    <row r="71" spans="1:92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  <c r="AS71" s="40"/>
      <c r="BG71" s="16"/>
      <c r="BH71" s="16"/>
      <c r="BI71" s="16"/>
      <c r="BJ71" s="16"/>
      <c r="BK71" s="16"/>
      <c r="BL71" s="16"/>
      <c r="BM71" s="16"/>
      <c r="BP71" s="12"/>
      <c r="BQ71" s="40"/>
      <c r="CE71" s="16"/>
      <c r="CF71" s="16"/>
      <c r="CG71" s="16"/>
      <c r="CH71" s="16"/>
      <c r="CI71" s="16"/>
      <c r="CJ71" s="16"/>
      <c r="CK71" s="16"/>
      <c r="CN71" s="12"/>
    </row>
    <row r="72" spans="1:92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  <c r="AS72" s="40"/>
      <c r="AT72" s="40"/>
      <c r="AU72" s="40"/>
      <c r="AV72" s="40"/>
      <c r="AW72" s="40"/>
      <c r="AX72" s="40"/>
      <c r="AY72" s="40"/>
      <c r="AZ72" s="40"/>
      <c r="BA72" s="40"/>
      <c r="BB72" s="12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12"/>
      <c r="BQ72" s="40"/>
      <c r="BR72" s="40"/>
      <c r="BS72" s="40"/>
      <c r="BT72" s="40"/>
      <c r="BU72" s="40"/>
      <c r="BV72" s="40"/>
      <c r="BW72" s="40"/>
      <c r="BX72" s="40"/>
      <c r="BY72" s="40"/>
      <c r="BZ72" s="12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12"/>
    </row>
    <row r="73" spans="1:92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  <c r="AS73" s="40"/>
      <c r="AT73" s="275" t="s">
        <v>0</v>
      </c>
      <c r="AU73" s="275"/>
      <c r="AV73" s="275"/>
      <c r="AW73" s="275"/>
      <c r="AX73" s="275"/>
      <c r="AY73" s="275"/>
      <c r="AZ73" s="275"/>
      <c r="BA73" s="275"/>
      <c r="BB73" s="275"/>
      <c r="BC73" s="275"/>
      <c r="BD73" s="275"/>
      <c r="BE73" s="275"/>
      <c r="BF73" s="275"/>
      <c r="BG73" s="275"/>
      <c r="BH73" s="275"/>
      <c r="BI73" s="275"/>
      <c r="BJ73" s="275"/>
      <c r="BK73" s="275"/>
      <c r="BL73" s="275"/>
      <c r="BM73" s="275"/>
      <c r="BN73" s="275"/>
      <c r="BO73" s="275"/>
      <c r="BP73" s="12"/>
      <c r="BQ73" s="40"/>
      <c r="BR73" s="275" t="s">
        <v>0</v>
      </c>
      <c r="BS73" s="275"/>
      <c r="BT73" s="275"/>
      <c r="BU73" s="275"/>
      <c r="BV73" s="275"/>
      <c r="BW73" s="275"/>
      <c r="BX73" s="275"/>
      <c r="BY73" s="275"/>
      <c r="BZ73" s="275"/>
      <c r="CA73" s="275"/>
      <c r="CB73" s="275"/>
      <c r="CC73" s="275"/>
      <c r="CD73" s="275"/>
      <c r="CE73" s="275"/>
      <c r="CF73" s="275"/>
      <c r="CG73" s="275"/>
      <c r="CH73" s="275"/>
      <c r="CI73" s="275"/>
      <c r="CJ73" s="275"/>
      <c r="CK73" s="275"/>
      <c r="CL73" s="275"/>
      <c r="CM73" s="275"/>
      <c r="CN73" s="12"/>
    </row>
    <row r="74" spans="1:92" ht="20.25" x14ac:dyDescent="0.3">
      <c r="A74" s="40"/>
      <c r="B74" s="52" t="s">
        <v>115</v>
      </c>
      <c r="C74" s="52">
        <f>+C2</f>
        <v>23</v>
      </c>
      <c r="D74" s="273" t="s">
        <v>667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51"/>
      <c r="P74" s="51"/>
      <c r="Q74" s="40"/>
      <c r="R74" s="40"/>
      <c r="S74" s="273" t="s">
        <v>669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  <c r="AS74" s="40"/>
      <c r="AT74" s="273" t="s">
        <v>670</v>
      </c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40"/>
      <c r="BQ74" s="40"/>
      <c r="BR74" s="273" t="s">
        <v>675</v>
      </c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40"/>
    </row>
    <row r="75" spans="1:92" ht="18.600000000000001" customHeight="1" x14ac:dyDescent="0.3">
      <c r="A75" s="41"/>
      <c r="N75" s="51"/>
      <c r="O75" s="51"/>
      <c r="P75" s="51"/>
      <c r="Q75" s="41"/>
      <c r="R75" s="41"/>
      <c r="S75" s="7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80"/>
      <c r="AO75" s="80"/>
      <c r="AP75" s="50"/>
      <c r="AQ75" s="50"/>
      <c r="AR75" s="41"/>
      <c r="AS75" s="41"/>
      <c r="AT75" s="61"/>
      <c r="AU75" s="62"/>
      <c r="AV75" s="62"/>
      <c r="AW75" s="62"/>
      <c r="AX75" s="62"/>
      <c r="AY75" s="62"/>
      <c r="AZ75" s="62"/>
      <c r="BA75" s="62"/>
      <c r="BB75" s="63"/>
      <c r="BC75" s="63"/>
      <c r="BD75" s="63"/>
      <c r="BE75" s="63"/>
      <c r="BF75" s="64"/>
      <c r="BG75" s="63"/>
      <c r="BH75" s="63"/>
      <c r="BI75" s="63"/>
      <c r="BJ75" s="63"/>
      <c r="BK75" s="63"/>
      <c r="BL75" s="63"/>
      <c r="BM75" s="63"/>
      <c r="BN75" s="65"/>
      <c r="BO75" s="80"/>
      <c r="BP75" s="41"/>
      <c r="BQ75" s="41"/>
      <c r="BR75" s="61"/>
      <c r="BS75" s="62"/>
      <c r="BT75" s="62"/>
      <c r="BU75" s="62"/>
      <c r="BV75" s="62"/>
      <c r="BW75" s="62"/>
      <c r="BX75" s="62"/>
      <c r="BY75" s="62"/>
      <c r="BZ75" s="63"/>
      <c r="CA75" s="63"/>
      <c r="CB75" s="63"/>
      <c r="CC75" s="63"/>
      <c r="CD75" s="64"/>
      <c r="CE75" s="63"/>
      <c r="CF75" s="63"/>
      <c r="CG75" s="63"/>
      <c r="CH75" s="63"/>
      <c r="CI75" s="63"/>
      <c r="CJ75" s="63"/>
      <c r="CK75" s="63"/>
      <c r="CL75" s="65"/>
      <c r="CM75" s="80"/>
      <c r="CN75" s="41"/>
    </row>
    <row r="76" spans="1:92" ht="15.75" x14ac:dyDescent="0.25">
      <c r="A76" s="41"/>
      <c r="B76" s="16"/>
      <c r="C76" s="16"/>
      <c r="N76" s="16"/>
      <c r="O76" s="16"/>
      <c r="P76" s="16"/>
      <c r="Q76" s="40"/>
      <c r="R76" s="40"/>
      <c r="S76" s="65"/>
      <c r="T76" s="65"/>
      <c r="U76" s="65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65"/>
      <c r="AG76" s="65"/>
      <c r="AH76" s="65"/>
      <c r="AI76" s="50"/>
      <c r="AJ76" s="50"/>
      <c r="AK76" s="50"/>
      <c r="AL76" s="50"/>
      <c r="AM76" s="50"/>
      <c r="AN76" s="50"/>
      <c r="AO76" s="50"/>
      <c r="AP76" s="50"/>
      <c r="AQ76" s="50"/>
      <c r="AR76" s="40"/>
      <c r="AS76" s="40"/>
      <c r="BP76" s="40"/>
      <c r="BQ76" s="40"/>
      <c r="CN76" s="40"/>
    </row>
    <row r="77" spans="1:92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75"/>
      <c r="T77" s="65"/>
      <c r="U77" s="266" t="s">
        <v>667</v>
      </c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50"/>
      <c r="AN77" s="50"/>
      <c r="AO77" s="50"/>
      <c r="AP77" s="50"/>
      <c r="AQ77" s="50"/>
      <c r="AR77" s="40"/>
      <c r="AS77" s="40"/>
      <c r="AT77" s="61"/>
      <c r="AU77" s="61"/>
      <c r="AV77" s="75"/>
      <c r="AW77" s="77"/>
      <c r="AX77" s="78"/>
      <c r="AY77" s="77"/>
      <c r="AZ77" s="77"/>
      <c r="BA77" s="278" t="s">
        <v>665</v>
      </c>
      <c r="BB77" s="279"/>
      <c r="BC77" s="279"/>
      <c r="BD77" s="279"/>
      <c r="BE77" s="280"/>
      <c r="BF77" s="270" t="s">
        <v>671</v>
      </c>
      <c r="BG77" s="271"/>
      <c r="BH77" s="271"/>
      <c r="BI77" s="271"/>
      <c r="BJ77" s="272"/>
      <c r="BK77" s="278" t="s">
        <v>672</v>
      </c>
      <c r="BL77" s="279"/>
      <c r="BM77" s="279"/>
      <c r="BN77" s="279"/>
      <c r="BO77" s="280"/>
      <c r="BP77" s="40"/>
      <c r="BQ77" s="40"/>
      <c r="BR77" s="61"/>
      <c r="BS77" s="61"/>
      <c r="BT77" s="75"/>
      <c r="BU77" s="77"/>
      <c r="BV77" s="78"/>
      <c r="BW77" s="77"/>
      <c r="BX77" s="77"/>
      <c r="BY77" s="278" t="s">
        <v>665</v>
      </c>
      <c r="BZ77" s="279"/>
      <c r="CA77" s="279"/>
      <c r="CB77" s="279"/>
      <c r="CC77" s="280"/>
      <c r="CD77" s="270" t="s">
        <v>671</v>
      </c>
      <c r="CE77" s="271"/>
      <c r="CF77" s="271"/>
      <c r="CG77" s="271"/>
      <c r="CH77" s="272"/>
      <c r="CI77" s="278" t="s">
        <v>672</v>
      </c>
      <c r="CJ77" s="279"/>
      <c r="CK77" s="279"/>
      <c r="CL77" s="279"/>
      <c r="CM77" s="280"/>
      <c r="CN77" s="40"/>
    </row>
    <row r="78" spans="1:92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75"/>
      <c r="T78" s="65"/>
      <c r="U78" s="71"/>
      <c r="V78" s="71"/>
      <c r="W78" s="71"/>
      <c r="X78" s="71"/>
      <c r="Y78" s="71"/>
      <c r="Z78" s="50"/>
      <c r="AA78" s="50"/>
      <c r="AB78" s="50"/>
      <c r="AC78" s="50"/>
      <c r="AD78" s="50"/>
      <c r="AE78" s="71"/>
      <c r="AF78" s="75"/>
      <c r="AG78" s="65"/>
      <c r="AH78" s="71"/>
      <c r="AI78" s="71"/>
      <c r="AJ78" s="71"/>
      <c r="AK78" s="71"/>
      <c r="AL78" s="71"/>
      <c r="AM78" s="50"/>
      <c r="AN78" s="50"/>
      <c r="AO78" s="50"/>
      <c r="AP78" s="50"/>
      <c r="AQ78" s="50"/>
      <c r="AR78" s="41"/>
      <c r="AS78" s="41"/>
      <c r="AT78" s="88" t="s">
        <v>161</v>
      </c>
      <c r="AU78" s="59" t="s">
        <v>121</v>
      </c>
      <c r="AV78" s="59"/>
      <c r="AW78" s="59"/>
      <c r="AX78" s="59"/>
      <c r="AY78" s="59" t="s">
        <v>162</v>
      </c>
      <c r="AZ78" s="22" t="s">
        <v>28</v>
      </c>
      <c r="BA78" s="197" t="s">
        <v>4</v>
      </c>
      <c r="BB78" s="185" t="s">
        <v>29</v>
      </c>
      <c r="BC78" s="185" t="s">
        <v>30</v>
      </c>
      <c r="BD78" s="185" t="s">
        <v>31</v>
      </c>
      <c r="BE78" s="198" t="s">
        <v>3</v>
      </c>
      <c r="BF78" s="186" t="s">
        <v>4</v>
      </c>
      <c r="BG78" s="187" t="s">
        <v>29</v>
      </c>
      <c r="BH78" s="187" t="s">
        <v>30</v>
      </c>
      <c r="BI78" s="187" t="s">
        <v>31</v>
      </c>
      <c r="BJ78" s="188" t="s">
        <v>3</v>
      </c>
      <c r="BK78" s="185" t="s">
        <v>4</v>
      </c>
      <c r="BL78" s="185" t="s">
        <v>29</v>
      </c>
      <c r="BM78" s="185" t="s">
        <v>30</v>
      </c>
      <c r="BN78" s="185" t="s">
        <v>31</v>
      </c>
      <c r="BO78" s="198" t="s">
        <v>3</v>
      </c>
      <c r="BP78" s="41"/>
      <c r="BQ78" s="41"/>
      <c r="BR78" s="88"/>
      <c r="BS78" s="59"/>
      <c r="BT78" s="59"/>
      <c r="BU78" s="59"/>
      <c r="BV78" s="59"/>
      <c r="BW78" s="59"/>
      <c r="BX78" s="22"/>
      <c r="BY78" s="197" t="s">
        <v>4</v>
      </c>
      <c r="BZ78" s="185" t="s">
        <v>29</v>
      </c>
      <c r="CA78" s="185" t="s">
        <v>30</v>
      </c>
      <c r="CB78" s="185" t="s">
        <v>31</v>
      </c>
      <c r="CC78" s="198" t="s">
        <v>3</v>
      </c>
      <c r="CD78" s="186" t="s">
        <v>4</v>
      </c>
      <c r="CE78" s="187" t="s">
        <v>29</v>
      </c>
      <c r="CF78" s="187" t="s">
        <v>30</v>
      </c>
      <c r="CG78" s="187" t="s">
        <v>31</v>
      </c>
      <c r="CH78" s="188" t="s">
        <v>3</v>
      </c>
      <c r="CI78" s="185" t="s">
        <v>4</v>
      </c>
      <c r="CJ78" s="185" t="s">
        <v>29</v>
      </c>
      <c r="CK78" s="185" t="s">
        <v>30</v>
      </c>
      <c r="CL78" s="185" t="s">
        <v>31</v>
      </c>
      <c r="CM78" s="198" t="s">
        <v>3</v>
      </c>
      <c r="CN78" s="41"/>
    </row>
    <row r="79" spans="1:92" ht="15.75" customHeight="1" thickBot="1" x14ac:dyDescent="0.3">
      <c r="A79" s="41"/>
      <c r="B79" s="16"/>
      <c r="C79" s="16"/>
      <c r="D79" s="42" t="s">
        <v>82</v>
      </c>
      <c r="E79" s="42"/>
      <c r="F79" s="42"/>
      <c r="G79" s="29" t="s">
        <v>23</v>
      </c>
      <c r="H79" s="43"/>
      <c r="I79" s="50">
        <v>22</v>
      </c>
      <c r="J79" s="74">
        <v>40</v>
      </c>
      <c r="K79" s="74">
        <v>15</v>
      </c>
      <c r="L79" s="83">
        <v>55</v>
      </c>
      <c r="M79" s="74">
        <v>4</v>
      </c>
      <c r="O79" s="16"/>
      <c r="P79" s="16"/>
      <c r="Q79" s="41"/>
      <c r="R79" s="41"/>
      <c r="S79" s="75"/>
      <c r="T79" s="65"/>
      <c r="U79" s="150" t="s">
        <v>161</v>
      </c>
      <c r="V79" s="22" t="s">
        <v>194</v>
      </c>
      <c r="W79" s="22"/>
      <c r="X79" s="22"/>
      <c r="Y79" s="22"/>
      <c r="Z79" s="22"/>
      <c r="AA79" s="22"/>
      <c r="AB79" s="22"/>
      <c r="AC79" s="150" t="s">
        <v>4</v>
      </c>
      <c r="AD79" s="150" t="s">
        <v>8</v>
      </c>
      <c r="AE79" s="150" t="s">
        <v>9</v>
      </c>
      <c r="AF79" s="150" t="s">
        <v>10</v>
      </c>
      <c r="AG79" s="263" t="s">
        <v>107</v>
      </c>
      <c r="AH79" s="263"/>
      <c r="AI79" s="150" t="s">
        <v>5</v>
      </c>
      <c r="AJ79" s="150" t="s">
        <v>7</v>
      </c>
      <c r="AK79" s="150" t="s">
        <v>6</v>
      </c>
      <c r="AL79" s="150" t="s">
        <v>108</v>
      </c>
      <c r="AM79" s="50"/>
      <c r="AN79" s="50"/>
      <c r="AO79" s="50"/>
      <c r="AP79" s="50"/>
      <c r="AQ79" s="50"/>
      <c r="AR79" s="41"/>
      <c r="AS79" s="41"/>
      <c r="AT79" s="25" t="s">
        <v>139</v>
      </c>
      <c r="AU79" s="25"/>
      <c r="AV79" s="25"/>
      <c r="AW79" s="25"/>
      <c r="AX79" s="25"/>
      <c r="AY79" s="27" t="s">
        <v>143</v>
      </c>
      <c r="BA79" s="189">
        <v>2</v>
      </c>
      <c r="BB79" s="28">
        <v>1</v>
      </c>
      <c r="BC79" s="28">
        <v>0</v>
      </c>
      <c r="BD79" s="28">
        <f>+BC79+BB79</f>
        <v>1</v>
      </c>
      <c r="BE79" s="193">
        <v>0</v>
      </c>
      <c r="BF79" s="189">
        <f>+BK79+BA79</f>
        <v>33</v>
      </c>
      <c r="BG79" s="28">
        <f>+BL79+BB79</f>
        <v>7</v>
      </c>
      <c r="BH79" s="28">
        <f>+BM79+BC79</f>
        <v>7</v>
      </c>
      <c r="BI79" s="28">
        <f>+BN79+BD79</f>
        <v>14</v>
      </c>
      <c r="BJ79" s="193">
        <f>+BO79+BE79</f>
        <v>2</v>
      </c>
      <c r="BK79" s="191">
        <v>31</v>
      </c>
      <c r="BL79" s="74">
        <v>6</v>
      </c>
      <c r="BM79" s="74">
        <v>7</v>
      </c>
      <c r="BN79" s="50">
        <f t="shared" ref="BN79:BN90" si="96">+BL79+BM79</f>
        <v>13</v>
      </c>
      <c r="BO79" s="194">
        <v>2</v>
      </c>
      <c r="BP79" s="41"/>
      <c r="BQ79" s="41"/>
      <c r="BR79" s="75">
        <v>7</v>
      </c>
      <c r="BS79" s="36" t="s">
        <v>99</v>
      </c>
      <c r="BT79" s="36"/>
      <c r="BU79" s="36"/>
      <c r="BV79" s="36"/>
      <c r="BW79" s="38"/>
      <c r="BX79" s="57"/>
      <c r="BY79" s="191">
        <v>1</v>
      </c>
      <c r="BZ79" s="74">
        <v>0</v>
      </c>
      <c r="CA79" s="74">
        <v>0</v>
      </c>
      <c r="CB79" s="50">
        <f t="shared" ref="CB79" si="97">+CA79+BZ79</f>
        <v>0</v>
      </c>
      <c r="CC79" s="194">
        <v>0</v>
      </c>
      <c r="CD79" s="191">
        <f t="shared" ref="CD79:CD102" si="98">+CI79+BY79</f>
        <v>4</v>
      </c>
      <c r="CE79" s="74">
        <f t="shared" ref="CE79:CE102" si="99">+CJ79+BZ79</f>
        <v>0</v>
      </c>
      <c r="CF79" s="74">
        <f t="shared" ref="CF79:CF102" si="100">+CK79+CA79</f>
        <v>0</v>
      </c>
      <c r="CG79" s="74">
        <f t="shared" ref="CG79:CG102" si="101">+CL79+CB79</f>
        <v>0</v>
      </c>
      <c r="CH79" s="194">
        <f t="shared" ref="CH79:CH102" si="102">+CM79+CC79</f>
        <v>0</v>
      </c>
      <c r="CI79" s="191">
        <v>3</v>
      </c>
      <c r="CJ79" s="74">
        <v>0</v>
      </c>
      <c r="CK79" s="74">
        <v>0</v>
      </c>
      <c r="CL79" s="50">
        <f t="shared" ref="CL79:CL84" si="103">+CJ79+CK79</f>
        <v>0</v>
      </c>
      <c r="CM79" s="194">
        <v>0</v>
      </c>
      <c r="CN79" s="41"/>
    </row>
    <row r="80" spans="1:92" ht="15.75" customHeight="1" x14ac:dyDescent="0.25">
      <c r="A80" s="41"/>
      <c r="B80" s="16"/>
      <c r="C80" s="16"/>
      <c r="D80" s="97" t="s">
        <v>65</v>
      </c>
      <c r="E80" s="42"/>
      <c r="F80" s="42"/>
      <c r="G80" s="97" t="s">
        <v>17</v>
      </c>
      <c r="H80" s="43"/>
      <c r="I80" s="50">
        <v>21</v>
      </c>
      <c r="J80" s="74">
        <v>25</v>
      </c>
      <c r="K80" s="74">
        <v>26</v>
      </c>
      <c r="L80" s="83">
        <v>51</v>
      </c>
      <c r="M80" s="74">
        <v>4</v>
      </c>
      <c r="O80" s="16"/>
      <c r="P80" s="16"/>
      <c r="Q80" s="41"/>
      <c r="R80" s="41"/>
      <c r="S80" s="75"/>
      <c r="T80" s="65"/>
      <c r="U80" s="79">
        <v>8</v>
      </c>
      <c r="V80" s="65" t="s">
        <v>18</v>
      </c>
      <c r="W80" s="65"/>
      <c r="X80" s="65"/>
      <c r="Y80" s="65"/>
      <c r="Z80" s="50"/>
      <c r="AC80" s="50">
        <f>SUMIF($V$96:$V$98,$V80,AC$96:AC$98)+SUMIF($V$114:$V$124,$V80,AC$114:AC$124)</f>
        <v>1</v>
      </c>
      <c r="AD80" s="50">
        <f t="shared" ref="AD80:AF90" si="104">SUMIF($V$96:$V$98,$V80,AD$96:AD$98)+SUMIF($V$114:$V$124,$V80,AD$114:AD$124)</f>
        <v>0</v>
      </c>
      <c r="AE80" s="50">
        <f t="shared" si="104"/>
        <v>0</v>
      </c>
      <c r="AF80" s="50">
        <f t="shared" si="104"/>
        <v>1</v>
      </c>
      <c r="AG80" s="264">
        <f t="shared" ref="AG80" si="105">(2*AD80+AF80)/(2*AC80)</f>
        <v>0.5</v>
      </c>
      <c r="AH80" s="264"/>
      <c r="AI80" s="50">
        <f t="shared" ref="AI80:AK90" si="106">SUMIF($V$96:$V$98,$V80,AI$96:AI$98)+SUMIF($V$114:$V$124,$V80,AI$114:AI$124)</f>
        <v>1</v>
      </c>
      <c r="AJ80" s="50">
        <f t="shared" si="106"/>
        <v>0</v>
      </c>
      <c r="AK80" s="50">
        <f t="shared" si="106"/>
        <v>0</v>
      </c>
      <c r="AL80" s="81">
        <f t="shared" ref="AL80" si="107">+AI80/AC80</f>
        <v>1</v>
      </c>
      <c r="AM80" s="50"/>
      <c r="AN80" s="50"/>
      <c r="AO80" s="50"/>
      <c r="AP80" s="50"/>
      <c r="AQ80" s="50"/>
      <c r="AR80" s="41"/>
      <c r="AS80" s="41"/>
      <c r="AT80" s="75">
        <v>8</v>
      </c>
      <c r="AU80" s="36" t="s">
        <v>104</v>
      </c>
      <c r="AV80" s="36"/>
      <c r="AW80" s="36"/>
      <c r="AX80" s="36"/>
      <c r="AY80" s="38">
        <v>1</v>
      </c>
      <c r="AZ80" s="42" t="s">
        <v>139</v>
      </c>
      <c r="BA80" s="191">
        <v>1</v>
      </c>
      <c r="BB80" s="74">
        <v>0</v>
      </c>
      <c r="BC80" s="74">
        <v>0</v>
      </c>
      <c r="BD80" s="50">
        <f t="shared" ref="BD80:BD90" si="108">+BC80+BB80</f>
        <v>0</v>
      </c>
      <c r="BE80" s="194">
        <v>0</v>
      </c>
      <c r="BF80" s="191">
        <f t="shared" ref="BF80:BF90" si="109">+BK80+BA80</f>
        <v>20</v>
      </c>
      <c r="BG80" s="74">
        <f t="shared" ref="BG80:BG90" si="110">+BL80+BB80</f>
        <v>0</v>
      </c>
      <c r="BH80" s="74">
        <f t="shared" ref="BH80:BH90" si="111">+BM80+BC80</f>
        <v>1</v>
      </c>
      <c r="BI80" s="74">
        <f t="shared" ref="BI80:BI90" si="112">+BN80+BD80</f>
        <v>1</v>
      </c>
      <c r="BJ80" s="194">
        <f t="shared" ref="BJ80:BJ90" si="113">+BO80+BE80</f>
        <v>0</v>
      </c>
      <c r="BK80" s="191">
        <v>19</v>
      </c>
      <c r="BL80" s="74">
        <v>0</v>
      </c>
      <c r="BM80" s="74">
        <v>1</v>
      </c>
      <c r="BN80" s="50">
        <f t="shared" si="96"/>
        <v>1</v>
      </c>
      <c r="BO80" s="194">
        <v>0</v>
      </c>
      <c r="BP80" s="41"/>
      <c r="BQ80" s="41"/>
      <c r="BR80" s="75">
        <v>6</v>
      </c>
      <c r="BS80" s="36" t="s">
        <v>74</v>
      </c>
      <c r="BT80" s="36"/>
      <c r="BU80" s="36"/>
      <c r="BV80" s="36"/>
      <c r="BW80" s="38"/>
      <c r="BX80" s="57"/>
      <c r="BY80" s="191"/>
      <c r="BZ80" s="74"/>
      <c r="CA80" s="74"/>
      <c r="CB80" s="74"/>
      <c r="CC80" s="194"/>
      <c r="CD80" s="191">
        <f t="shared" si="98"/>
        <v>1</v>
      </c>
      <c r="CE80" s="74">
        <f t="shared" si="99"/>
        <v>0</v>
      </c>
      <c r="CF80" s="74">
        <f t="shared" si="100"/>
        <v>0</v>
      </c>
      <c r="CG80" s="74">
        <f t="shared" si="101"/>
        <v>0</v>
      </c>
      <c r="CH80" s="194">
        <f t="shared" si="102"/>
        <v>0</v>
      </c>
      <c r="CI80" s="191">
        <v>1</v>
      </c>
      <c r="CJ80" s="74">
        <v>0</v>
      </c>
      <c r="CK80" s="74">
        <v>0</v>
      </c>
      <c r="CL80" s="50">
        <f t="shared" si="103"/>
        <v>0</v>
      </c>
      <c r="CM80" s="194">
        <v>0</v>
      </c>
      <c r="CN80" s="41"/>
    </row>
    <row r="81" spans="1:92" ht="15.75" customHeight="1" x14ac:dyDescent="0.25">
      <c r="A81" s="41"/>
      <c r="B81" s="16"/>
      <c r="C81" s="16"/>
      <c r="D81" s="65" t="s">
        <v>126</v>
      </c>
      <c r="E81" s="36"/>
      <c r="F81" s="36"/>
      <c r="G81" s="97" t="s">
        <v>19</v>
      </c>
      <c r="H81" s="38"/>
      <c r="I81" s="50">
        <v>21</v>
      </c>
      <c r="J81" s="74">
        <v>31</v>
      </c>
      <c r="K81" s="74">
        <v>16</v>
      </c>
      <c r="L81" s="83">
        <v>47</v>
      </c>
      <c r="M81" s="74">
        <v>4</v>
      </c>
      <c r="O81" s="16"/>
      <c r="P81" s="16"/>
      <c r="Q81" s="41"/>
      <c r="R81" s="41"/>
      <c r="S81" s="75"/>
      <c r="T81" s="65"/>
      <c r="U81" s="79">
        <v>7</v>
      </c>
      <c r="V81" s="65" t="s">
        <v>22</v>
      </c>
      <c r="W81" s="65"/>
      <c r="X81" s="65"/>
      <c r="Y81" s="65"/>
      <c r="Z81" s="50"/>
      <c r="AC81" s="50">
        <f t="shared" ref="AC81:AC90" si="114">SUMIF($V$96:$V$98,$V81,AC$96:AC$98)+SUMIF($V$114:$V$124,$V81,AC$114:AC$124)</f>
        <v>2</v>
      </c>
      <c r="AD81" s="50">
        <f t="shared" si="104"/>
        <v>2</v>
      </c>
      <c r="AE81" s="50">
        <f t="shared" si="104"/>
        <v>0</v>
      </c>
      <c r="AF81" s="50">
        <f t="shared" si="104"/>
        <v>0</v>
      </c>
      <c r="AG81" s="264">
        <f t="shared" ref="AG81:AG90" si="115">(2*AD81+AF81)/(2*AC81)</f>
        <v>1</v>
      </c>
      <c r="AH81" s="264"/>
      <c r="AI81" s="50">
        <f t="shared" si="106"/>
        <v>0</v>
      </c>
      <c r="AJ81" s="50">
        <f t="shared" si="106"/>
        <v>0</v>
      </c>
      <c r="AK81" s="50">
        <f t="shared" si="106"/>
        <v>2</v>
      </c>
      <c r="AL81" s="81">
        <f t="shared" ref="AL81:AL90" si="116">+AI81/AC81</f>
        <v>0</v>
      </c>
      <c r="AM81" s="50"/>
      <c r="AN81" s="50"/>
      <c r="AO81" s="50"/>
      <c r="AP81" s="50"/>
      <c r="AQ81" s="50"/>
      <c r="AR81" s="41"/>
      <c r="AS81" s="41"/>
      <c r="AT81" s="75">
        <v>9</v>
      </c>
      <c r="AU81" s="36" t="s">
        <v>119</v>
      </c>
      <c r="AV81" s="36"/>
      <c r="AW81" s="36"/>
      <c r="AX81" s="36"/>
      <c r="AY81" s="38">
        <v>27</v>
      </c>
      <c r="AZ81" s="42" t="s">
        <v>139</v>
      </c>
      <c r="BA81" s="191"/>
      <c r="BB81" s="74"/>
      <c r="BC81" s="74"/>
      <c r="BD81" s="50"/>
      <c r="BE81" s="194"/>
      <c r="BF81" s="191">
        <f t="shared" si="109"/>
        <v>19</v>
      </c>
      <c r="BG81" s="74">
        <f t="shared" si="110"/>
        <v>20</v>
      </c>
      <c r="BH81" s="74">
        <f t="shared" si="111"/>
        <v>15</v>
      </c>
      <c r="BI81" s="74">
        <f t="shared" si="112"/>
        <v>35</v>
      </c>
      <c r="BJ81" s="194">
        <f t="shared" si="113"/>
        <v>6</v>
      </c>
      <c r="BK81" s="191">
        <v>19</v>
      </c>
      <c r="BL81" s="74">
        <v>20</v>
      </c>
      <c r="BM81" s="74">
        <v>15</v>
      </c>
      <c r="BN81" s="50">
        <f t="shared" si="96"/>
        <v>35</v>
      </c>
      <c r="BO81" s="194">
        <v>6</v>
      </c>
      <c r="BP81" s="41"/>
      <c r="BQ81" s="41"/>
      <c r="BR81" s="75">
        <v>6.5</v>
      </c>
      <c r="BS81" s="36" t="s">
        <v>88</v>
      </c>
      <c r="BT81" s="36"/>
      <c r="BU81" s="36"/>
      <c r="BV81" s="36"/>
      <c r="BW81" s="38"/>
      <c r="BX81" s="57"/>
      <c r="BY81" s="191"/>
      <c r="BZ81" s="74"/>
      <c r="CA81" s="74"/>
      <c r="CB81" s="74"/>
      <c r="CC81" s="194"/>
      <c r="CD81" s="191">
        <f t="shared" si="98"/>
        <v>1</v>
      </c>
      <c r="CE81" s="74">
        <f t="shared" si="99"/>
        <v>0</v>
      </c>
      <c r="CF81" s="74">
        <f t="shared" si="100"/>
        <v>0</v>
      </c>
      <c r="CG81" s="74">
        <f t="shared" si="101"/>
        <v>0</v>
      </c>
      <c r="CH81" s="194">
        <f t="shared" si="102"/>
        <v>0</v>
      </c>
      <c r="CI81" s="191">
        <v>1</v>
      </c>
      <c r="CJ81" s="74">
        <v>0</v>
      </c>
      <c r="CK81" s="74">
        <v>0</v>
      </c>
      <c r="CL81" s="50">
        <f t="shared" si="103"/>
        <v>0</v>
      </c>
      <c r="CM81" s="194">
        <v>0</v>
      </c>
      <c r="CN81" s="75"/>
    </row>
    <row r="82" spans="1:92" ht="15.75" customHeight="1" x14ac:dyDescent="0.25">
      <c r="A82" s="41"/>
      <c r="B82" s="16"/>
      <c r="C82" s="16"/>
      <c r="D82" s="42" t="s">
        <v>133</v>
      </c>
      <c r="E82" s="42"/>
      <c r="F82" s="42"/>
      <c r="G82" s="42" t="s">
        <v>25</v>
      </c>
      <c r="H82" s="43"/>
      <c r="I82" s="50">
        <v>20</v>
      </c>
      <c r="J82" s="74">
        <v>33</v>
      </c>
      <c r="K82" s="74">
        <v>7</v>
      </c>
      <c r="L82" s="83">
        <v>40</v>
      </c>
      <c r="M82" s="74">
        <v>0</v>
      </c>
      <c r="O82" s="16"/>
      <c r="P82" s="16"/>
      <c r="Q82" s="41"/>
      <c r="R82" s="41"/>
      <c r="S82" s="75"/>
      <c r="T82" s="65"/>
      <c r="U82" s="79">
        <v>7.5</v>
      </c>
      <c r="V82" s="65" t="s">
        <v>272</v>
      </c>
      <c r="W82" s="65"/>
      <c r="X82" s="65"/>
      <c r="Y82" s="65"/>
      <c r="Z82" s="50"/>
      <c r="AC82" s="50">
        <f t="shared" si="114"/>
        <v>10.3</v>
      </c>
      <c r="AD82" s="50">
        <f t="shared" si="104"/>
        <v>6</v>
      </c>
      <c r="AE82" s="50">
        <f t="shared" si="104"/>
        <v>2</v>
      </c>
      <c r="AF82" s="50">
        <f t="shared" si="104"/>
        <v>3</v>
      </c>
      <c r="AG82" s="264">
        <f t="shared" si="115"/>
        <v>0.72815533980582514</v>
      </c>
      <c r="AH82" s="264"/>
      <c r="AI82" s="50">
        <f t="shared" si="106"/>
        <v>22</v>
      </c>
      <c r="AJ82" s="50">
        <f t="shared" si="106"/>
        <v>0</v>
      </c>
      <c r="AK82" s="50">
        <f t="shared" si="106"/>
        <v>1</v>
      </c>
      <c r="AL82" s="81">
        <f t="shared" si="116"/>
        <v>2.1359223300970873</v>
      </c>
      <c r="AM82" s="50"/>
      <c r="AN82" s="50"/>
      <c r="AO82" s="50"/>
      <c r="AP82" s="50"/>
      <c r="AQ82" s="50"/>
      <c r="AR82" s="41"/>
      <c r="AS82" s="41"/>
      <c r="AT82" s="75">
        <v>8.5</v>
      </c>
      <c r="AU82" s="36" t="s">
        <v>34</v>
      </c>
      <c r="AV82" s="36"/>
      <c r="AW82" s="36"/>
      <c r="AX82" s="36"/>
      <c r="AY82" s="38">
        <v>19</v>
      </c>
      <c r="AZ82" s="42" t="s">
        <v>139</v>
      </c>
      <c r="BA82" s="191">
        <v>1</v>
      </c>
      <c r="BB82" s="74">
        <v>0</v>
      </c>
      <c r="BC82" s="74">
        <v>1</v>
      </c>
      <c r="BD82" s="50">
        <f t="shared" si="108"/>
        <v>1</v>
      </c>
      <c r="BE82" s="194">
        <v>0</v>
      </c>
      <c r="BF82" s="191">
        <f t="shared" si="109"/>
        <v>20</v>
      </c>
      <c r="BG82" s="74">
        <f t="shared" si="110"/>
        <v>10</v>
      </c>
      <c r="BH82" s="74">
        <f t="shared" si="111"/>
        <v>11</v>
      </c>
      <c r="BI82" s="74">
        <f t="shared" si="112"/>
        <v>21</v>
      </c>
      <c r="BJ82" s="194">
        <f t="shared" si="113"/>
        <v>0</v>
      </c>
      <c r="BK82" s="191">
        <v>19</v>
      </c>
      <c r="BL82" s="74">
        <v>10</v>
      </c>
      <c r="BM82" s="74">
        <v>10</v>
      </c>
      <c r="BN82" s="50">
        <f t="shared" si="96"/>
        <v>20</v>
      </c>
      <c r="BO82" s="194">
        <v>0</v>
      </c>
      <c r="BP82" s="41"/>
      <c r="BQ82" s="41"/>
      <c r="BR82" s="75">
        <v>7.5</v>
      </c>
      <c r="BS82" s="36" t="s">
        <v>167</v>
      </c>
      <c r="BT82" s="36"/>
      <c r="BU82" s="36"/>
      <c r="BV82" s="36"/>
      <c r="BW82" s="38"/>
      <c r="BX82" s="57"/>
      <c r="BY82" s="191"/>
      <c r="BZ82" s="74"/>
      <c r="CA82" s="74"/>
      <c r="CB82" s="74"/>
      <c r="CC82" s="194"/>
      <c r="CD82" s="191">
        <f t="shared" si="98"/>
        <v>1</v>
      </c>
      <c r="CE82" s="74">
        <f t="shared" si="99"/>
        <v>0</v>
      </c>
      <c r="CF82" s="74">
        <f t="shared" si="100"/>
        <v>0</v>
      </c>
      <c r="CG82" s="74">
        <f t="shared" si="101"/>
        <v>0</v>
      </c>
      <c r="CH82" s="194">
        <f t="shared" si="102"/>
        <v>2</v>
      </c>
      <c r="CI82" s="191">
        <v>1</v>
      </c>
      <c r="CJ82" s="74">
        <v>0</v>
      </c>
      <c r="CK82" s="74">
        <v>0</v>
      </c>
      <c r="CL82" s="50">
        <f t="shared" si="103"/>
        <v>0</v>
      </c>
      <c r="CM82" s="194">
        <v>2</v>
      </c>
      <c r="CN82" s="41"/>
    </row>
    <row r="83" spans="1:92" ht="15.75" customHeight="1" x14ac:dyDescent="0.25">
      <c r="A83" s="41"/>
      <c r="C83" s="16"/>
      <c r="D83" s="42" t="s">
        <v>132</v>
      </c>
      <c r="E83" s="36"/>
      <c r="F83" s="36"/>
      <c r="G83" s="36" t="s">
        <v>15</v>
      </c>
      <c r="H83" s="38"/>
      <c r="I83" s="50">
        <v>21</v>
      </c>
      <c r="J83" s="74">
        <v>22</v>
      </c>
      <c r="K83" s="74">
        <v>15</v>
      </c>
      <c r="L83" s="83">
        <v>37</v>
      </c>
      <c r="M83" s="74">
        <v>2</v>
      </c>
      <c r="Q83" s="41"/>
      <c r="R83" s="41"/>
      <c r="S83" s="75"/>
      <c r="T83" s="65"/>
      <c r="U83" s="79">
        <v>7.5</v>
      </c>
      <c r="V83" s="65" t="s">
        <v>16</v>
      </c>
      <c r="W83" s="65"/>
      <c r="X83" s="65"/>
      <c r="Y83" s="65"/>
      <c r="Z83" s="50"/>
      <c r="AC83" s="50">
        <f t="shared" si="114"/>
        <v>4</v>
      </c>
      <c r="AD83" s="50">
        <f t="shared" si="104"/>
        <v>3</v>
      </c>
      <c r="AE83" s="50">
        <f t="shared" si="104"/>
        <v>0</v>
      </c>
      <c r="AF83" s="50">
        <f t="shared" si="104"/>
        <v>1</v>
      </c>
      <c r="AG83" s="264">
        <f t="shared" si="115"/>
        <v>0.875</v>
      </c>
      <c r="AH83" s="264"/>
      <c r="AI83" s="50">
        <f t="shared" si="106"/>
        <v>6</v>
      </c>
      <c r="AJ83" s="50">
        <f t="shared" si="106"/>
        <v>0</v>
      </c>
      <c r="AK83" s="50">
        <f t="shared" si="106"/>
        <v>1</v>
      </c>
      <c r="AL83" s="81">
        <f t="shared" si="116"/>
        <v>1.5</v>
      </c>
      <c r="AM83" s="50"/>
      <c r="AN83" s="50"/>
      <c r="AO83" s="50"/>
      <c r="AP83" s="50"/>
      <c r="AQ83" s="50"/>
      <c r="AR83" s="41"/>
      <c r="AS83" s="41"/>
      <c r="AT83" s="75">
        <v>8</v>
      </c>
      <c r="AU83" s="36" t="s">
        <v>70</v>
      </c>
      <c r="AV83" s="36"/>
      <c r="AW83" s="36"/>
      <c r="AX83" s="36"/>
      <c r="AY83" s="38">
        <v>5</v>
      </c>
      <c r="AZ83" s="42" t="s">
        <v>139</v>
      </c>
      <c r="BA83" s="191">
        <v>1</v>
      </c>
      <c r="BB83" s="74">
        <v>0</v>
      </c>
      <c r="BC83" s="74">
        <v>1</v>
      </c>
      <c r="BD83" s="50">
        <f t="shared" si="108"/>
        <v>1</v>
      </c>
      <c r="BE83" s="194">
        <v>0</v>
      </c>
      <c r="BF83" s="191">
        <f t="shared" si="109"/>
        <v>23</v>
      </c>
      <c r="BG83" s="74">
        <f t="shared" si="110"/>
        <v>0</v>
      </c>
      <c r="BH83" s="74">
        <f t="shared" si="111"/>
        <v>18</v>
      </c>
      <c r="BI83" s="74">
        <f t="shared" si="112"/>
        <v>18</v>
      </c>
      <c r="BJ83" s="194">
        <f t="shared" si="113"/>
        <v>0</v>
      </c>
      <c r="BK83" s="191">
        <v>22</v>
      </c>
      <c r="BL83" s="74">
        <v>0</v>
      </c>
      <c r="BM83" s="74">
        <v>17</v>
      </c>
      <c r="BN83" s="50">
        <f t="shared" si="96"/>
        <v>17</v>
      </c>
      <c r="BO83" s="194">
        <v>0</v>
      </c>
      <c r="BP83" s="41"/>
      <c r="BQ83" s="41"/>
      <c r="BR83" s="75">
        <v>7.5</v>
      </c>
      <c r="BS83" s="36" t="s">
        <v>165</v>
      </c>
      <c r="BT83" s="36"/>
      <c r="BU83" s="36"/>
      <c r="BV83" s="36"/>
      <c r="BW83" s="38"/>
      <c r="BX83" s="57"/>
      <c r="BY83" s="191"/>
      <c r="BZ83" s="74"/>
      <c r="CA83" s="74"/>
      <c r="CB83" s="74"/>
      <c r="CC83" s="194"/>
      <c r="CD83" s="191">
        <f t="shared" si="98"/>
        <v>3</v>
      </c>
      <c r="CE83" s="74">
        <f t="shared" si="99"/>
        <v>0</v>
      </c>
      <c r="CF83" s="74">
        <f t="shared" si="100"/>
        <v>2</v>
      </c>
      <c r="CG83" s="74">
        <f t="shared" si="101"/>
        <v>2</v>
      </c>
      <c r="CH83" s="194">
        <f t="shared" si="102"/>
        <v>2</v>
      </c>
      <c r="CI83" s="191">
        <v>3</v>
      </c>
      <c r="CJ83" s="74">
        <v>0</v>
      </c>
      <c r="CK83" s="74">
        <v>2</v>
      </c>
      <c r="CL83" s="50">
        <f t="shared" si="103"/>
        <v>2</v>
      </c>
      <c r="CM83" s="194">
        <v>2</v>
      </c>
      <c r="CN83" s="41"/>
    </row>
    <row r="84" spans="1:92" ht="15.75" customHeight="1" x14ac:dyDescent="0.25">
      <c r="A84" s="41"/>
      <c r="C84" s="16"/>
      <c r="D84" s="36" t="s">
        <v>119</v>
      </c>
      <c r="E84" s="42"/>
      <c r="F84" s="42"/>
      <c r="G84" s="42" t="s">
        <v>139</v>
      </c>
      <c r="H84" s="43"/>
      <c r="I84" s="50">
        <v>19</v>
      </c>
      <c r="J84" s="74">
        <v>20</v>
      </c>
      <c r="K84" s="74">
        <v>15</v>
      </c>
      <c r="L84" s="83">
        <v>35</v>
      </c>
      <c r="M84" s="74">
        <v>6</v>
      </c>
      <c r="Q84" s="41"/>
      <c r="R84" s="41"/>
      <c r="S84" s="75"/>
      <c r="T84" s="65"/>
      <c r="U84" s="79">
        <v>7.5</v>
      </c>
      <c r="V84" s="65" t="s">
        <v>118</v>
      </c>
      <c r="W84" s="65"/>
      <c r="X84" s="65"/>
      <c r="Y84" s="65"/>
      <c r="Z84" s="50"/>
      <c r="AC84" s="50">
        <f t="shared" si="114"/>
        <v>1</v>
      </c>
      <c r="AD84" s="50">
        <f t="shared" si="104"/>
        <v>1</v>
      </c>
      <c r="AE84" s="50">
        <f t="shared" si="104"/>
        <v>0</v>
      </c>
      <c r="AF84" s="50">
        <f t="shared" si="104"/>
        <v>0</v>
      </c>
      <c r="AG84" s="264">
        <f t="shared" si="115"/>
        <v>1</v>
      </c>
      <c r="AH84" s="264"/>
      <c r="AI84" s="50">
        <f t="shared" si="106"/>
        <v>0</v>
      </c>
      <c r="AJ84" s="50">
        <f t="shared" si="106"/>
        <v>0</v>
      </c>
      <c r="AK84" s="50">
        <f t="shared" si="106"/>
        <v>1</v>
      </c>
      <c r="AL84" s="81">
        <f t="shared" si="116"/>
        <v>0</v>
      </c>
      <c r="AM84" s="50"/>
      <c r="AN84" s="50"/>
      <c r="AO84" s="50"/>
      <c r="AP84" s="50"/>
      <c r="AQ84" s="50"/>
      <c r="AR84" s="41"/>
      <c r="AS84" s="41"/>
      <c r="AT84" s="75">
        <v>7.5</v>
      </c>
      <c r="AU84" s="36" t="s">
        <v>44</v>
      </c>
      <c r="AV84" s="36"/>
      <c r="AW84" s="36"/>
      <c r="AX84" s="36"/>
      <c r="AY84" s="38">
        <v>7</v>
      </c>
      <c r="AZ84" s="42" t="s">
        <v>139</v>
      </c>
      <c r="BA84" s="191">
        <v>1</v>
      </c>
      <c r="BB84" s="74">
        <v>1</v>
      </c>
      <c r="BC84" s="74">
        <v>0</v>
      </c>
      <c r="BD84" s="50">
        <f t="shared" si="108"/>
        <v>1</v>
      </c>
      <c r="BE84" s="194">
        <v>0</v>
      </c>
      <c r="BF84" s="191">
        <f t="shared" si="109"/>
        <v>21</v>
      </c>
      <c r="BG84" s="74">
        <f t="shared" si="110"/>
        <v>6</v>
      </c>
      <c r="BH84" s="74">
        <f t="shared" si="111"/>
        <v>5</v>
      </c>
      <c r="BI84" s="74">
        <f t="shared" si="112"/>
        <v>11</v>
      </c>
      <c r="BJ84" s="194">
        <f t="shared" si="113"/>
        <v>8</v>
      </c>
      <c r="BK84" s="191">
        <v>20</v>
      </c>
      <c r="BL84" s="74">
        <v>5</v>
      </c>
      <c r="BM84" s="74">
        <v>5</v>
      </c>
      <c r="BN84" s="50">
        <f t="shared" si="96"/>
        <v>10</v>
      </c>
      <c r="BO84" s="194">
        <v>8</v>
      </c>
      <c r="BP84" s="41"/>
      <c r="BQ84" s="41"/>
      <c r="BR84" s="75">
        <v>7.5</v>
      </c>
      <c r="BS84" s="36" t="s">
        <v>129</v>
      </c>
      <c r="BT84" s="36"/>
      <c r="BU84" s="36"/>
      <c r="BV84" s="36"/>
      <c r="BW84" s="38"/>
      <c r="BX84" s="57"/>
      <c r="BY84" s="191"/>
      <c r="BZ84" s="74"/>
      <c r="CA84" s="74"/>
      <c r="CB84" s="74"/>
      <c r="CC84" s="194"/>
      <c r="CD84" s="191">
        <f t="shared" si="98"/>
        <v>1</v>
      </c>
      <c r="CE84" s="74">
        <f t="shared" si="99"/>
        <v>0</v>
      </c>
      <c r="CF84" s="74">
        <f t="shared" si="100"/>
        <v>0</v>
      </c>
      <c r="CG84" s="74">
        <f t="shared" si="101"/>
        <v>0</v>
      </c>
      <c r="CH84" s="194">
        <f t="shared" si="102"/>
        <v>0</v>
      </c>
      <c r="CI84" s="191">
        <v>1</v>
      </c>
      <c r="CJ84" s="74">
        <v>0</v>
      </c>
      <c r="CK84" s="74">
        <v>0</v>
      </c>
      <c r="CL84" s="50">
        <f t="shared" si="103"/>
        <v>0</v>
      </c>
      <c r="CM84" s="194">
        <v>0</v>
      </c>
      <c r="CN84" s="41"/>
    </row>
    <row r="85" spans="1:92" ht="15.75" customHeight="1" x14ac:dyDescent="0.25">
      <c r="A85" s="41"/>
      <c r="C85" s="16"/>
      <c r="D85" s="97" t="s">
        <v>39</v>
      </c>
      <c r="E85" s="42"/>
      <c r="F85" s="42"/>
      <c r="G85" s="97" t="s">
        <v>17</v>
      </c>
      <c r="H85" s="43"/>
      <c r="I85" s="50">
        <v>19</v>
      </c>
      <c r="J85" s="74">
        <v>10</v>
      </c>
      <c r="K85" s="74">
        <v>23</v>
      </c>
      <c r="L85" s="83">
        <v>33</v>
      </c>
      <c r="M85" s="74">
        <v>6</v>
      </c>
      <c r="Q85" s="41"/>
      <c r="R85" s="41"/>
      <c r="S85" s="75"/>
      <c r="T85" s="65"/>
      <c r="U85" s="75">
        <v>8</v>
      </c>
      <c r="V85" s="65" t="s">
        <v>147</v>
      </c>
      <c r="AC85" s="50">
        <f t="shared" si="114"/>
        <v>1</v>
      </c>
      <c r="AD85" s="50">
        <f t="shared" si="104"/>
        <v>1</v>
      </c>
      <c r="AE85" s="50">
        <f t="shared" si="104"/>
        <v>0</v>
      </c>
      <c r="AF85" s="50">
        <f t="shared" si="104"/>
        <v>0</v>
      </c>
      <c r="AG85" s="264">
        <f t="shared" si="115"/>
        <v>1</v>
      </c>
      <c r="AH85" s="264"/>
      <c r="AI85" s="50">
        <f t="shared" si="106"/>
        <v>2</v>
      </c>
      <c r="AJ85" s="50">
        <f t="shared" si="106"/>
        <v>0</v>
      </c>
      <c r="AK85" s="50">
        <f t="shared" si="106"/>
        <v>0</v>
      </c>
      <c r="AL85" s="81">
        <f t="shared" si="116"/>
        <v>2</v>
      </c>
      <c r="AM85" s="50"/>
      <c r="AN85" s="50"/>
      <c r="AO85" s="50"/>
      <c r="AP85" s="50"/>
      <c r="AQ85" s="50"/>
      <c r="AR85" s="41"/>
      <c r="AS85" s="41"/>
      <c r="AT85" s="75">
        <v>7.5</v>
      </c>
      <c r="AU85" s="36" t="s">
        <v>154</v>
      </c>
      <c r="AV85" s="36"/>
      <c r="AW85" s="36"/>
      <c r="AX85" s="36"/>
      <c r="AY85" s="38">
        <v>10</v>
      </c>
      <c r="AZ85" s="42" t="s">
        <v>139</v>
      </c>
      <c r="BA85" s="191">
        <v>1</v>
      </c>
      <c r="BB85" s="74">
        <v>0</v>
      </c>
      <c r="BC85" s="74">
        <v>1</v>
      </c>
      <c r="BD85" s="50">
        <f t="shared" si="108"/>
        <v>1</v>
      </c>
      <c r="BE85" s="194">
        <v>0</v>
      </c>
      <c r="BF85" s="191">
        <f t="shared" si="109"/>
        <v>21</v>
      </c>
      <c r="BG85" s="74">
        <f t="shared" si="110"/>
        <v>5</v>
      </c>
      <c r="BH85" s="74">
        <f t="shared" si="111"/>
        <v>14</v>
      </c>
      <c r="BI85" s="74">
        <f t="shared" si="112"/>
        <v>19</v>
      </c>
      <c r="BJ85" s="194">
        <f t="shared" si="113"/>
        <v>0</v>
      </c>
      <c r="BK85" s="191">
        <v>20</v>
      </c>
      <c r="BL85" s="74">
        <v>5</v>
      </c>
      <c r="BM85" s="74">
        <v>13</v>
      </c>
      <c r="BN85" s="50">
        <f t="shared" si="96"/>
        <v>18</v>
      </c>
      <c r="BO85" s="194">
        <v>0</v>
      </c>
      <c r="BP85" s="41"/>
      <c r="BQ85" s="41"/>
      <c r="BR85" s="75">
        <v>6</v>
      </c>
      <c r="BS85" s="36" t="s">
        <v>166</v>
      </c>
      <c r="BT85" s="36"/>
      <c r="BU85" s="36"/>
      <c r="BV85" s="36"/>
      <c r="BW85" s="38"/>
      <c r="BX85" s="57"/>
      <c r="BY85" s="191"/>
      <c r="BZ85" s="74"/>
      <c r="CA85" s="74"/>
      <c r="CB85" s="74"/>
      <c r="CC85" s="194"/>
      <c r="CD85" s="191">
        <f t="shared" si="98"/>
        <v>1</v>
      </c>
      <c r="CE85" s="74">
        <f t="shared" si="99"/>
        <v>1</v>
      </c>
      <c r="CF85" s="74">
        <f t="shared" si="100"/>
        <v>0</v>
      </c>
      <c r="CG85" s="74">
        <f t="shared" si="101"/>
        <v>1</v>
      </c>
      <c r="CH85" s="194">
        <f t="shared" si="102"/>
        <v>0</v>
      </c>
      <c r="CI85" s="191">
        <v>1</v>
      </c>
      <c r="CJ85" s="74">
        <v>1</v>
      </c>
      <c r="CK85" s="74">
        <v>0</v>
      </c>
      <c r="CL85" s="50">
        <f>+CJ85+CK85</f>
        <v>1</v>
      </c>
      <c r="CM85" s="194">
        <v>0</v>
      </c>
      <c r="CN85" s="41"/>
    </row>
    <row r="86" spans="1:92" ht="15.75" customHeight="1" x14ac:dyDescent="0.25">
      <c r="A86" s="41"/>
      <c r="C86" s="16"/>
      <c r="D86" s="97" t="s">
        <v>184</v>
      </c>
      <c r="E86" s="42"/>
      <c r="F86" s="42"/>
      <c r="G86" s="97" t="s">
        <v>17</v>
      </c>
      <c r="H86" s="43"/>
      <c r="I86" s="50">
        <v>20</v>
      </c>
      <c r="J86" s="74">
        <v>16</v>
      </c>
      <c r="K86" s="74">
        <v>14</v>
      </c>
      <c r="L86" s="83">
        <v>30</v>
      </c>
      <c r="M86" s="74">
        <v>4</v>
      </c>
      <c r="Q86" s="46"/>
      <c r="R86" s="46"/>
      <c r="S86" s="75"/>
      <c r="T86" s="65"/>
      <c r="U86" s="79"/>
      <c r="V86" s="65" t="s">
        <v>41</v>
      </c>
      <c r="W86" s="65"/>
      <c r="X86" s="65"/>
      <c r="Y86" s="65"/>
      <c r="Z86" s="50"/>
      <c r="AC86" s="50">
        <f t="shared" si="114"/>
        <v>0.2</v>
      </c>
      <c r="AD86" s="50">
        <f t="shared" si="104"/>
        <v>0</v>
      </c>
      <c r="AE86" s="50">
        <f t="shared" si="104"/>
        <v>0</v>
      </c>
      <c r="AF86" s="50">
        <f t="shared" si="104"/>
        <v>0</v>
      </c>
      <c r="AG86" s="264">
        <f t="shared" si="115"/>
        <v>0</v>
      </c>
      <c r="AH86" s="264"/>
      <c r="AI86" s="50">
        <f t="shared" si="106"/>
        <v>0</v>
      </c>
      <c r="AJ86" s="50">
        <f t="shared" si="106"/>
        <v>0</v>
      </c>
      <c r="AK86" s="50">
        <f t="shared" si="106"/>
        <v>0</v>
      </c>
      <c r="AL86" s="81">
        <f t="shared" si="116"/>
        <v>0</v>
      </c>
      <c r="AM86" s="50"/>
      <c r="AN86" s="50"/>
      <c r="AO86" s="50"/>
      <c r="AP86" s="50"/>
      <c r="AQ86" s="50"/>
      <c r="AR86" s="46"/>
      <c r="AS86" s="46"/>
      <c r="AT86" s="75">
        <v>7</v>
      </c>
      <c r="AU86" s="36" t="s">
        <v>61</v>
      </c>
      <c r="AV86" s="36"/>
      <c r="AW86" s="36"/>
      <c r="AX86" s="36"/>
      <c r="AY86" s="38">
        <v>4</v>
      </c>
      <c r="AZ86" s="42" t="s">
        <v>139</v>
      </c>
      <c r="BA86" s="191">
        <v>1</v>
      </c>
      <c r="BB86" s="74">
        <v>0</v>
      </c>
      <c r="BC86" s="74">
        <v>0</v>
      </c>
      <c r="BD86" s="50">
        <f t="shared" si="108"/>
        <v>0</v>
      </c>
      <c r="BE86" s="194">
        <v>0</v>
      </c>
      <c r="BF86" s="191">
        <f t="shared" si="109"/>
        <v>21</v>
      </c>
      <c r="BG86" s="74">
        <f t="shared" si="110"/>
        <v>2</v>
      </c>
      <c r="BH86" s="74">
        <f t="shared" si="111"/>
        <v>1</v>
      </c>
      <c r="BI86" s="74">
        <f t="shared" si="112"/>
        <v>3</v>
      </c>
      <c r="BJ86" s="194">
        <f t="shared" si="113"/>
        <v>2</v>
      </c>
      <c r="BK86" s="191">
        <v>20</v>
      </c>
      <c r="BL86" s="74">
        <v>2</v>
      </c>
      <c r="BM86" s="74">
        <v>1</v>
      </c>
      <c r="BN86" s="50">
        <f t="shared" si="96"/>
        <v>3</v>
      </c>
      <c r="BO86" s="194">
        <v>2</v>
      </c>
      <c r="BP86" s="46"/>
      <c r="BQ86" s="46"/>
      <c r="BR86" s="75">
        <v>6.5</v>
      </c>
      <c r="BS86" s="36" t="s">
        <v>152</v>
      </c>
      <c r="BT86" s="36"/>
      <c r="BU86" s="36"/>
      <c r="BV86" s="36"/>
      <c r="BW86" s="38"/>
      <c r="BX86" s="57"/>
      <c r="BY86" s="191"/>
      <c r="BZ86" s="74"/>
      <c r="CA86" s="74"/>
      <c r="CB86" s="74"/>
      <c r="CC86" s="194"/>
      <c r="CD86" s="191">
        <f t="shared" si="98"/>
        <v>1</v>
      </c>
      <c r="CE86" s="74">
        <f t="shared" si="99"/>
        <v>0</v>
      </c>
      <c r="CF86" s="74">
        <f t="shared" si="100"/>
        <v>2</v>
      </c>
      <c r="CG86" s="74">
        <f t="shared" si="101"/>
        <v>2</v>
      </c>
      <c r="CH86" s="194">
        <f t="shared" si="102"/>
        <v>0</v>
      </c>
      <c r="CI86" s="191">
        <v>1</v>
      </c>
      <c r="CJ86" s="74">
        <v>0</v>
      </c>
      <c r="CK86" s="74">
        <v>2</v>
      </c>
      <c r="CL86" s="50">
        <f>+CJ86+CK86</f>
        <v>2</v>
      </c>
      <c r="CM86" s="194">
        <v>0</v>
      </c>
      <c r="CN86" s="46"/>
    </row>
    <row r="87" spans="1:92" ht="15.75" customHeight="1" x14ac:dyDescent="0.25">
      <c r="A87" s="41"/>
      <c r="C87" s="16"/>
      <c r="D87" s="42" t="s">
        <v>130</v>
      </c>
      <c r="G87" s="29" t="s">
        <v>23</v>
      </c>
      <c r="H87" s="43"/>
      <c r="I87" s="50">
        <v>21</v>
      </c>
      <c r="J87" s="74">
        <v>12</v>
      </c>
      <c r="K87" s="74">
        <v>17</v>
      </c>
      <c r="L87" s="83">
        <v>29</v>
      </c>
      <c r="M87" s="74">
        <v>2</v>
      </c>
      <c r="Q87" s="46"/>
      <c r="R87" s="46"/>
      <c r="S87" s="75"/>
      <c r="T87" s="65"/>
      <c r="U87" s="79"/>
      <c r="V87" s="65" t="s">
        <v>273</v>
      </c>
      <c r="W87" s="65"/>
      <c r="X87" s="65"/>
      <c r="Y87" s="65"/>
      <c r="Z87" s="50"/>
      <c r="AC87" s="50">
        <f t="shared" si="114"/>
        <v>0.5</v>
      </c>
      <c r="AD87" s="50">
        <f t="shared" si="104"/>
        <v>0</v>
      </c>
      <c r="AE87" s="50">
        <f t="shared" si="104"/>
        <v>0</v>
      </c>
      <c r="AF87" s="50">
        <f t="shared" si="104"/>
        <v>0</v>
      </c>
      <c r="AG87" s="264">
        <f t="shared" si="115"/>
        <v>0</v>
      </c>
      <c r="AH87" s="264"/>
      <c r="AI87" s="50">
        <f t="shared" si="106"/>
        <v>2</v>
      </c>
      <c r="AJ87" s="50">
        <f t="shared" si="106"/>
        <v>1</v>
      </c>
      <c r="AK87" s="50">
        <f t="shared" si="106"/>
        <v>0</v>
      </c>
      <c r="AL87" s="81">
        <f t="shared" si="116"/>
        <v>4</v>
      </c>
      <c r="AM87" s="50"/>
      <c r="AN87" s="50"/>
      <c r="AO87" s="50"/>
      <c r="AP87" s="50"/>
      <c r="AQ87" s="50"/>
      <c r="AR87" s="46"/>
      <c r="AS87" s="46"/>
      <c r="AT87" s="75">
        <v>7</v>
      </c>
      <c r="AU87" s="36" t="s">
        <v>148</v>
      </c>
      <c r="AV87" s="36"/>
      <c r="AW87" s="36"/>
      <c r="AX87" s="36"/>
      <c r="AY87" s="38">
        <v>13</v>
      </c>
      <c r="AZ87" s="42" t="s">
        <v>139</v>
      </c>
      <c r="BA87" s="191">
        <v>1</v>
      </c>
      <c r="BB87" s="74">
        <v>0</v>
      </c>
      <c r="BC87" s="74">
        <v>1</v>
      </c>
      <c r="BD87" s="50">
        <f t="shared" si="108"/>
        <v>1</v>
      </c>
      <c r="BE87" s="194">
        <v>0</v>
      </c>
      <c r="BF87" s="191">
        <f t="shared" si="109"/>
        <v>21</v>
      </c>
      <c r="BG87" s="74">
        <f t="shared" si="110"/>
        <v>5</v>
      </c>
      <c r="BH87" s="74">
        <f t="shared" si="111"/>
        <v>7</v>
      </c>
      <c r="BI87" s="74">
        <f t="shared" si="112"/>
        <v>12</v>
      </c>
      <c r="BJ87" s="194">
        <f t="shared" si="113"/>
        <v>6</v>
      </c>
      <c r="BK87" s="191">
        <v>20</v>
      </c>
      <c r="BL87" s="74">
        <v>5</v>
      </c>
      <c r="BM87" s="74">
        <v>6</v>
      </c>
      <c r="BN87" s="50">
        <f t="shared" si="96"/>
        <v>11</v>
      </c>
      <c r="BO87" s="194">
        <v>6</v>
      </c>
      <c r="BP87" s="46"/>
      <c r="BQ87" s="46"/>
      <c r="BR87" s="75">
        <v>6.5</v>
      </c>
      <c r="BS87" s="36" t="s">
        <v>59</v>
      </c>
      <c r="BT87" s="36"/>
      <c r="BU87" s="36"/>
      <c r="BV87" s="36"/>
      <c r="BW87" s="38"/>
      <c r="BX87" s="57"/>
      <c r="BY87" s="191"/>
      <c r="BZ87" s="74"/>
      <c r="CA87" s="74"/>
      <c r="CB87" s="74"/>
      <c r="CC87" s="194"/>
      <c r="CD87" s="191">
        <f t="shared" si="98"/>
        <v>2</v>
      </c>
      <c r="CE87" s="74">
        <f t="shared" si="99"/>
        <v>0</v>
      </c>
      <c r="CF87" s="74">
        <f t="shared" si="100"/>
        <v>2</v>
      </c>
      <c r="CG87" s="74">
        <f t="shared" si="101"/>
        <v>2</v>
      </c>
      <c r="CH87" s="194">
        <f t="shared" si="102"/>
        <v>0</v>
      </c>
      <c r="CI87" s="191">
        <v>2</v>
      </c>
      <c r="CJ87" s="74">
        <v>0</v>
      </c>
      <c r="CK87" s="74">
        <v>2</v>
      </c>
      <c r="CL87" s="50">
        <f>+CJ87+CK87</f>
        <v>2</v>
      </c>
      <c r="CM87" s="194">
        <v>0</v>
      </c>
      <c r="CN87" s="46"/>
    </row>
    <row r="88" spans="1:92" ht="15.75" customHeight="1" x14ac:dyDescent="0.25">
      <c r="A88" s="41"/>
      <c r="C88" s="16"/>
      <c r="D88" s="97" t="s">
        <v>110</v>
      </c>
      <c r="E88" s="42"/>
      <c r="F88" s="42"/>
      <c r="G88" s="207" t="s">
        <v>146</v>
      </c>
      <c r="H88" s="43"/>
      <c r="I88" s="50">
        <v>22</v>
      </c>
      <c r="J88" s="74">
        <v>11</v>
      </c>
      <c r="K88" s="74">
        <v>15</v>
      </c>
      <c r="L88" s="83">
        <v>26</v>
      </c>
      <c r="M88" s="74">
        <v>2</v>
      </c>
      <c r="Q88" s="46"/>
      <c r="R88" s="46"/>
      <c r="S88" s="75"/>
      <c r="T88" s="65"/>
      <c r="U88" s="79">
        <v>8</v>
      </c>
      <c r="V88" s="65" t="s">
        <v>104</v>
      </c>
      <c r="W88" s="65"/>
      <c r="X88" s="65"/>
      <c r="Y88" s="65"/>
      <c r="Z88" s="50"/>
      <c r="AC88" s="50">
        <f t="shared" si="114"/>
        <v>3</v>
      </c>
      <c r="AD88" s="50">
        <f t="shared" si="104"/>
        <v>0</v>
      </c>
      <c r="AE88" s="50">
        <f t="shared" si="104"/>
        <v>3</v>
      </c>
      <c r="AF88" s="50">
        <f t="shared" si="104"/>
        <v>0</v>
      </c>
      <c r="AG88" s="264">
        <f t="shared" si="115"/>
        <v>0</v>
      </c>
      <c r="AH88" s="264"/>
      <c r="AI88" s="50">
        <f t="shared" si="106"/>
        <v>11</v>
      </c>
      <c r="AJ88" s="50">
        <f t="shared" si="106"/>
        <v>0</v>
      </c>
      <c r="AK88" s="50">
        <f t="shared" si="106"/>
        <v>0</v>
      </c>
      <c r="AL88" s="81">
        <f t="shared" si="116"/>
        <v>3.6666666666666665</v>
      </c>
      <c r="AM88" s="50"/>
      <c r="AN88" s="50"/>
      <c r="AO88" s="50"/>
      <c r="AP88" s="50"/>
      <c r="AQ88" s="50"/>
      <c r="AR88" s="46"/>
      <c r="AS88" s="46"/>
      <c r="AT88" s="75">
        <v>7</v>
      </c>
      <c r="AU88" s="36" t="s">
        <v>55</v>
      </c>
      <c r="AV88" s="36"/>
      <c r="AW88" s="36"/>
      <c r="AX88" s="36"/>
      <c r="AY88" s="38">
        <v>6</v>
      </c>
      <c r="AZ88" s="42" t="s">
        <v>139</v>
      </c>
      <c r="BA88" s="191"/>
      <c r="BB88" s="74"/>
      <c r="BC88" s="74"/>
      <c r="BD88" s="50"/>
      <c r="BE88" s="194"/>
      <c r="BF88" s="191">
        <f t="shared" si="109"/>
        <v>21</v>
      </c>
      <c r="BG88" s="74">
        <f t="shared" si="110"/>
        <v>1</v>
      </c>
      <c r="BH88" s="74">
        <f t="shared" si="111"/>
        <v>7</v>
      </c>
      <c r="BI88" s="74">
        <f t="shared" si="112"/>
        <v>8</v>
      </c>
      <c r="BJ88" s="194">
        <f t="shared" si="113"/>
        <v>0</v>
      </c>
      <c r="BK88" s="191">
        <v>21</v>
      </c>
      <c r="BL88" s="74">
        <v>1</v>
      </c>
      <c r="BM88" s="74">
        <v>7</v>
      </c>
      <c r="BN88" s="50">
        <f t="shared" si="96"/>
        <v>8</v>
      </c>
      <c r="BO88" s="194">
        <v>0</v>
      </c>
      <c r="BP88" s="46"/>
      <c r="BQ88" s="46"/>
      <c r="BR88" s="75">
        <v>7</v>
      </c>
      <c r="BS88" s="36" t="s">
        <v>97</v>
      </c>
      <c r="BT88" s="36"/>
      <c r="BU88" s="36"/>
      <c r="BV88" s="36"/>
      <c r="BW88" s="38"/>
      <c r="BX88" s="57"/>
      <c r="BY88" s="191">
        <v>1</v>
      </c>
      <c r="BZ88" s="74">
        <v>0</v>
      </c>
      <c r="CA88" s="74">
        <v>0</v>
      </c>
      <c r="CB88" s="50">
        <f t="shared" ref="CB88" si="117">+CA88+BZ88</f>
        <v>0</v>
      </c>
      <c r="CC88" s="194">
        <v>0</v>
      </c>
      <c r="CD88" s="191">
        <f t="shared" si="98"/>
        <v>2</v>
      </c>
      <c r="CE88" s="74">
        <f t="shared" si="99"/>
        <v>0</v>
      </c>
      <c r="CF88" s="74">
        <f t="shared" si="100"/>
        <v>0</v>
      </c>
      <c r="CG88" s="74">
        <f t="shared" si="101"/>
        <v>0</v>
      </c>
      <c r="CH88" s="194">
        <f t="shared" si="102"/>
        <v>0</v>
      </c>
      <c r="CI88" s="191">
        <v>1</v>
      </c>
      <c r="CJ88" s="74">
        <v>0</v>
      </c>
      <c r="CK88" s="74">
        <v>0</v>
      </c>
      <c r="CL88" s="50">
        <f t="shared" ref="CL88" si="118">+CJ88+CK88</f>
        <v>0</v>
      </c>
      <c r="CM88" s="194">
        <v>0</v>
      </c>
      <c r="CN88" s="46"/>
    </row>
    <row r="89" spans="1:92" ht="15.75" customHeight="1" x14ac:dyDescent="0.25">
      <c r="A89" s="41"/>
      <c r="C89" s="16"/>
      <c r="D89" s="42" t="s">
        <v>36</v>
      </c>
      <c r="E89" s="42"/>
      <c r="F89" s="42"/>
      <c r="G89" s="42" t="s">
        <v>25</v>
      </c>
      <c r="H89" s="43"/>
      <c r="I89" s="50">
        <v>20</v>
      </c>
      <c r="J89" s="74">
        <v>8</v>
      </c>
      <c r="K89" s="74">
        <v>17</v>
      </c>
      <c r="L89" s="83">
        <v>25</v>
      </c>
      <c r="M89" s="74">
        <v>4</v>
      </c>
      <c r="Q89" s="47"/>
      <c r="R89" s="47"/>
      <c r="S89" s="75"/>
      <c r="T89" s="65"/>
      <c r="U89" s="79">
        <v>8</v>
      </c>
      <c r="V89" s="65" t="s">
        <v>381</v>
      </c>
      <c r="W89" s="65"/>
      <c r="X89" s="65"/>
      <c r="Y89" s="65"/>
      <c r="Z89" s="50"/>
      <c r="AC89" s="50">
        <f t="shared" si="114"/>
        <v>2</v>
      </c>
      <c r="AD89" s="50">
        <f t="shared" si="104"/>
        <v>1</v>
      </c>
      <c r="AE89" s="50">
        <f t="shared" si="104"/>
        <v>1</v>
      </c>
      <c r="AF89" s="50">
        <f t="shared" si="104"/>
        <v>0</v>
      </c>
      <c r="AG89" s="264">
        <f t="shared" si="115"/>
        <v>0.5</v>
      </c>
      <c r="AH89" s="264"/>
      <c r="AI89" s="50">
        <f t="shared" si="106"/>
        <v>4</v>
      </c>
      <c r="AJ89" s="50">
        <f t="shared" si="106"/>
        <v>0</v>
      </c>
      <c r="AK89" s="50">
        <f t="shared" si="106"/>
        <v>0</v>
      </c>
      <c r="AL89" s="81">
        <f t="shared" si="116"/>
        <v>2</v>
      </c>
      <c r="AM89" s="50"/>
      <c r="AN89" s="50"/>
      <c r="AO89" s="50"/>
      <c r="AP89" s="50"/>
      <c r="AQ89" s="50"/>
      <c r="AR89" s="47"/>
      <c r="AS89" s="47"/>
      <c r="AT89" s="75">
        <v>6.5</v>
      </c>
      <c r="AU89" s="36" t="s">
        <v>112</v>
      </c>
      <c r="AV89" s="36"/>
      <c r="AW89" s="36"/>
      <c r="AX89" s="36"/>
      <c r="AY89" s="38">
        <v>8</v>
      </c>
      <c r="AZ89" s="42" t="s">
        <v>139</v>
      </c>
      <c r="BA89" s="191">
        <v>1</v>
      </c>
      <c r="BB89" s="74">
        <v>0</v>
      </c>
      <c r="BC89" s="74">
        <v>0</v>
      </c>
      <c r="BD89" s="50">
        <f t="shared" si="108"/>
        <v>0</v>
      </c>
      <c r="BE89" s="194">
        <v>0</v>
      </c>
      <c r="BF89" s="191">
        <f t="shared" si="109"/>
        <v>15</v>
      </c>
      <c r="BG89" s="74">
        <f t="shared" si="110"/>
        <v>1</v>
      </c>
      <c r="BH89" s="74">
        <f t="shared" si="111"/>
        <v>3</v>
      </c>
      <c r="BI89" s="74">
        <f t="shared" si="112"/>
        <v>4</v>
      </c>
      <c r="BJ89" s="194">
        <f t="shared" si="113"/>
        <v>4</v>
      </c>
      <c r="BK89" s="191">
        <v>14</v>
      </c>
      <c r="BL89" s="74">
        <v>1</v>
      </c>
      <c r="BM89" s="74">
        <v>3</v>
      </c>
      <c r="BN89" s="50">
        <f t="shared" si="96"/>
        <v>4</v>
      </c>
      <c r="BO89" s="194">
        <v>4</v>
      </c>
      <c r="BP89" s="47"/>
      <c r="BQ89" s="47"/>
      <c r="BR89" s="75">
        <v>6.5</v>
      </c>
      <c r="BS89" s="36" t="s">
        <v>75</v>
      </c>
      <c r="BT89" s="36"/>
      <c r="BU89" s="36"/>
      <c r="BV89" s="36"/>
      <c r="BW89" s="38"/>
      <c r="BX89" s="57"/>
      <c r="BY89" s="191"/>
      <c r="BZ89" s="74"/>
      <c r="CA89" s="74"/>
      <c r="CB89" s="74"/>
      <c r="CC89" s="194"/>
      <c r="CD89" s="191">
        <f t="shared" si="98"/>
        <v>1</v>
      </c>
      <c r="CE89" s="74">
        <f t="shared" si="99"/>
        <v>0</v>
      </c>
      <c r="CF89" s="74">
        <f t="shared" si="100"/>
        <v>1</v>
      </c>
      <c r="CG89" s="74">
        <f t="shared" si="101"/>
        <v>1</v>
      </c>
      <c r="CH89" s="194">
        <f t="shared" si="102"/>
        <v>0</v>
      </c>
      <c r="CI89" s="191">
        <v>1</v>
      </c>
      <c r="CJ89" s="74">
        <v>0</v>
      </c>
      <c r="CK89" s="74">
        <v>1</v>
      </c>
      <c r="CL89" s="50">
        <f>+CJ89+CK89</f>
        <v>1</v>
      </c>
      <c r="CM89" s="194">
        <v>0</v>
      </c>
      <c r="CN89" s="47"/>
    </row>
    <row r="90" spans="1:92" ht="15.75" customHeight="1" thickBot="1" x14ac:dyDescent="0.3">
      <c r="A90" s="41"/>
      <c r="C90" s="16"/>
      <c r="D90" s="65" t="s">
        <v>111</v>
      </c>
      <c r="E90" s="36"/>
      <c r="F90" s="36"/>
      <c r="G90" s="97" t="s">
        <v>19</v>
      </c>
      <c r="H90" s="38"/>
      <c r="I90" s="50">
        <v>20</v>
      </c>
      <c r="J90" s="74">
        <v>8</v>
      </c>
      <c r="K90" s="74">
        <v>16</v>
      </c>
      <c r="L90" s="83">
        <v>24</v>
      </c>
      <c r="M90" s="74">
        <v>2</v>
      </c>
      <c r="O90" s="16"/>
      <c r="Q90" s="47"/>
      <c r="R90" s="47"/>
      <c r="S90" s="75"/>
      <c r="T90" s="65"/>
      <c r="U90" s="75">
        <v>7</v>
      </c>
      <c r="V90" s="65" t="s">
        <v>448</v>
      </c>
      <c r="AC90" s="50">
        <f t="shared" si="114"/>
        <v>1</v>
      </c>
      <c r="AD90" s="50">
        <f t="shared" si="104"/>
        <v>0</v>
      </c>
      <c r="AE90" s="50">
        <f t="shared" si="104"/>
        <v>1</v>
      </c>
      <c r="AF90" s="50">
        <f t="shared" si="104"/>
        <v>0</v>
      </c>
      <c r="AG90" s="264">
        <f t="shared" si="115"/>
        <v>0</v>
      </c>
      <c r="AH90" s="264"/>
      <c r="AI90" s="50">
        <f t="shared" si="106"/>
        <v>3</v>
      </c>
      <c r="AJ90" s="50">
        <f t="shared" si="106"/>
        <v>0</v>
      </c>
      <c r="AK90" s="50">
        <f t="shared" si="106"/>
        <v>0</v>
      </c>
      <c r="AL90" s="81">
        <f t="shared" si="116"/>
        <v>3</v>
      </c>
      <c r="AM90" s="50"/>
      <c r="AN90" s="50"/>
      <c r="AO90" s="50"/>
      <c r="AP90" s="50"/>
      <c r="AQ90" s="50"/>
      <c r="AR90" s="47"/>
      <c r="AS90" s="47"/>
      <c r="AT90" s="75">
        <v>6.5</v>
      </c>
      <c r="AU90" s="36" t="s">
        <v>175</v>
      </c>
      <c r="AV90" s="36"/>
      <c r="AW90" s="36"/>
      <c r="AX90" s="36"/>
      <c r="AY90" s="38">
        <v>0</v>
      </c>
      <c r="AZ90" s="42" t="s">
        <v>139</v>
      </c>
      <c r="BA90" s="191">
        <v>1</v>
      </c>
      <c r="BB90" s="74">
        <v>0</v>
      </c>
      <c r="BC90" s="74">
        <v>0</v>
      </c>
      <c r="BD90" s="50">
        <f t="shared" si="108"/>
        <v>0</v>
      </c>
      <c r="BE90" s="194">
        <v>0</v>
      </c>
      <c r="BF90" s="191">
        <f t="shared" si="109"/>
        <v>18</v>
      </c>
      <c r="BG90" s="74">
        <f t="shared" si="110"/>
        <v>1</v>
      </c>
      <c r="BH90" s="74">
        <f t="shared" si="111"/>
        <v>6</v>
      </c>
      <c r="BI90" s="74">
        <f t="shared" si="112"/>
        <v>7</v>
      </c>
      <c r="BJ90" s="194">
        <f t="shared" si="113"/>
        <v>6</v>
      </c>
      <c r="BK90" s="191">
        <v>17</v>
      </c>
      <c r="BL90" s="74">
        <v>1</v>
      </c>
      <c r="BM90" s="74">
        <v>6</v>
      </c>
      <c r="BN90" s="50">
        <f t="shared" si="96"/>
        <v>7</v>
      </c>
      <c r="BO90" s="194">
        <v>6</v>
      </c>
      <c r="BP90" s="47"/>
      <c r="BQ90" s="47"/>
      <c r="BR90" s="75">
        <v>7.5</v>
      </c>
      <c r="BS90" s="36" t="s">
        <v>96</v>
      </c>
      <c r="BT90" s="36"/>
      <c r="BU90" s="36"/>
      <c r="BV90" s="36"/>
      <c r="BW90" s="38"/>
      <c r="BX90" s="57"/>
      <c r="BY90" s="191">
        <v>1</v>
      </c>
      <c r="BZ90" s="74">
        <v>0</v>
      </c>
      <c r="CA90" s="74">
        <v>0</v>
      </c>
      <c r="CB90" s="50">
        <f t="shared" ref="CB90" si="119">+CA90+BZ90</f>
        <v>0</v>
      </c>
      <c r="CC90" s="194">
        <v>0</v>
      </c>
      <c r="CD90" s="191">
        <f t="shared" si="98"/>
        <v>2</v>
      </c>
      <c r="CE90" s="74">
        <f t="shared" si="99"/>
        <v>0</v>
      </c>
      <c r="CF90" s="74">
        <f t="shared" si="100"/>
        <v>0</v>
      </c>
      <c r="CG90" s="74">
        <f t="shared" si="101"/>
        <v>0</v>
      </c>
      <c r="CH90" s="194">
        <f t="shared" si="102"/>
        <v>0</v>
      </c>
      <c r="CI90" s="191">
        <v>1</v>
      </c>
      <c r="CJ90" s="74">
        <v>0</v>
      </c>
      <c r="CK90" s="74">
        <v>0</v>
      </c>
      <c r="CL90" s="50">
        <f t="shared" ref="CL90" si="120">+CJ90+CK90</f>
        <v>0</v>
      </c>
      <c r="CM90" s="194">
        <v>0</v>
      </c>
      <c r="CN90" s="47"/>
    </row>
    <row r="91" spans="1:92" ht="15.75" customHeight="1" thickBot="1" x14ac:dyDescent="0.3">
      <c r="A91" s="41"/>
      <c r="C91" s="16"/>
      <c r="D91" s="97" t="s">
        <v>94</v>
      </c>
      <c r="E91" s="42"/>
      <c r="F91" s="42"/>
      <c r="G91" s="207" t="s">
        <v>146</v>
      </c>
      <c r="H91" s="43"/>
      <c r="I91" s="50">
        <v>20</v>
      </c>
      <c r="J91" s="74">
        <v>17</v>
      </c>
      <c r="K91" s="74">
        <v>6</v>
      </c>
      <c r="L91" s="83">
        <v>23</v>
      </c>
      <c r="M91" s="74">
        <v>4</v>
      </c>
      <c r="O91" s="16"/>
      <c r="Q91" s="47"/>
      <c r="R91" s="47"/>
      <c r="S91" s="75"/>
      <c r="T91" s="65"/>
      <c r="U91" s="67"/>
      <c r="V91" s="69"/>
      <c r="W91" s="68" t="s">
        <v>27</v>
      </c>
      <c r="X91" s="69"/>
      <c r="Y91" s="69"/>
      <c r="Z91" s="60"/>
      <c r="AA91" s="67"/>
      <c r="AB91" s="67"/>
      <c r="AC91" s="60">
        <f>SUM(AC80:AC90)</f>
        <v>26</v>
      </c>
      <c r="AD91" s="60">
        <f t="shared" ref="AD91:AF91" si="121">SUM(AD80:AD90)</f>
        <v>14</v>
      </c>
      <c r="AE91" s="60">
        <f t="shared" si="121"/>
        <v>7</v>
      </c>
      <c r="AF91" s="60">
        <f t="shared" si="121"/>
        <v>5</v>
      </c>
      <c r="AG91" s="265">
        <f>(2*AD91+AF91)/(2*AC91)</f>
        <v>0.63461538461538458</v>
      </c>
      <c r="AH91" s="265"/>
      <c r="AI91" s="60">
        <f t="shared" ref="AI91" si="122">SUM(AI80:AI90)</f>
        <v>51</v>
      </c>
      <c r="AJ91" s="60">
        <f t="shared" ref="AJ91:AK91" si="123">SUM(AJ80:AJ90)</f>
        <v>1</v>
      </c>
      <c r="AK91" s="60">
        <f t="shared" si="123"/>
        <v>5</v>
      </c>
      <c r="AL91" s="70">
        <f>+AI91/AC91</f>
        <v>1.9615384615384615</v>
      </c>
      <c r="AM91" s="50"/>
      <c r="AN91" s="50"/>
      <c r="AO91" s="50"/>
      <c r="AP91" s="50"/>
      <c r="AQ91" s="50"/>
      <c r="AR91" s="47"/>
      <c r="AS91" s="47"/>
      <c r="AT91" s="30" t="s">
        <v>141</v>
      </c>
      <c r="AU91" s="30"/>
      <c r="AV91" s="30"/>
      <c r="AW91" s="30"/>
      <c r="AX91" s="30"/>
      <c r="AY91" s="30"/>
      <c r="AZ91" s="30"/>
      <c r="BA91" s="195">
        <f>SUM(BA79:BA90)</f>
        <v>11</v>
      </c>
      <c r="BB91" s="48">
        <f t="shared" ref="BB91" si="124">SUM(BB79:BB90)</f>
        <v>2</v>
      </c>
      <c r="BC91" s="48">
        <f>SUM(BC79:BC90)</f>
        <v>4</v>
      </c>
      <c r="BD91" s="48">
        <f>+BC91+BB91</f>
        <v>6</v>
      </c>
      <c r="BE91" s="196">
        <f>SUM(BE79:BE90)</f>
        <v>0</v>
      </c>
      <c r="BF91" s="195">
        <f>SUM(BF79:BF90)</f>
        <v>253</v>
      </c>
      <c r="BG91" s="48">
        <f t="shared" ref="BG91" si="125">SUM(BG79:BG90)</f>
        <v>58</v>
      </c>
      <c r="BH91" s="48">
        <f>SUM(BH79:BH90)</f>
        <v>95</v>
      </c>
      <c r="BI91" s="48">
        <f>+BH91+BG91</f>
        <v>153</v>
      </c>
      <c r="BJ91" s="196">
        <f>SUM(BJ79:BJ90)</f>
        <v>34</v>
      </c>
      <c r="BK91" s="195">
        <f>SUM(BK79:BK90)</f>
        <v>242</v>
      </c>
      <c r="BL91" s="48">
        <f t="shared" ref="BL91" si="126">SUM(BL79:BL90)</f>
        <v>56</v>
      </c>
      <c r="BM91" s="48">
        <f>SUM(BM79:BM90)</f>
        <v>91</v>
      </c>
      <c r="BN91" s="48">
        <f>+BM91+BL91</f>
        <v>147</v>
      </c>
      <c r="BO91" s="196">
        <f>SUM(BO79:BO90)</f>
        <v>34</v>
      </c>
      <c r="BP91" s="47"/>
      <c r="BQ91" s="47"/>
      <c r="BR91" s="75">
        <v>6.5</v>
      </c>
      <c r="BS91" s="36" t="s">
        <v>181</v>
      </c>
      <c r="BT91" s="36"/>
      <c r="BU91" s="36"/>
      <c r="BV91" s="36"/>
      <c r="BW91" s="38"/>
      <c r="BX91" s="57"/>
      <c r="BY91" s="191"/>
      <c r="BZ91" s="74"/>
      <c r="CA91" s="74"/>
      <c r="CB91" s="74"/>
      <c r="CC91" s="194"/>
      <c r="CD91" s="191">
        <f t="shared" si="98"/>
        <v>1</v>
      </c>
      <c r="CE91" s="74">
        <f t="shared" si="99"/>
        <v>0</v>
      </c>
      <c r="CF91" s="74">
        <f t="shared" si="100"/>
        <v>0</v>
      </c>
      <c r="CG91" s="74">
        <f t="shared" si="101"/>
        <v>0</v>
      </c>
      <c r="CH91" s="194">
        <f t="shared" si="102"/>
        <v>2</v>
      </c>
      <c r="CI91" s="191">
        <v>1</v>
      </c>
      <c r="CJ91" s="74">
        <v>0</v>
      </c>
      <c r="CK91" s="74">
        <v>0</v>
      </c>
      <c r="CL91" s="50">
        <f t="shared" ref="CL91:CL99" si="127">+CJ91+CK91</f>
        <v>0</v>
      </c>
      <c r="CM91" s="194">
        <v>2</v>
      </c>
      <c r="CN91" s="47"/>
    </row>
    <row r="92" spans="1:92" ht="15.75" customHeight="1" x14ac:dyDescent="0.25">
      <c r="A92" s="41"/>
      <c r="C92" s="16"/>
      <c r="D92" s="65" t="s">
        <v>69</v>
      </c>
      <c r="E92" s="36"/>
      <c r="F92" s="36"/>
      <c r="G92" s="97" t="s">
        <v>19</v>
      </c>
      <c r="H92" s="38"/>
      <c r="I92" s="50">
        <v>23</v>
      </c>
      <c r="J92" s="74">
        <v>3</v>
      </c>
      <c r="K92" s="74">
        <v>19</v>
      </c>
      <c r="L92" s="83">
        <v>22</v>
      </c>
      <c r="M92" s="74">
        <v>0</v>
      </c>
      <c r="O92" s="16"/>
      <c r="Q92" s="47"/>
      <c r="R92" s="47"/>
      <c r="S92" s="75"/>
      <c r="T92" s="65"/>
      <c r="U92" s="71"/>
      <c r="V92" s="71"/>
      <c r="W92" s="71"/>
      <c r="X92" s="71"/>
      <c r="Y92" s="71"/>
      <c r="Z92" s="50"/>
      <c r="AA92" s="50"/>
      <c r="AB92" s="50"/>
      <c r="AC92" s="50"/>
      <c r="AD92" s="50"/>
      <c r="AE92" s="71"/>
      <c r="AF92" s="75"/>
      <c r="AG92" s="65"/>
      <c r="AH92" s="71"/>
      <c r="AI92" s="71"/>
      <c r="AJ92" s="71"/>
      <c r="AK92" s="71"/>
      <c r="AL92" s="71"/>
      <c r="AM92" s="50"/>
      <c r="AN92" s="50"/>
      <c r="AO92" s="50"/>
      <c r="AP92" s="50"/>
      <c r="AQ92" s="50"/>
      <c r="AR92" s="47"/>
      <c r="AS92" s="47"/>
      <c r="AT92" s="25" t="s">
        <v>23</v>
      </c>
      <c r="AU92" s="25"/>
      <c r="AV92" s="25"/>
      <c r="AW92" s="25"/>
      <c r="AX92" s="26"/>
      <c r="AY92" s="27" t="s">
        <v>64</v>
      </c>
      <c r="BA92" s="189"/>
      <c r="BB92" s="28"/>
      <c r="BC92" s="28"/>
      <c r="BD92" s="28"/>
      <c r="BE92" s="193"/>
      <c r="BF92" s="189">
        <f>+BK92+BA92</f>
        <v>22</v>
      </c>
      <c r="BG92" s="28">
        <f>+BL92+BB92</f>
        <v>6</v>
      </c>
      <c r="BH92" s="28">
        <f>+BM92+BC92</f>
        <v>5</v>
      </c>
      <c r="BI92" s="28">
        <f>+BN92+BD92</f>
        <v>11</v>
      </c>
      <c r="BJ92" s="193">
        <f>+BO92+BE92</f>
        <v>2</v>
      </c>
      <c r="BK92" s="189">
        <v>22</v>
      </c>
      <c r="BL92" s="28">
        <v>6</v>
      </c>
      <c r="BM92" s="28">
        <v>5</v>
      </c>
      <c r="BN92" s="60">
        <f t="shared" ref="BN92:BN103" si="128">+BL92+BM92</f>
        <v>11</v>
      </c>
      <c r="BO92" s="193">
        <v>2</v>
      </c>
      <c r="BP92" s="47"/>
      <c r="BQ92" s="47"/>
      <c r="BR92" s="75">
        <v>6</v>
      </c>
      <c r="BS92" s="36" t="s">
        <v>89</v>
      </c>
      <c r="BT92" s="36"/>
      <c r="BU92" s="36"/>
      <c r="BV92" s="36"/>
      <c r="BW92" s="38"/>
      <c r="BX92" s="57"/>
      <c r="BY92" s="191"/>
      <c r="BZ92" s="74"/>
      <c r="CA92" s="74"/>
      <c r="CB92" s="74"/>
      <c r="CC92" s="194"/>
      <c r="CD92" s="191">
        <f t="shared" si="98"/>
        <v>1</v>
      </c>
      <c r="CE92" s="74">
        <f t="shared" si="99"/>
        <v>0</v>
      </c>
      <c r="CF92" s="74">
        <f t="shared" si="100"/>
        <v>0</v>
      </c>
      <c r="CG92" s="74">
        <f t="shared" si="101"/>
        <v>0</v>
      </c>
      <c r="CH92" s="194">
        <f t="shared" si="102"/>
        <v>2</v>
      </c>
      <c r="CI92" s="191">
        <v>1</v>
      </c>
      <c r="CJ92" s="74">
        <v>0</v>
      </c>
      <c r="CK92" s="74">
        <v>0</v>
      </c>
      <c r="CL92" s="50">
        <f t="shared" si="127"/>
        <v>0</v>
      </c>
      <c r="CM92" s="194">
        <v>2</v>
      </c>
      <c r="CN92" s="47"/>
    </row>
    <row r="93" spans="1:92" ht="15.75" customHeight="1" x14ac:dyDescent="0.25">
      <c r="A93" s="41"/>
      <c r="C93" s="16"/>
      <c r="D93" s="36" t="s">
        <v>34</v>
      </c>
      <c r="G93" s="42" t="s">
        <v>139</v>
      </c>
      <c r="H93" s="43"/>
      <c r="I93" s="50">
        <v>20</v>
      </c>
      <c r="J93" s="74">
        <v>10</v>
      </c>
      <c r="K93" s="74">
        <v>11</v>
      </c>
      <c r="L93" s="83">
        <v>21</v>
      </c>
      <c r="M93" s="74">
        <v>0</v>
      </c>
      <c r="O93" s="16"/>
      <c r="Q93" s="47"/>
      <c r="R93" s="47"/>
      <c r="S93" s="75"/>
      <c r="T93" s="65"/>
      <c r="U93" s="71"/>
      <c r="V93" s="71"/>
      <c r="W93" s="71"/>
      <c r="X93" s="71"/>
      <c r="Y93" s="71"/>
      <c r="Z93" s="50"/>
      <c r="AA93" s="50"/>
      <c r="AB93" s="50"/>
      <c r="AC93" s="50"/>
      <c r="AD93" s="50"/>
      <c r="AE93" s="71"/>
      <c r="AF93" s="75"/>
      <c r="AG93" s="65"/>
      <c r="AH93" s="71"/>
      <c r="AI93" s="71"/>
      <c r="AJ93" s="71"/>
      <c r="AK93" s="71"/>
      <c r="AL93" s="71"/>
      <c r="AM93" s="50"/>
      <c r="AN93" s="50"/>
      <c r="AO93" s="50"/>
      <c r="AP93" s="50"/>
      <c r="AQ93" s="50"/>
      <c r="AR93" s="47"/>
      <c r="AS93" s="47"/>
      <c r="AT93" s="75">
        <v>7.5</v>
      </c>
      <c r="AU93" s="42" t="s">
        <v>118</v>
      </c>
      <c r="AV93" s="42"/>
      <c r="AW93" s="42"/>
      <c r="AX93" s="56"/>
      <c r="AY93" s="43">
        <v>35</v>
      </c>
      <c r="AZ93" s="29" t="s">
        <v>23</v>
      </c>
      <c r="BA93" s="191">
        <v>1</v>
      </c>
      <c r="BB93" s="74">
        <v>0</v>
      </c>
      <c r="BC93" s="74">
        <v>0</v>
      </c>
      <c r="BD93" s="50">
        <f t="shared" ref="BD93:BD103" si="129">+BC93+BB93</f>
        <v>0</v>
      </c>
      <c r="BE93" s="194">
        <v>0</v>
      </c>
      <c r="BF93" s="191">
        <f t="shared" ref="BF93:BF103" si="130">+BK93+BA93</f>
        <v>20</v>
      </c>
      <c r="BG93" s="74">
        <f t="shared" ref="BG93:BG103" si="131">+BL93+BB93</f>
        <v>0</v>
      </c>
      <c r="BH93" s="74">
        <f t="shared" ref="BH93:BH103" si="132">+BM93+BC93</f>
        <v>1</v>
      </c>
      <c r="BI93" s="74">
        <f t="shared" ref="BI93:BI103" si="133">+BN93+BD93</f>
        <v>1</v>
      </c>
      <c r="BJ93" s="194">
        <f t="shared" ref="BJ93:BJ103" si="134">+BO93+BE93</f>
        <v>2</v>
      </c>
      <c r="BK93" s="191">
        <v>19</v>
      </c>
      <c r="BL93" s="74">
        <v>0</v>
      </c>
      <c r="BM93" s="74">
        <v>1</v>
      </c>
      <c r="BN93" s="50">
        <f t="shared" si="128"/>
        <v>1</v>
      </c>
      <c r="BO93" s="194">
        <v>2</v>
      </c>
      <c r="BP93" s="47"/>
      <c r="BQ93" s="47"/>
      <c r="BR93" s="75">
        <v>7.5</v>
      </c>
      <c r="BS93" s="36" t="s">
        <v>44</v>
      </c>
      <c r="BT93" s="36"/>
      <c r="BU93" s="36"/>
      <c r="BV93" s="36"/>
      <c r="BW93" s="38"/>
      <c r="BX93" s="57"/>
      <c r="BY93" s="191"/>
      <c r="BZ93" s="74"/>
      <c r="CA93" s="74"/>
      <c r="CB93" s="74"/>
      <c r="CC93" s="194"/>
      <c r="CD93" s="191">
        <f t="shared" si="98"/>
        <v>1</v>
      </c>
      <c r="CE93" s="74">
        <f t="shared" si="99"/>
        <v>0</v>
      </c>
      <c r="CF93" s="74">
        <f t="shared" si="100"/>
        <v>0</v>
      </c>
      <c r="CG93" s="74">
        <f t="shared" si="101"/>
        <v>0</v>
      </c>
      <c r="CH93" s="194">
        <f t="shared" si="102"/>
        <v>0</v>
      </c>
      <c r="CI93" s="191">
        <v>1</v>
      </c>
      <c r="CJ93" s="74">
        <v>0</v>
      </c>
      <c r="CK93" s="74">
        <v>0</v>
      </c>
      <c r="CL93" s="50">
        <f t="shared" si="127"/>
        <v>0</v>
      </c>
      <c r="CM93" s="194">
        <v>0</v>
      </c>
      <c r="CN93" s="47"/>
    </row>
    <row r="94" spans="1:92" ht="15.75" customHeight="1" x14ac:dyDescent="0.25">
      <c r="A94" s="41"/>
      <c r="C94" s="16"/>
      <c r="D94" s="42" t="s">
        <v>86</v>
      </c>
      <c r="E94" s="42"/>
      <c r="F94" s="42"/>
      <c r="G94" s="36" t="s">
        <v>15</v>
      </c>
      <c r="H94" s="43"/>
      <c r="I94" s="50">
        <v>22</v>
      </c>
      <c r="J94" s="74">
        <v>6</v>
      </c>
      <c r="K94" s="74">
        <v>14</v>
      </c>
      <c r="L94" s="83">
        <v>20</v>
      </c>
      <c r="M94" s="74">
        <v>0</v>
      </c>
      <c r="O94" s="16"/>
      <c r="Q94" s="47"/>
      <c r="R94" s="47"/>
      <c r="S94" s="75"/>
      <c r="T94" s="65"/>
      <c r="U94" s="266" t="s">
        <v>668</v>
      </c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50"/>
      <c r="AN94" s="50"/>
      <c r="AO94" s="50"/>
      <c r="AP94" s="50"/>
      <c r="AQ94" s="50"/>
      <c r="AR94" s="47"/>
      <c r="AS94" s="47"/>
      <c r="AT94" s="75">
        <v>9.5</v>
      </c>
      <c r="AU94" s="42" t="s">
        <v>82</v>
      </c>
      <c r="AV94" s="42"/>
      <c r="AW94" s="42"/>
      <c r="AX94" s="56"/>
      <c r="AY94" s="43">
        <v>14</v>
      </c>
      <c r="AZ94" s="29" t="s">
        <v>23</v>
      </c>
      <c r="BA94" s="191">
        <v>1</v>
      </c>
      <c r="BB94" s="74">
        <v>0</v>
      </c>
      <c r="BC94" s="74">
        <v>0</v>
      </c>
      <c r="BD94" s="50">
        <f t="shared" si="129"/>
        <v>0</v>
      </c>
      <c r="BE94" s="194">
        <v>0</v>
      </c>
      <c r="BF94" s="191">
        <f t="shared" si="130"/>
        <v>22</v>
      </c>
      <c r="BG94" s="74">
        <f t="shared" si="131"/>
        <v>40</v>
      </c>
      <c r="BH94" s="74">
        <f t="shared" si="132"/>
        <v>15</v>
      </c>
      <c r="BI94" s="74">
        <f t="shared" si="133"/>
        <v>55</v>
      </c>
      <c r="BJ94" s="194">
        <f t="shared" si="134"/>
        <v>4</v>
      </c>
      <c r="BK94" s="191">
        <v>21</v>
      </c>
      <c r="BL94" s="74">
        <v>40</v>
      </c>
      <c r="BM94" s="74">
        <v>15</v>
      </c>
      <c r="BN94" s="50">
        <f t="shared" si="128"/>
        <v>55</v>
      </c>
      <c r="BO94" s="194">
        <v>4</v>
      </c>
      <c r="BP94" s="47"/>
      <c r="BQ94" s="47"/>
      <c r="BR94" s="75">
        <v>9.5</v>
      </c>
      <c r="BS94" s="36" t="s">
        <v>133</v>
      </c>
      <c r="BT94" s="36"/>
      <c r="BU94" s="36"/>
      <c r="BV94" s="36"/>
      <c r="BW94" s="38"/>
      <c r="BX94" s="57"/>
      <c r="BY94" s="191"/>
      <c r="BZ94" s="74"/>
      <c r="CA94" s="74"/>
      <c r="CB94" s="74"/>
      <c r="CC94" s="194"/>
      <c r="CD94" s="191">
        <f t="shared" si="98"/>
        <v>2</v>
      </c>
      <c r="CE94" s="74">
        <f t="shared" si="99"/>
        <v>3</v>
      </c>
      <c r="CF94" s="74">
        <f t="shared" si="100"/>
        <v>0</v>
      </c>
      <c r="CG94" s="74">
        <f t="shared" si="101"/>
        <v>3</v>
      </c>
      <c r="CH94" s="194">
        <f t="shared" si="102"/>
        <v>0</v>
      </c>
      <c r="CI94" s="191">
        <v>2</v>
      </c>
      <c r="CJ94" s="74">
        <v>3</v>
      </c>
      <c r="CK94" s="74">
        <v>0</v>
      </c>
      <c r="CL94" s="50">
        <f t="shared" si="127"/>
        <v>3</v>
      </c>
      <c r="CM94" s="194">
        <v>0</v>
      </c>
      <c r="CN94" s="47"/>
    </row>
    <row r="95" spans="1:92" ht="15.75" customHeight="1" x14ac:dyDescent="0.25">
      <c r="A95" s="41"/>
      <c r="C95" s="16"/>
      <c r="D95" s="36" t="s">
        <v>154</v>
      </c>
      <c r="E95" s="36"/>
      <c r="F95" s="36"/>
      <c r="G95" s="42" t="s">
        <v>139</v>
      </c>
      <c r="H95" s="38"/>
      <c r="I95" s="50">
        <v>21</v>
      </c>
      <c r="J95" s="74">
        <v>5</v>
      </c>
      <c r="K95" s="74">
        <v>14</v>
      </c>
      <c r="L95" s="83">
        <v>19</v>
      </c>
      <c r="M95" s="74">
        <v>0</v>
      </c>
      <c r="O95" s="16"/>
      <c r="Q95" s="47"/>
      <c r="R95" s="47"/>
      <c r="S95" s="75"/>
      <c r="T95" s="65"/>
      <c r="U95" s="71"/>
      <c r="V95" s="71"/>
      <c r="W95" s="71"/>
      <c r="X95" s="71"/>
      <c r="Y95" s="71"/>
      <c r="Z95" s="50"/>
      <c r="AA95" s="50"/>
      <c r="AB95" s="50"/>
      <c r="AC95" s="50"/>
      <c r="AD95" s="50"/>
      <c r="AE95" s="71"/>
      <c r="AF95" s="75"/>
      <c r="AG95" s="65"/>
      <c r="AH95" s="71"/>
      <c r="AI95" s="71"/>
      <c r="AJ95" s="71"/>
      <c r="AK95" s="71"/>
      <c r="AL95" s="71"/>
      <c r="AM95" s="50"/>
      <c r="AN95" s="50"/>
      <c r="AO95" s="50"/>
      <c r="AP95" s="50"/>
      <c r="AQ95" s="50"/>
      <c r="AR95" s="47"/>
      <c r="AS95" s="47"/>
      <c r="AT95" s="75">
        <v>8.5</v>
      </c>
      <c r="AU95" s="42" t="s">
        <v>38</v>
      </c>
      <c r="AV95" s="42"/>
      <c r="AW95" s="42"/>
      <c r="AX95" s="56"/>
      <c r="AY95" s="43">
        <v>10</v>
      </c>
      <c r="AZ95" s="29" t="s">
        <v>23</v>
      </c>
      <c r="BA95" s="191">
        <v>1</v>
      </c>
      <c r="BB95" s="74">
        <v>0</v>
      </c>
      <c r="BC95" s="74">
        <v>0</v>
      </c>
      <c r="BD95" s="50">
        <f t="shared" si="129"/>
        <v>0</v>
      </c>
      <c r="BE95" s="194">
        <v>0</v>
      </c>
      <c r="BF95" s="191">
        <f t="shared" si="130"/>
        <v>21</v>
      </c>
      <c r="BG95" s="74">
        <f t="shared" si="131"/>
        <v>6</v>
      </c>
      <c r="BH95" s="74">
        <f t="shared" si="132"/>
        <v>12</v>
      </c>
      <c r="BI95" s="74">
        <f t="shared" si="133"/>
        <v>18</v>
      </c>
      <c r="BJ95" s="194">
        <f t="shared" si="134"/>
        <v>4</v>
      </c>
      <c r="BK95" s="191">
        <v>20</v>
      </c>
      <c r="BL95" s="74">
        <v>6</v>
      </c>
      <c r="BM95" s="74">
        <v>12</v>
      </c>
      <c r="BN95" s="50">
        <f t="shared" si="128"/>
        <v>18</v>
      </c>
      <c r="BO95" s="194">
        <v>4</v>
      </c>
      <c r="BP95" s="47"/>
      <c r="BQ95" s="47"/>
      <c r="BR95" s="75">
        <v>7.5</v>
      </c>
      <c r="BS95" s="36" t="s">
        <v>125</v>
      </c>
      <c r="BT95" s="36"/>
      <c r="BU95" s="36"/>
      <c r="BV95" s="36"/>
      <c r="BW95" s="38"/>
      <c r="BX95" s="57"/>
      <c r="BY95" s="191"/>
      <c r="BZ95" s="74"/>
      <c r="CA95" s="74"/>
      <c r="CB95" s="74"/>
      <c r="CC95" s="194"/>
      <c r="CD95" s="191">
        <f t="shared" si="98"/>
        <v>2</v>
      </c>
      <c r="CE95" s="74">
        <f t="shared" si="99"/>
        <v>0</v>
      </c>
      <c r="CF95" s="74">
        <f t="shared" si="100"/>
        <v>1</v>
      </c>
      <c r="CG95" s="74">
        <f t="shared" si="101"/>
        <v>1</v>
      </c>
      <c r="CH95" s="194">
        <f t="shared" si="102"/>
        <v>0</v>
      </c>
      <c r="CI95" s="191">
        <v>2</v>
      </c>
      <c r="CJ95" s="74">
        <v>0</v>
      </c>
      <c r="CK95" s="74">
        <v>1</v>
      </c>
      <c r="CL95" s="50">
        <f t="shared" si="127"/>
        <v>1</v>
      </c>
      <c r="CM95" s="194">
        <v>0</v>
      </c>
      <c r="CN95" s="47"/>
    </row>
    <row r="96" spans="1:92" ht="15.75" customHeight="1" thickBot="1" x14ac:dyDescent="0.3">
      <c r="A96" s="41"/>
      <c r="C96" s="16"/>
      <c r="D96" s="42" t="s">
        <v>67</v>
      </c>
      <c r="E96" s="42"/>
      <c r="F96" s="42"/>
      <c r="G96" s="36" t="s">
        <v>15</v>
      </c>
      <c r="H96" s="43"/>
      <c r="I96" s="50">
        <v>16</v>
      </c>
      <c r="J96" s="74">
        <v>10</v>
      </c>
      <c r="K96" s="74">
        <v>8</v>
      </c>
      <c r="L96" s="83">
        <v>18</v>
      </c>
      <c r="M96" s="74">
        <v>0</v>
      </c>
      <c r="O96" s="16"/>
      <c r="Q96" s="47"/>
      <c r="R96" s="47"/>
      <c r="S96" s="75"/>
      <c r="T96" s="65"/>
      <c r="U96" s="150" t="s">
        <v>161</v>
      </c>
      <c r="V96" s="22" t="s">
        <v>194</v>
      </c>
      <c r="W96" s="22"/>
      <c r="X96" s="22"/>
      <c r="Y96" s="22"/>
      <c r="Z96" s="22"/>
      <c r="AA96" s="22"/>
      <c r="AB96" s="22"/>
      <c r="AC96" s="150" t="s">
        <v>4</v>
      </c>
      <c r="AD96" s="150" t="s">
        <v>8</v>
      </c>
      <c r="AE96" s="150" t="s">
        <v>9</v>
      </c>
      <c r="AF96" s="150" t="s">
        <v>10</v>
      </c>
      <c r="AG96" s="263" t="s">
        <v>107</v>
      </c>
      <c r="AH96" s="263"/>
      <c r="AI96" s="150" t="s">
        <v>5</v>
      </c>
      <c r="AJ96" s="150" t="s">
        <v>7</v>
      </c>
      <c r="AK96" s="150" t="s">
        <v>6</v>
      </c>
      <c r="AL96" s="150" t="s">
        <v>108</v>
      </c>
      <c r="AM96" s="50"/>
      <c r="AN96" s="50"/>
      <c r="AO96" s="50"/>
      <c r="AP96" s="50"/>
      <c r="AQ96" s="50"/>
      <c r="AR96" s="47"/>
      <c r="AS96" s="47"/>
      <c r="AT96" s="75">
        <v>8</v>
      </c>
      <c r="AU96" s="42" t="s">
        <v>130</v>
      </c>
      <c r="AV96" s="42"/>
      <c r="AW96" s="42"/>
      <c r="AX96" s="56"/>
      <c r="AY96" s="43">
        <v>16</v>
      </c>
      <c r="AZ96" s="29" t="s">
        <v>23</v>
      </c>
      <c r="BA96" s="191">
        <v>1</v>
      </c>
      <c r="BB96" s="74">
        <v>0</v>
      </c>
      <c r="BC96" s="74">
        <v>0</v>
      </c>
      <c r="BD96" s="50">
        <f t="shared" si="129"/>
        <v>0</v>
      </c>
      <c r="BE96" s="194">
        <v>0</v>
      </c>
      <c r="BF96" s="191">
        <f t="shared" si="130"/>
        <v>21</v>
      </c>
      <c r="BG96" s="74">
        <f t="shared" si="131"/>
        <v>12</v>
      </c>
      <c r="BH96" s="74">
        <f t="shared" si="132"/>
        <v>17</v>
      </c>
      <c r="BI96" s="74">
        <f t="shared" si="133"/>
        <v>29</v>
      </c>
      <c r="BJ96" s="194">
        <f t="shared" si="134"/>
        <v>2</v>
      </c>
      <c r="BK96" s="191">
        <v>20</v>
      </c>
      <c r="BL96" s="74">
        <v>12</v>
      </c>
      <c r="BM96" s="74">
        <v>17</v>
      </c>
      <c r="BN96" s="50">
        <f t="shared" si="128"/>
        <v>29</v>
      </c>
      <c r="BO96" s="194">
        <v>2</v>
      </c>
      <c r="BP96" s="47"/>
      <c r="BQ96" s="47"/>
      <c r="BR96" s="75">
        <v>6.5</v>
      </c>
      <c r="BS96" s="36" t="s">
        <v>76</v>
      </c>
      <c r="BT96" s="36"/>
      <c r="BU96" s="36"/>
      <c r="BV96" s="36"/>
      <c r="BW96" s="38"/>
      <c r="BX96" s="57"/>
      <c r="BY96" s="191"/>
      <c r="BZ96" s="74"/>
      <c r="CA96" s="74"/>
      <c r="CB96" s="74"/>
      <c r="CC96" s="194"/>
      <c r="CD96" s="191">
        <f t="shared" si="98"/>
        <v>9</v>
      </c>
      <c r="CE96" s="74">
        <f t="shared" si="99"/>
        <v>0</v>
      </c>
      <c r="CF96" s="74">
        <f t="shared" si="100"/>
        <v>3</v>
      </c>
      <c r="CG96" s="74">
        <f t="shared" si="101"/>
        <v>3</v>
      </c>
      <c r="CH96" s="194">
        <f t="shared" si="102"/>
        <v>0</v>
      </c>
      <c r="CI96" s="191">
        <v>9</v>
      </c>
      <c r="CJ96" s="74">
        <v>0</v>
      </c>
      <c r="CK96" s="74">
        <v>3</v>
      </c>
      <c r="CL96" s="50">
        <f t="shared" si="127"/>
        <v>3</v>
      </c>
      <c r="CM96" s="194">
        <v>0</v>
      </c>
      <c r="CN96" s="47"/>
    </row>
    <row r="97" spans="1:92" ht="15.75" customHeight="1" thickBot="1" x14ac:dyDescent="0.3">
      <c r="A97" s="41"/>
      <c r="C97" s="16"/>
      <c r="D97" s="97" t="s">
        <v>98</v>
      </c>
      <c r="E97" s="36"/>
      <c r="F97" s="36"/>
      <c r="G97" s="65" t="s">
        <v>21</v>
      </c>
      <c r="H97" s="38"/>
      <c r="I97" s="50">
        <v>13</v>
      </c>
      <c r="J97" s="74">
        <v>10</v>
      </c>
      <c r="K97" s="74">
        <v>8</v>
      </c>
      <c r="L97" s="83">
        <v>18</v>
      </c>
      <c r="M97" s="74">
        <v>0</v>
      </c>
      <c r="O97" s="16"/>
      <c r="Q97" s="47"/>
      <c r="R97" s="47"/>
      <c r="S97" s="75"/>
      <c r="T97" s="65"/>
      <c r="U97" s="79"/>
      <c r="V97" s="65"/>
      <c r="W97" s="65"/>
      <c r="X97" s="65"/>
      <c r="Y97" s="65"/>
      <c r="Z97" s="50"/>
      <c r="AC97" s="50"/>
      <c r="AD97" s="50"/>
      <c r="AE97" s="50"/>
      <c r="AF97" s="50"/>
      <c r="AG97" s="264"/>
      <c r="AH97" s="264"/>
      <c r="AI97" s="50"/>
      <c r="AJ97" s="50"/>
      <c r="AK97" s="50"/>
      <c r="AL97" s="81"/>
      <c r="AM97" s="50"/>
      <c r="AN97" s="50"/>
      <c r="AO97" s="50"/>
      <c r="AP97" s="50"/>
      <c r="AQ97" s="50"/>
      <c r="AR97" s="47"/>
      <c r="AS97" s="47"/>
      <c r="AT97" s="75">
        <v>7.5</v>
      </c>
      <c r="AU97" s="42" t="s">
        <v>72</v>
      </c>
      <c r="AV97" s="42"/>
      <c r="AW97" s="42"/>
      <c r="AX97" s="56"/>
      <c r="AY97" s="43">
        <v>72</v>
      </c>
      <c r="AZ97" s="29" t="s">
        <v>23</v>
      </c>
      <c r="BA97" s="191">
        <v>1</v>
      </c>
      <c r="BB97" s="74">
        <v>1</v>
      </c>
      <c r="BC97" s="74">
        <v>0</v>
      </c>
      <c r="BD97" s="50">
        <f t="shared" si="129"/>
        <v>1</v>
      </c>
      <c r="BE97" s="194">
        <v>2</v>
      </c>
      <c r="BF97" s="191">
        <f t="shared" si="130"/>
        <v>17</v>
      </c>
      <c r="BG97" s="74">
        <f t="shared" si="131"/>
        <v>2</v>
      </c>
      <c r="BH97" s="74">
        <f t="shared" si="132"/>
        <v>13</v>
      </c>
      <c r="BI97" s="74">
        <f t="shared" si="133"/>
        <v>15</v>
      </c>
      <c r="BJ97" s="194">
        <f t="shared" si="134"/>
        <v>8</v>
      </c>
      <c r="BK97" s="191">
        <v>16</v>
      </c>
      <c r="BL97" s="74">
        <v>1</v>
      </c>
      <c r="BM97" s="74">
        <v>13</v>
      </c>
      <c r="BN97" s="50">
        <f t="shared" si="128"/>
        <v>14</v>
      </c>
      <c r="BO97" s="194">
        <v>6</v>
      </c>
      <c r="BP97" s="47"/>
      <c r="BQ97" s="47"/>
      <c r="BR97" s="75">
        <v>7.5</v>
      </c>
      <c r="BS97" s="36" t="s">
        <v>56</v>
      </c>
      <c r="BT97" s="36"/>
      <c r="BU97" s="36"/>
      <c r="BV97" s="36"/>
      <c r="BW97" s="38"/>
      <c r="BX97" s="57"/>
      <c r="BY97" s="191"/>
      <c r="BZ97" s="74"/>
      <c r="CA97" s="74"/>
      <c r="CB97" s="74"/>
      <c r="CC97" s="194"/>
      <c r="CD97" s="191">
        <f t="shared" si="98"/>
        <v>1</v>
      </c>
      <c r="CE97" s="74">
        <f t="shared" si="99"/>
        <v>0</v>
      </c>
      <c r="CF97" s="74">
        <f t="shared" si="100"/>
        <v>0</v>
      </c>
      <c r="CG97" s="74">
        <f t="shared" si="101"/>
        <v>0</v>
      </c>
      <c r="CH97" s="194">
        <f t="shared" si="102"/>
        <v>0</v>
      </c>
      <c r="CI97" s="191">
        <v>1</v>
      </c>
      <c r="CJ97" s="74">
        <v>0</v>
      </c>
      <c r="CK97" s="74">
        <v>0</v>
      </c>
      <c r="CL97" s="50">
        <f t="shared" si="127"/>
        <v>0</v>
      </c>
      <c r="CM97" s="194">
        <v>0</v>
      </c>
      <c r="CN97" s="47"/>
    </row>
    <row r="98" spans="1:92" ht="15.75" customHeight="1" x14ac:dyDescent="0.25">
      <c r="A98" s="41"/>
      <c r="C98" s="16"/>
      <c r="D98" s="65" t="s">
        <v>129</v>
      </c>
      <c r="E98" s="42"/>
      <c r="F98" s="42"/>
      <c r="G98" s="97" t="s">
        <v>19</v>
      </c>
      <c r="H98" s="43"/>
      <c r="I98" s="50">
        <v>23</v>
      </c>
      <c r="J98" s="74">
        <v>7</v>
      </c>
      <c r="K98" s="74">
        <v>11</v>
      </c>
      <c r="L98" s="83">
        <v>18</v>
      </c>
      <c r="M98" s="74">
        <v>0</v>
      </c>
      <c r="O98" s="16"/>
      <c r="Q98" s="47"/>
      <c r="R98" s="47"/>
      <c r="S98" s="71"/>
      <c r="T98" s="65"/>
      <c r="U98" s="67"/>
      <c r="V98" s="69"/>
      <c r="W98" s="68" t="s">
        <v>27</v>
      </c>
      <c r="X98" s="69"/>
      <c r="Y98" s="69"/>
      <c r="Z98" s="60"/>
      <c r="AA98" s="67"/>
      <c r="AB98" s="67"/>
      <c r="AC98" s="60">
        <f>SUM(AC97)</f>
        <v>0</v>
      </c>
      <c r="AD98" s="60">
        <f t="shared" ref="AD98:AF98" si="135">SUM(AD97)</f>
        <v>0</v>
      </c>
      <c r="AE98" s="60">
        <f t="shared" si="135"/>
        <v>0</v>
      </c>
      <c r="AF98" s="60">
        <f t="shared" si="135"/>
        <v>0</v>
      </c>
      <c r="AG98" s="265"/>
      <c r="AH98" s="265"/>
      <c r="AI98" s="60">
        <f>SUM(AI97)</f>
        <v>0</v>
      </c>
      <c r="AJ98" s="60">
        <f>SUM(AJ97)</f>
        <v>0</v>
      </c>
      <c r="AK98" s="60">
        <f>SUM(AK97)</f>
        <v>0</v>
      </c>
      <c r="AL98" s="70"/>
      <c r="AM98" s="50"/>
      <c r="AN98" s="50"/>
      <c r="AO98" s="50"/>
      <c r="AP98" s="50"/>
      <c r="AQ98" s="50"/>
      <c r="AR98" s="47"/>
      <c r="AS98" s="47"/>
      <c r="AT98" s="75">
        <v>7.5</v>
      </c>
      <c r="AU98" s="42" t="s">
        <v>125</v>
      </c>
      <c r="AV98" s="42"/>
      <c r="AW98" s="42"/>
      <c r="AX98" s="56"/>
      <c r="AY98" s="43">
        <v>32</v>
      </c>
      <c r="AZ98" s="29" t="s">
        <v>23</v>
      </c>
      <c r="BA98" s="191">
        <v>1</v>
      </c>
      <c r="BB98" s="74">
        <v>0</v>
      </c>
      <c r="BC98" s="74">
        <v>0</v>
      </c>
      <c r="BD98" s="50">
        <f t="shared" si="129"/>
        <v>0</v>
      </c>
      <c r="BE98" s="194">
        <v>0</v>
      </c>
      <c r="BF98" s="191">
        <f t="shared" si="130"/>
        <v>21</v>
      </c>
      <c r="BG98" s="74">
        <f t="shared" si="131"/>
        <v>1</v>
      </c>
      <c r="BH98" s="74">
        <f t="shared" si="132"/>
        <v>14</v>
      </c>
      <c r="BI98" s="74">
        <f t="shared" si="133"/>
        <v>15</v>
      </c>
      <c r="BJ98" s="194">
        <f t="shared" si="134"/>
        <v>0</v>
      </c>
      <c r="BK98" s="191">
        <v>20</v>
      </c>
      <c r="BL98" s="74">
        <v>1</v>
      </c>
      <c r="BM98" s="74">
        <v>14</v>
      </c>
      <c r="BN98" s="50">
        <f t="shared" si="128"/>
        <v>15</v>
      </c>
      <c r="BO98" s="194">
        <v>0</v>
      </c>
      <c r="BP98" s="47"/>
      <c r="BQ98" s="47"/>
      <c r="BR98" s="75">
        <v>7</v>
      </c>
      <c r="BS98" s="36" t="s">
        <v>40</v>
      </c>
      <c r="BT98" s="36"/>
      <c r="BU98" s="36"/>
      <c r="BV98" s="36"/>
      <c r="BW98" s="38"/>
      <c r="BX98" s="57"/>
      <c r="BY98" s="191"/>
      <c r="BZ98" s="74"/>
      <c r="CA98" s="74"/>
      <c r="CB98" s="74"/>
      <c r="CC98" s="194"/>
      <c r="CD98" s="191">
        <f t="shared" si="98"/>
        <v>3</v>
      </c>
      <c r="CE98" s="74">
        <f t="shared" si="99"/>
        <v>0</v>
      </c>
      <c r="CF98" s="74">
        <f t="shared" si="100"/>
        <v>0</v>
      </c>
      <c r="CG98" s="74">
        <f t="shared" si="101"/>
        <v>0</v>
      </c>
      <c r="CH98" s="194">
        <f t="shared" si="102"/>
        <v>0</v>
      </c>
      <c r="CI98" s="191">
        <v>3</v>
      </c>
      <c r="CJ98" s="74">
        <v>0</v>
      </c>
      <c r="CK98" s="74">
        <v>0</v>
      </c>
      <c r="CL98" s="50">
        <f t="shared" si="127"/>
        <v>0</v>
      </c>
      <c r="CM98" s="194">
        <v>0</v>
      </c>
      <c r="CN98" s="47"/>
    </row>
    <row r="99" spans="1:92" ht="15.75" customHeight="1" x14ac:dyDescent="0.25">
      <c r="A99" s="41"/>
      <c r="C99" s="16"/>
      <c r="D99" s="42" t="s">
        <v>38</v>
      </c>
      <c r="E99" s="42"/>
      <c r="F99" s="42"/>
      <c r="G99" s="29" t="s">
        <v>23</v>
      </c>
      <c r="H99" s="43"/>
      <c r="I99" s="50">
        <v>21</v>
      </c>
      <c r="J99" s="74">
        <v>6</v>
      </c>
      <c r="K99" s="74">
        <v>12</v>
      </c>
      <c r="L99" s="83">
        <v>18</v>
      </c>
      <c r="M99" s="74">
        <v>4</v>
      </c>
      <c r="O99" s="16"/>
      <c r="Q99" s="47"/>
      <c r="R99" s="47"/>
      <c r="S99" s="71"/>
      <c r="T99" s="65"/>
      <c r="U99" s="79"/>
      <c r="V99" s="65"/>
      <c r="W99" s="65"/>
      <c r="X99" s="65"/>
      <c r="Y99" s="65"/>
      <c r="Z99" s="50"/>
      <c r="AC99" s="50"/>
      <c r="AD99" s="50"/>
      <c r="AE99" s="50"/>
      <c r="AF99" s="50"/>
      <c r="AG99" s="264"/>
      <c r="AH99" s="264"/>
      <c r="AI99" s="50"/>
      <c r="AJ99" s="50"/>
      <c r="AK99" s="50"/>
      <c r="AL99" s="81"/>
      <c r="AM99" s="50"/>
      <c r="AN99" s="50"/>
      <c r="AO99" s="50"/>
      <c r="AP99" s="50"/>
      <c r="AQ99" s="50"/>
      <c r="AR99" s="47"/>
      <c r="AS99" s="47"/>
      <c r="AT99" s="75">
        <v>7</v>
      </c>
      <c r="AU99" s="42" t="s">
        <v>95</v>
      </c>
      <c r="AV99" s="42"/>
      <c r="AW99" s="42"/>
      <c r="AX99" s="56"/>
      <c r="AY99" s="43">
        <v>44</v>
      </c>
      <c r="AZ99" s="29" t="s">
        <v>23</v>
      </c>
      <c r="BA99" s="191">
        <v>1</v>
      </c>
      <c r="BB99" s="74">
        <v>0</v>
      </c>
      <c r="BC99" s="74">
        <v>1</v>
      </c>
      <c r="BD99" s="50">
        <f t="shared" si="129"/>
        <v>1</v>
      </c>
      <c r="BE99" s="194">
        <v>0</v>
      </c>
      <c r="BF99" s="191">
        <f t="shared" si="130"/>
        <v>22</v>
      </c>
      <c r="BG99" s="74">
        <f t="shared" si="131"/>
        <v>2</v>
      </c>
      <c r="BH99" s="74">
        <f t="shared" si="132"/>
        <v>3</v>
      </c>
      <c r="BI99" s="74">
        <f t="shared" si="133"/>
        <v>5</v>
      </c>
      <c r="BJ99" s="194">
        <f t="shared" si="134"/>
        <v>0</v>
      </c>
      <c r="BK99" s="191">
        <v>21</v>
      </c>
      <c r="BL99" s="74">
        <v>2</v>
      </c>
      <c r="BM99" s="74">
        <v>2</v>
      </c>
      <c r="BN99" s="50">
        <f t="shared" si="128"/>
        <v>4</v>
      </c>
      <c r="BO99" s="194">
        <v>0</v>
      </c>
      <c r="BP99" s="47"/>
      <c r="BQ99" s="47"/>
      <c r="BR99" s="75">
        <v>6.5</v>
      </c>
      <c r="BS99" s="36" t="s">
        <v>138</v>
      </c>
      <c r="BT99" s="36"/>
      <c r="BU99" s="36"/>
      <c r="BV99" s="36"/>
      <c r="BW99" s="38"/>
      <c r="BX99" s="57"/>
      <c r="BY99" s="191"/>
      <c r="BZ99" s="74"/>
      <c r="CA99" s="74"/>
      <c r="CB99" s="74"/>
      <c r="CC99" s="194"/>
      <c r="CD99" s="191">
        <f t="shared" si="98"/>
        <v>7</v>
      </c>
      <c r="CE99" s="74">
        <f t="shared" si="99"/>
        <v>0</v>
      </c>
      <c r="CF99" s="74">
        <f t="shared" si="100"/>
        <v>1</v>
      </c>
      <c r="CG99" s="74">
        <f t="shared" si="101"/>
        <v>1</v>
      </c>
      <c r="CH99" s="194">
        <f t="shared" si="102"/>
        <v>0</v>
      </c>
      <c r="CI99" s="191">
        <v>7</v>
      </c>
      <c r="CJ99" s="74">
        <v>0</v>
      </c>
      <c r="CK99" s="74">
        <v>1</v>
      </c>
      <c r="CL99" s="50">
        <f t="shared" si="127"/>
        <v>1</v>
      </c>
      <c r="CM99" s="194">
        <v>0</v>
      </c>
      <c r="CN99" s="47"/>
    </row>
    <row r="100" spans="1:92" ht="15.75" customHeight="1" x14ac:dyDescent="0.25">
      <c r="A100" s="41"/>
      <c r="C100" s="16"/>
      <c r="D100" s="42" t="s">
        <v>73</v>
      </c>
      <c r="E100" s="36"/>
      <c r="F100" s="36"/>
      <c r="G100" s="29" t="s">
        <v>23</v>
      </c>
      <c r="H100" s="38"/>
      <c r="I100" s="50">
        <v>21</v>
      </c>
      <c r="J100" s="74">
        <v>2</v>
      </c>
      <c r="K100" s="74">
        <v>16</v>
      </c>
      <c r="L100" s="83">
        <v>18</v>
      </c>
      <c r="M100" s="74">
        <v>0</v>
      </c>
      <c r="Q100" s="47"/>
      <c r="R100" s="47"/>
      <c r="S100" s="71"/>
      <c r="T100" s="71"/>
      <c r="U100" s="79"/>
      <c r="V100" s="65"/>
      <c r="W100" s="65"/>
      <c r="X100" s="65"/>
      <c r="Y100" s="65"/>
      <c r="Z100" s="50"/>
      <c r="AC100" s="50"/>
      <c r="AD100" s="50"/>
      <c r="AE100" s="50"/>
      <c r="AF100" s="50"/>
      <c r="AG100" s="264"/>
      <c r="AH100" s="264"/>
      <c r="AI100" s="50"/>
      <c r="AJ100" s="50"/>
      <c r="AK100" s="50"/>
      <c r="AL100" s="81"/>
      <c r="AM100" s="50"/>
      <c r="AN100" s="50"/>
      <c r="AO100" s="50"/>
      <c r="AP100" s="50"/>
      <c r="AQ100" s="50"/>
      <c r="AR100" s="47"/>
      <c r="AS100" s="47"/>
      <c r="AT100" s="75">
        <v>7</v>
      </c>
      <c r="AU100" s="42" t="s">
        <v>73</v>
      </c>
      <c r="AV100" s="42"/>
      <c r="AW100" s="42"/>
      <c r="AX100" s="56"/>
      <c r="AY100" s="43">
        <v>24</v>
      </c>
      <c r="AZ100" s="29" t="s">
        <v>23</v>
      </c>
      <c r="BA100" s="191">
        <v>1</v>
      </c>
      <c r="BB100" s="74">
        <v>0</v>
      </c>
      <c r="BC100" s="74">
        <v>0</v>
      </c>
      <c r="BD100" s="50">
        <f t="shared" si="129"/>
        <v>0</v>
      </c>
      <c r="BE100" s="194">
        <v>0</v>
      </c>
      <c r="BF100" s="191">
        <f t="shared" si="130"/>
        <v>21</v>
      </c>
      <c r="BG100" s="74">
        <f t="shared" si="131"/>
        <v>2</v>
      </c>
      <c r="BH100" s="74">
        <f t="shared" si="132"/>
        <v>16</v>
      </c>
      <c r="BI100" s="74">
        <f t="shared" si="133"/>
        <v>18</v>
      </c>
      <c r="BJ100" s="194">
        <f t="shared" si="134"/>
        <v>0</v>
      </c>
      <c r="BK100" s="191">
        <v>20</v>
      </c>
      <c r="BL100" s="74">
        <v>2</v>
      </c>
      <c r="BM100" s="74">
        <v>16</v>
      </c>
      <c r="BN100" s="50">
        <f t="shared" si="128"/>
        <v>18</v>
      </c>
      <c r="BO100" s="194">
        <v>0</v>
      </c>
      <c r="BP100" s="47"/>
      <c r="BQ100" s="47"/>
      <c r="BR100" s="75">
        <v>9.5</v>
      </c>
      <c r="BS100" s="36" t="s">
        <v>132</v>
      </c>
      <c r="BT100" s="36"/>
      <c r="BU100" s="36"/>
      <c r="BV100" s="36"/>
      <c r="BW100" s="38"/>
      <c r="BX100" s="57"/>
      <c r="BY100" s="191"/>
      <c r="BZ100" s="74"/>
      <c r="CA100" s="74"/>
      <c r="CB100" s="74"/>
      <c r="CC100" s="194"/>
      <c r="CD100" s="191">
        <f t="shared" si="98"/>
        <v>1</v>
      </c>
      <c r="CE100" s="74">
        <f t="shared" si="99"/>
        <v>1</v>
      </c>
      <c r="CF100" s="74">
        <f t="shared" si="100"/>
        <v>0</v>
      </c>
      <c r="CG100" s="74">
        <f t="shared" si="101"/>
        <v>1</v>
      </c>
      <c r="CH100" s="194">
        <f t="shared" si="102"/>
        <v>0</v>
      </c>
      <c r="CI100" s="191">
        <v>1</v>
      </c>
      <c r="CJ100" s="74">
        <v>1</v>
      </c>
      <c r="CK100" s="74">
        <v>0</v>
      </c>
      <c r="CL100" s="50">
        <f>+CJ100+CK100</f>
        <v>1</v>
      </c>
      <c r="CM100" s="194">
        <v>0</v>
      </c>
      <c r="CN100" s="47"/>
    </row>
    <row r="101" spans="1:92" ht="15.75" customHeight="1" x14ac:dyDescent="0.25">
      <c r="A101" s="41"/>
      <c r="D101" s="36" t="s">
        <v>70</v>
      </c>
      <c r="E101" s="36"/>
      <c r="F101" s="36"/>
      <c r="G101" s="42" t="s">
        <v>139</v>
      </c>
      <c r="H101" s="38"/>
      <c r="I101" s="50">
        <v>23</v>
      </c>
      <c r="J101" s="74">
        <v>0</v>
      </c>
      <c r="K101" s="74">
        <v>18</v>
      </c>
      <c r="L101" s="83">
        <v>18</v>
      </c>
      <c r="M101" s="74">
        <v>0</v>
      </c>
      <c r="Q101" s="47"/>
      <c r="R101" s="47"/>
      <c r="S101" s="71"/>
      <c r="T101" s="71"/>
      <c r="U101" s="79"/>
      <c r="V101" s="65"/>
      <c r="W101" s="65"/>
      <c r="X101" s="65"/>
      <c r="Y101" s="65"/>
      <c r="Z101" s="50"/>
      <c r="AC101" s="50"/>
      <c r="AD101" s="50"/>
      <c r="AE101" s="50"/>
      <c r="AF101" s="50"/>
      <c r="AG101" s="264"/>
      <c r="AH101" s="264"/>
      <c r="AI101" s="50"/>
      <c r="AJ101" s="50"/>
      <c r="AK101" s="50"/>
      <c r="AL101" s="81"/>
      <c r="AM101" s="50"/>
      <c r="AN101" s="50"/>
      <c r="AO101" s="50"/>
      <c r="AP101" s="50"/>
      <c r="AQ101" s="50"/>
      <c r="AR101" s="47"/>
      <c r="AS101" s="47"/>
      <c r="AT101" s="75">
        <v>6.5</v>
      </c>
      <c r="AU101" s="42" t="s">
        <v>88</v>
      </c>
      <c r="AV101" s="42"/>
      <c r="AW101" s="42"/>
      <c r="AX101" s="56"/>
      <c r="AY101" s="43">
        <v>15</v>
      </c>
      <c r="AZ101" s="29" t="s">
        <v>23</v>
      </c>
      <c r="BA101" s="191">
        <v>1</v>
      </c>
      <c r="BB101" s="74">
        <v>0</v>
      </c>
      <c r="BC101" s="74">
        <v>0</v>
      </c>
      <c r="BD101" s="50">
        <f t="shared" si="129"/>
        <v>0</v>
      </c>
      <c r="BE101" s="194">
        <v>0</v>
      </c>
      <c r="BF101" s="191">
        <f t="shared" si="130"/>
        <v>22</v>
      </c>
      <c r="BG101" s="74">
        <f t="shared" si="131"/>
        <v>4</v>
      </c>
      <c r="BH101" s="74">
        <f t="shared" si="132"/>
        <v>4</v>
      </c>
      <c r="BI101" s="74">
        <f t="shared" si="133"/>
        <v>8</v>
      </c>
      <c r="BJ101" s="194">
        <f t="shared" si="134"/>
        <v>4</v>
      </c>
      <c r="BK101" s="191">
        <v>21</v>
      </c>
      <c r="BL101" s="74">
        <v>4</v>
      </c>
      <c r="BM101" s="74">
        <v>4</v>
      </c>
      <c r="BN101" s="50">
        <f t="shared" si="128"/>
        <v>8</v>
      </c>
      <c r="BO101" s="194">
        <v>4</v>
      </c>
      <c r="BP101" s="47"/>
      <c r="BQ101" s="47"/>
      <c r="BR101" s="75">
        <v>8</v>
      </c>
      <c r="BS101" s="36" t="s">
        <v>70</v>
      </c>
      <c r="BT101" s="36"/>
      <c r="BU101" s="36"/>
      <c r="BV101" s="36"/>
      <c r="BW101" s="38"/>
      <c r="BX101" s="57"/>
      <c r="BY101" s="191">
        <v>1</v>
      </c>
      <c r="BZ101" s="74">
        <v>0</v>
      </c>
      <c r="CA101" s="74">
        <v>2</v>
      </c>
      <c r="CB101" s="74">
        <f>+CA101+BZ101</f>
        <v>2</v>
      </c>
      <c r="CC101" s="194">
        <v>0</v>
      </c>
      <c r="CD101" s="191">
        <f t="shared" si="98"/>
        <v>1</v>
      </c>
      <c r="CE101" s="74">
        <f t="shared" si="99"/>
        <v>0</v>
      </c>
      <c r="CF101" s="74">
        <f t="shared" si="100"/>
        <v>2</v>
      </c>
      <c r="CG101" s="74">
        <f t="shared" si="101"/>
        <v>2</v>
      </c>
      <c r="CH101" s="194">
        <f t="shared" si="102"/>
        <v>0</v>
      </c>
      <c r="CI101" s="191"/>
      <c r="CJ101" s="74"/>
      <c r="CK101" s="74"/>
      <c r="CL101" s="50"/>
      <c r="CM101" s="194"/>
      <c r="CN101" s="47"/>
    </row>
    <row r="102" spans="1:92" ht="15.75" customHeight="1" thickBot="1" x14ac:dyDescent="0.3">
      <c r="A102" s="41"/>
      <c r="D102" s="97" t="s">
        <v>66</v>
      </c>
      <c r="E102" s="42"/>
      <c r="F102" s="42"/>
      <c r="G102" s="65" t="s">
        <v>21</v>
      </c>
      <c r="H102" s="43"/>
      <c r="I102" s="50">
        <v>17</v>
      </c>
      <c r="J102" s="74">
        <v>13</v>
      </c>
      <c r="K102" s="74">
        <v>4</v>
      </c>
      <c r="L102" s="83">
        <v>17</v>
      </c>
      <c r="M102" s="74">
        <v>4</v>
      </c>
      <c r="O102" s="16"/>
      <c r="Q102" s="47"/>
      <c r="R102" s="47"/>
      <c r="S102" s="71"/>
      <c r="T102" s="71"/>
      <c r="U102" s="75"/>
      <c r="V102" s="65"/>
      <c r="AC102" s="50"/>
      <c r="AD102" s="50"/>
      <c r="AE102" s="50"/>
      <c r="AF102" s="50"/>
      <c r="AG102" s="264"/>
      <c r="AH102" s="264"/>
      <c r="AI102" s="50"/>
      <c r="AJ102" s="50"/>
      <c r="AK102" s="50"/>
      <c r="AL102" s="81"/>
      <c r="AM102" s="50"/>
      <c r="AN102" s="50"/>
      <c r="AO102" s="50"/>
      <c r="AP102" s="50"/>
      <c r="AQ102" s="50"/>
      <c r="AR102" s="47"/>
      <c r="AS102" s="47"/>
      <c r="AT102" s="75">
        <v>6.5</v>
      </c>
      <c r="AU102" s="42" t="s">
        <v>138</v>
      </c>
      <c r="AY102" s="43">
        <v>23</v>
      </c>
      <c r="AZ102" s="29" t="s">
        <v>23</v>
      </c>
      <c r="BA102" s="191">
        <v>1</v>
      </c>
      <c r="BB102" s="74">
        <v>0</v>
      </c>
      <c r="BC102" s="74">
        <v>0</v>
      </c>
      <c r="BD102" s="50">
        <f t="shared" si="129"/>
        <v>0</v>
      </c>
      <c r="BE102" s="194">
        <v>0</v>
      </c>
      <c r="BF102" s="191">
        <f t="shared" si="130"/>
        <v>22</v>
      </c>
      <c r="BG102" s="74">
        <f t="shared" si="131"/>
        <v>1</v>
      </c>
      <c r="BH102" s="74">
        <f t="shared" si="132"/>
        <v>7</v>
      </c>
      <c r="BI102" s="74">
        <f t="shared" si="133"/>
        <v>8</v>
      </c>
      <c r="BJ102" s="194">
        <f t="shared" si="134"/>
        <v>4</v>
      </c>
      <c r="BK102" s="191">
        <v>21</v>
      </c>
      <c r="BL102" s="74">
        <v>1</v>
      </c>
      <c r="BM102" s="74">
        <v>7</v>
      </c>
      <c r="BN102" s="50">
        <f t="shared" si="128"/>
        <v>8</v>
      </c>
      <c r="BO102" s="194">
        <v>4</v>
      </c>
      <c r="BP102" s="47"/>
      <c r="BQ102" s="47"/>
      <c r="BR102" s="75">
        <v>9.5</v>
      </c>
      <c r="BS102" s="36" t="s">
        <v>82</v>
      </c>
      <c r="BT102" s="36"/>
      <c r="BU102" s="36"/>
      <c r="BV102" s="36"/>
      <c r="BW102" s="38"/>
      <c r="BX102" s="57"/>
      <c r="BY102" s="191"/>
      <c r="BZ102" s="74"/>
      <c r="CA102" s="74"/>
      <c r="CB102" s="74"/>
      <c r="CC102" s="194"/>
      <c r="CD102" s="191">
        <f t="shared" si="98"/>
        <v>1</v>
      </c>
      <c r="CE102" s="74">
        <f t="shared" si="99"/>
        <v>1</v>
      </c>
      <c r="CF102" s="74">
        <f t="shared" si="100"/>
        <v>0</v>
      </c>
      <c r="CG102" s="74">
        <f t="shared" si="101"/>
        <v>1</v>
      </c>
      <c r="CH102" s="194">
        <f t="shared" si="102"/>
        <v>0</v>
      </c>
      <c r="CI102" s="191">
        <v>1</v>
      </c>
      <c r="CJ102" s="74">
        <v>1</v>
      </c>
      <c r="CK102" s="74">
        <v>0</v>
      </c>
      <c r="CL102" s="50">
        <f>+CJ102+CK102</f>
        <v>1</v>
      </c>
      <c r="CM102" s="194">
        <v>0</v>
      </c>
      <c r="CN102" s="47"/>
    </row>
    <row r="103" spans="1:92" ht="15.75" customHeight="1" x14ac:dyDescent="0.25">
      <c r="A103" s="41"/>
      <c r="D103" s="97" t="s">
        <v>52</v>
      </c>
      <c r="E103" s="42"/>
      <c r="F103" s="42"/>
      <c r="G103" s="62" t="s">
        <v>21</v>
      </c>
      <c r="H103" s="43"/>
      <c r="I103" s="50">
        <v>22</v>
      </c>
      <c r="J103" s="74">
        <v>9</v>
      </c>
      <c r="K103" s="74">
        <v>8</v>
      </c>
      <c r="L103" s="83">
        <v>17</v>
      </c>
      <c r="M103" s="74">
        <v>4</v>
      </c>
      <c r="O103" s="16"/>
      <c r="Q103" s="47"/>
      <c r="R103" s="47"/>
      <c r="S103" s="71"/>
      <c r="T103" s="71"/>
      <c r="U103" s="79"/>
      <c r="V103" s="65"/>
      <c r="W103" s="65"/>
      <c r="X103" s="65"/>
      <c r="Y103" s="65"/>
      <c r="Z103" s="50"/>
      <c r="AC103" s="50"/>
      <c r="AD103" s="50"/>
      <c r="AE103" s="50"/>
      <c r="AF103" s="50"/>
      <c r="AG103" s="264"/>
      <c r="AH103" s="264"/>
      <c r="AI103" s="50"/>
      <c r="AJ103" s="50"/>
      <c r="AK103" s="50"/>
      <c r="AL103" s="81"/>
      <c r="AM103" s="71"/>
      <c r="AN103" s="71"/>
      <c r="AO103" s="71"/>
      <c r="AP103" s="71"/>
      <c r="AQ103" s="71"/>
      <c r="AR103" s="47"/>
      <c r="AS103" s="47"/>
      <c r="AT103" s="75">
        <v>6</v>
      </c>
      <c r="AU103" s="42" t="s">
        <v>89</v>
      </c>
      <c r="AV103" s="42"/>
      <c r="AW103" s="42"/>
      <c r="AX103" s="56"/>
      <c r="AY103" s="43">
        <v>55</v>
      </c>
      <c r="AZ103" s="29" t="s">
        <v>23</v>
      </c>
      <c r="BA103" s="191">
        <v>1</v>
      </c>
      <c r="BB103" s="74">
        <v>0</v>
      </c>
      <c r="BC103" s="74">
        <v>0</v>
      </c>
      <c r="BD103" s="50">
        <f t="shared" si="129"/>
        <v>0</v>
      </c>
      <c r="BE103" s="194">
        <v>0</v>
      </c>
      <c r="BF103" s="191">
        <f t="shared" si="130"/>
        <v>20</v>
      </c>
      <c r="BG103" s="74">
        <f t="shared" si="131"/>
        <v>0</v>
      </c>
      <c r="BH103" s="74">
        <f t="shared" si="132"/>
        <v>6</v>
      </c>
      <c r="BI103" s="74">
        <f t="shared" si="133"/>
        <v>6</v>
      </c>
      <c r="BJ103" s="194">
        <f t="shared" si="134"/>
        <v>2</v>
      </c>
      <c r="BK103" s="191">
        <v>19</v>
      </c>
      <c r="BL103" s="74">
        <v>0</v>
      </c>
      <c r="BM103" s="74">
        <v>6</v>
      </c>
      <c r="BN103" s="50">
        <f t="shared" si="128"/>
        <v>6</v>
      </c>
      <c r="BO103" s="194">
        <v>2</v>
      </c>
      <c r="BP103" s="47"/>
      <c r="BQ103" s="47"/>
      <c r="BR103" s="209" t="s">
        <v>674</v>
      </c>
      <c r="BS103" s="68"/>
      <c r="BT103" s="20"/>
      <c r="BU103" s="20"/>
      <c r="BV103" s="20"/>
      <c r="BW103" s="60"/>
      <c r="BX103" s="68"/>
      <c r="BY103" s="189">
        <f t="shared" ref="BY103:CM103" si="136">SUM(BY79:BY102)</f>
        <v>4</v>
      </c>
      <c r="BZ103" s="60">
        <f t="shared" si="136"/>
        <v>0</v>
      </c>
      <c r="CA103" s="60">
        <f t="shared" si="136"/>
        <v>2</v>
      </c>
      <c r="CB103" s="60">
        <f t="shared" si="136"/>
        <v>2</v>
      </c>
      <c r="CC103" s="190">
        <f t="shared" si="136"/>
        <v>0</v>
      </c>
      <c r="CD103" s="189">
        <f t="shared" si="136"/>
        <v>50</v>
      </c>
      <c r="CE103" s="60">
        <f t="shared" si="136"/>
        <v>6</v>
      </c>
      <c r="CF103" s="60">
        <f t="shared" si="136"/>
        <v>14</v>
      </c>
      <c r="CG103" s="60">
        <f t="shared" si="136"/>
        <v>20</v>
      </c>
      <c r="CH103" s="190">
        <f t="shared" si="136"/>
        <v>8</v>
      </c>
      <c r="CI103" s="189">
        <f t="shared" si="136"/>
        <v>46</v>
      </c>
      <c r="CJ103" s="60">
        <f t="shared" si="136"/>
        <v>6</v>
      </c>
      <c r="CK103" s="60">
        <f t="shared" si="136"/>
        <v>12</v>
      </c>
      <c r="CL103" s="60">
        <f t="shared" si="136"/>
        <v>18</v>
      </c>
      <c r="CM103" s="190">
        <f t="shared" si="136"/>
        <v>8</v>
      </c>
      <c r="CN103" s="47"/>
    </row>
    <row r="104" spans="1:92" ht="15.75" customHeight="1" thickBot="1" x14ac:dyDescent="0.3">
      <c r="A104" s="41"/>
      <c r="D104" s="42" t="s">
        <v>72</v>
      </c>
      <c r="E104" s="42"/>
      <c r="F104" s="42"/>
      <c r="G104" s="29" t="s">
        <v>23</v>
      </c>
      <c r="H104" s="43"/>
      <c r="I104" s="50">
        <v>17</v>
      </c>
      <c r="J104" s="74">
        <v>2</v>
      </c>
      <c r="K104" s="74">
        <v>13</v>
      </c>
      <c r="L104" s="83">
        <v>15</v>
      </c>
      <c r="M104" s="74">
        <v>8</v>
      </c>
      <c r="O104" s="16"/>
      <c r="Q104" s="47"/>
      <c r="R104" s="47"/>
      <c r="S104" s="65"/>
      <c r="T104" s="65"/>
      <c r="U104" s="79"/>
      <c r="V104" s="65"/>
      <c r="W104" s="65"/>
      <c r="X104" s="65"/>
      <c r="Y104" s="65"/>
      <c r="Z104" s="50"/>
      <c r="AC104" s="50"/>
      <c r="AD104" s="50"/>
      <c r="AE104" s="50"/>
      <c r="AF104" s="50"/>
      <c r="AG104" s="264"/>
      <c r="AH104" s="264"/>
      <c r="AI104" s="50"/>
      <c r="AJ104" s="50"/>
      <c r="AK104" s="50"/>
      <c r="AL104" s="81"/>
      <c r="AM104" s="50"/>
      <c r="AN104" s="50"/>
      <c r="AO104" s="50"/>
      <c r="AP104" s="50"/>
      <c r="AQ104" s="50"/>
      <c r="AR104" s="47"/>
      <c r="AS104" s="47"/>
      <c r="AT104" s="30" t="s">
        <v>77</v>
      </c>
      <c r="AU104" s="30"/>
      <c r="AV104" s="30"/>
      <c r="AW104" s="30"/>
      <c r="AX104" s="30"/>
      <c r="AY104" s="30"/>
      <c r="AZ104" s="30"/>
      <c r="BA104" s="195">
        <f>SUM(BA92:BA103)</f>
        <v>11</v>
      </c>
      <c r="BB104" s="48">
        <f t="shared" ref="BB104" si="137">SUM(BB92:BB103)</f>
        <v>1</v>
      </c>
      <c r="BC104" s="48">
        <f>SUM(BC92:BC103)</f>
        <v>1</v>
      </c>
      <c r="BD104" s="48">
        <f>+BC104+BB104</f>
        <v>2</v>
      </c>
      <c r="BE104" s="196">
        <f>SUM(BE92:BE103)</f>
        <v>2</v>
      </c>
      <c r="BF104" s="195">
        <f>SUM(BF92:BF103)</f>
        <v>251</v>
      </c>
      <c r="BG104" s="48">
        <f t="shared" ref="BG104" si="138">SUM(BG92:BG103)</f>
        <v>76</v>
      </c>
      <c r="BH104" s="48">
        <f>SUM(BH92:BH103)</f>
        <v>113</v>
      </c>
      <c r="BI104" s="48">
        <f>+BH104+BG104</f>
        <v>189</v>
      </c>
      <c r="BJ104" s="196">
        <f>SUM(BJ92:BJ103)</f>
        <v>32</v>
      </c>
      <c r="BK104" s="195">
        <f>SUM(BK92:BK103)</f>
        <v>240</v>
      </c>
      <c r="BL104" s="48">
        <f t="shared" ref="BL104" si="139">SUM(BL92:BL103)</f>
        <v>75</v>
      </c>
      <c r="BM104" s="48">
        <f>SUM(BM92:BM103)</f>
        <v>112</v>
      </c>
      <c r="BN104" s="48">
        <f>+BM104+BL104</f>
        <v>187</v>
      </c>
      <c r="BO104" s="196">
        <f>SUM(BO92:BO103)</f>
        <v>30</v>
      </c>
      <c r="BP104" s="47"/>
      <c r="BQ104" s="47"/>
      <c r="BR104" s="62" t="s">
        <v>676</v>
      </c>
      <c r="BS104" s="62"/>
      <c r="BT104" s="62"/>
      <c r="BU104" s="62"/>
      <c r="BV104" s="62"/>
      <c r="BW104" s="62"/>
      <c r="BX104" s="62"/>
      <c r="BY104" s="191">
        <f>+BY103+BY52+AC98</f>
        <v>12</v>
      </c>
      <c r="BZ104" s="50">
        <f>+BZ103+BZ52</f>
        <v>4</v>
      </c>
      <c r="CA104" s="50">
        <f>+CA103+CA52</f>
        <v>8</v>
      </c>
      <c r="CB104" s="50">
        <f>+CB103+CB52</f>
        <v>12</v>
      </c>
      <c r="CC104" s="192">
        <f>+CC103+CC52</f>
        <v>0</v>
      </c>
      <c r="CD104" s="191">
        <f>+CD103+CD52+AC91</f>
        <v>306</v>
      </c>
      <c r="CE104" s="50">
        <f>+CE103+CE52</f>
        <v>78</v>
      </c>
      <c r="CF104" s="50">
        <f>+CF103+CF52</f>
        <v>101</v>
      </c>
      <c r="CG104" s="50">
        <f>+CG103+CG52</f>
        <v>179</v>
      </c>
      <c r="CH104" s="192">
        <f>+CH103+CH52</f>
        <v>40</v>
      </c>
      <c r="CI104" s="191">
        <f>+CI103+CI52+AC125</f>
        <v>294</v>
      </c>
      <c r="CJ104" s="50">
        <f>+CJ103+CJ52</f>
        <v>74</v>
      </c>
      <c r="CK104" s="50">
        <f>+CK103+CK52</f>
        <v>93</v>
      </c>
      <c r="CL104" s="50">
        <f>+CL103+CL52</f>
        <v>167</v>
      </c>
      <c r="CM104" s="192">
        <f>+CM103+CM52</f>
        <v>40</v>
      </c>
      <c r="CN104" s="47"/>
    </row>
    <row r="105" spans="1:92" ht="15.75" customHeight="1" x14ac:dyDescent="0.25">
      <c r="A105" s="41"/>
      <c r="D105" s="42" t="s">
        <v>125</v>
      </c>
      <c r="E105" s="42"/>
      <c r="F105" s="42"/>
      <c r="G105" s="29" t="s">
        <v>23</v>
      </c>
      <c r="H105" s="43"/>
      <c r="I105" s="50">
        <v>21</v>
      </c>
      <c r="J105" s="74">
        <v>1</v>
      </c>
      <c r="K105" s="74">
        <v>14</v>
      </c>
      <c r="L105" s="83">
        <v>15</v>
      </c>
      <c r="M105" s="74">
        <v>0</v>
      </c>
      <c r="O105" s="16"/>
      <c r="Q105" s="47"/>
      <c r="R105" s="47"/>
      <c r="S105" s="75"/>
      <c r="T105" s="65"/>
      <c r="U105" s="79"/>
      <c r="V105" s="65"/>
      <c r="W105" s="65"/>
      <c r="X105" s="65"/>
      <c r="Y105" s="65"/>
      <c r="Z105" s="50"/>
      <c r="AC105" s="50"/>
      <c r="AD105" s="50"/>
      <c r="AE105" s="50"/>
      <c r="AF105" s="50"/>
      <c r="AG105" s="264"/>
      <c r="AH105" s="264"/>
      <c r="AI105" s="50"/>
      <c r="AJ105" s="50"/>
      <c r="AK105" s="50"/>
      <c r="AL105" s="81"/>
      <c r="AM105" s="50"/>
      <c r="AN105" s="50"/>
      <c r="AO105" s="50"/>
      <c r="AP105" s="50"/>
      <c r="AQ105" s="50"/>
      <c r="AR105" s="47"/>
      <c r="AS105" s="47"/>
      <c r="AT105" s="32" t="s">
        <v>15</v>
      </c>
      <c r="AU105" s="32"/>
      <c r="AV105" s="32"/>
      <c r="AW105" s="32"/>
      <c r="AX105" s="32"/>
      <c r="AY105" s="29" t="s">
        <v>33</v>
      </c>
      <c r="BA105" s="189">
        <v>1</v>
      </c>
      <c r="BB105" s="28">
        <v>0</v>
      </c>
      <c r="BC105" s="28">
        <v>2</v>
      </c>
      <c r="BD105" s="50">
        <f t="shared" ref="BD105:BD116" si="140">+BC105+BB105</f>
        <v>2</v>
      </c>
      <c r="BE105" s="193">
        <v>0</v>
      </c>
      <c r="BF105" s="189">
        <f>+BK105+BA105</f>
        <v>63</v>
      </c>
      <c r="BG105" s="28">
        <f>+BL105+BB105</f>
        <v>22</v>
      </c>
      <c r="BH105" s="28">
        <f>+BM105+BC105</f>
        <v>21</v>
      </c>
      <c r="BI105" s="28">
        <f>+BN105+BD105</f>
        <v>43</v>
      </c>
      <c r="BJ105" s="193">
        <f>+BO105+BE105</f>
        <v>14</v>
      </c>
      <c r="BK105" s="189">
        <v>62</v>
      </c>
      <c r="BL105" s="28">
        <v>22</v>
      </c>
      <c r="BM105" s="28">
        <v>19</v>
      </c>
      <c r="BN105" s="60">
        <f t="shared" ref="BN105:BN116" si="141">+BL105+BM105</f>
        <v>41</v>
      </c>
      <c r="BO105" s="193">
        <v>14</v>
      </c>
      <c r="BP105" s="47"/>
      <c r="BQ105" s="47"/>
      <c r="BY105" s="191"/>
      <c r="BZ105" s="50"/>
      <c r="CA105" s="50"/>
      <c r="CB105" s="50"/>
      <c r="CC105" s="192"/>
      <c r="CD105" s="191"/>
      <c r="CE105" s="50"/>
      <c r="CF105" s="50"/>
      <c r="CG105" s="50"/>
      <c r="CH105" s="192"/>
      <c r="CI105" s="191"/>
      <c r="CJ105" s="50"/>
      <c r="CK105" s="50"/>
      <c r="CL105" s="50"/>
      <c r="CM105" s="192"/>
      <c r="CN105" s="47"/>
    </row>
    <row r="106" spans="1:92" ht="15.75" customHeight="1" x14ac:dyDescent="0.25">
      <c r="A106" s="41"/>
      <c r="D106" s="97" t="s">
        <v>81</v>
      </c>
      <c r="E106" s="42"/>
      <c r="F106" s="42"/>
      <c r="G106" s="207" t="s">
        <v>146</v>
      </c>
      <c r="H106" s="43"/>
      <c r="I106" s="50">
        <v>21</v>
      </c>
      <c r="J106" s="74">
        <v>7</v>
      </c>
      <c r="K106" s="74">
        <v>7</v>
      </c>
      <c r="L106" s="83">
        <v>14</v>
      </c>
      <c r="M106" s="74">
        <v>2</v>
      </c>
      <c r="O106" s="16"/>
      <c r="Q106" s="47"/>
      <c r="R106" s="47"/>
      <c r="S106" s="75"/>
      <c r="T106" s="65"/>
      <c r="U106" s="79"/>
      <c r="V106" s="65"/>
      <c r="W106" s="65"/>
      <c r="X106" s="65"/>
      <c r="Y106" s="65"/>
      <c r="Z106" s="50"/>
      <c r="AC106" s="50"/>
      <c r="AD106" s="50"/>
      <c r="AE106" s="50"/>
      <c r="AF106" s="50"/>
      <c r="AG106" s="264"/>
      <c r="AH106" s="264"/>
      <c r="AI106" s="50"/>
      <c r="AJ106" s="50"/>
      <c r="AK106" s="50"/>
      <c r="AL106" s="81"/>
      <c r="AM106" s="50"/>
      <c r="AN106" s="50"/>
      <c r="AO106" s="50"/>
      <c r="AP106" s="50"/>
      <c r="AQ106" s="50"/>
      <c r="AR106" s="47"/>
      <c r="AS106" s="47"/>
      <c r="AT106" s="75">
        <v>7</v>
      </c>
      <c r="AU106" s="42" t="s">
        <v>22</v>
      </c>
      <c r="AV106" s="42"/>
      <c r="AW106" s="42"/>
      <c r="AX106" s="42"/>
      <c r="AY106" s="43">
        <v>1</v>
      </c>
      <c r="AZ106" s="36" t="s">
        <v>15</v>
      </c>
      <c r="BA106" s="191">
        <v>1</v>
      </c>
      <c r="BB106" s="74">
        <v>0</v>
      </c>
      <c r="BC106" s="74">
        <v>0</v>
      </c>
      <c r="BD106" s="50">
        <f t="shared" si="140"/>
        <v>0</v>
      </c>
      <c r="BE106" s="194">
        <v>0</v>
      </c>
      <c r="BF106" s="191">
        <f t="shared" ref="BF106:BF116" si="142">+BK106+BA106</f>
        <v>22</v>
      </c>
      <c r="BG106" s="74">
        <f t="shared" ref="BG106:BG116" si="143">+BL106+BB106</f>
        <v>0</v>
      </c>
      <c r="BH106" s="74">
        <f t="shared" ref="BH106:BH116" si="144">+BM106+BC106</f>
        <v>0</v>
      </c>
      <c r="BI106" s="74">
        <f t="shared" ref="BI106:BI116" si="145">+BN106+BD106</f>
        <v>0</v>
      </c>
      <c r="BJ106" s="194">
        <f t="shared" ref="BJ106:BJ116" si="146">+BO106+BE106</f>
        <v>0</v>
      </c>
      <c r="BK106" s="191">
        <v>21</v>
      </c>
      <c r="BL106" s="74">
        <v>0</v>
      </c>
      <c r="BM106" s="74">
        <v>0</v>
      </c>
      <c r="BN106" s="50">
        <f t="shared" si="141"/>
        <v>0</v>
      </c>
      <c r="BO106" s="194">
        <v>0</v>
      </c>
      <c r="BP106" s="47"/>
      <c r="BQ106" s="47"/>
      <c r="BR106" s="62" t="s">
        <v>114</v>
      </c>
      <c r="BS106" s="62"/>
      <c r="BT106" s="62"/>
      <c r="BU106" s="62"/>
      <c r="BV106" s="62"/>
      <c r="BW106" s="62"/>
      <c r="BX106" s="62"/>
      <c r="BY106" s="191">
        <f t="shared" ref="BY106:CM106" si="147">+BA118+BA105+BA92+BA79+BA45+BA32+BA19+BA6</f>
        <v>12</v>
      </c>
      <c r="BZ106" s="50">
        <f t="shared" si="147"/>
        <v>4</v>
      </c>
      <c r="CA106" s="50">
        <f t="shared" si="147"/>
        <v>8</v>
      </c>
      <c r="CB106" s="50">
        <f t="shared" si="147"/>
        <v>12</v>
      </c>
      <c r="CC106" s="192">
        <f t="shared" si="147"/>
        <v>0</v>
      </c>
      <c r="CD106" s="191">
        <f t="shared" si="147"/>
        <v>306</v>
      </c>
      <c r="CE106" s="50">
        <f t="shared" si="147"/>
        <v>78</v>
      </c>
      <c r="CF106" s="50">
        <f t="shared" si="147"/>
        <v>101</v>
      </c>
      <c r="CG106" s="50">
        <f t="shared" si="147"/>
        <v>179</v>
      </c>
      <c r="CH106" s="192">
        <f t="shared" si="147"/>
        <v>40</v>
      </c>
      <c r="CI106" s="191">
        <f t="shared" si="147"/>
        <v>294</v>
      </c>
      <c r="CJ106" s="50">
        <f t="shared" si="147"/>
        <v>74</v>
      </c>
      <c r="CK106" s="50">
        <f t="shared" si="147"/>
        <v>93</v>
      </c>
      <c r="CL106" s="50">
        <f t="shared" si="147"/>
        <v>167</v>
      </c>
      <c r="CM106" s="192">
        <f t="shared" si="147"/>
        <v>40</v>
      </c>
      <c r="CN106" s="47"/>
    </row>
    <row r="107" spans="1:92" ht="15.75" customHeight="1" x14ac:dyDescent="0.25">
      <c r="A107" s="41"/>
      <c r="D107" s="42" t="s">
        <v>60</v>
      </c>
      <c r="E107" s="42"/>
      <c r="F107" s="42"/>
      <c r="G107" s="42" t="s">
        <v>25</v>
      </c>
      <c r="H107" s="43"/>
      <c r="I107" s="50">
        <v>23</v>
      </c>
      <c r="J107" s="74">
        <v>1</v>
      </c>
      <c r="K107" s="74">
        <v>13</v>
      </c>
      <c r="L107" s="83">
        <v>14</v>
      </c>
      <c r="M107" s="74">
        <v>0</v>
      </c>
      <c r="O107" s="16"/>
      <c r="Q107" s="47"/>
      <c r="R107" s="47"/>
      <c r="S107" s="75"/>
      <c r="T107" s="65"/>
      <c r="U107" s="75"/>
      <c r="V107" s="65"/>
      <c r="AC107" s="50"/>
      <c r="AD107" s="50"/>
      <c r="AE107" s="50"/>
      <c r="AF107" s="50"/>
      <c r="AG107" s="264"/>
      <c r="AH107" s="264"/>
      <c r="AI107" s="50"/>
      <c r="AJ107" s="50"/>
      <c r="AK107" s="50"/>
      <c r="AL107" s="81"/>
      <c r="AM107" s="50"/>
      <c r="AN107" s="50"/>
      <c r="AO107" s="50"/>
      <c r="AP107" s="50"/>
      <c r="AQ107" s="50"/>
      <c r="AR107" s="47"/>
      <c r="AS107" s="47"/>
      <c r="AT107" s="75">
        <v>9.5</v>
      </c>
      <c r="AU107" s="42" t="s">
        <v>132</v>
      </c>
      <c r="AV107" s="42"/>
      <c r="AW107" s="42"/>
      <c r="AX107" s="42"/>
      <c r="AY107" s="43">
        <v>7</v>
      </c>
      <c r="AZ107" s="36" t="s">
        <v>15</v>
      </c>
      <c r="BA107" s="191">
        <v>1</v>
      </c>
      <c r="BB107" s="74">
        <v>3</v>
      </c>
      <c r="BC107" s="74">
        <v>1</v>
      </c>
      <c r="BD107" s="50">
        <f t="shared" si="140"/>
        <v>4</v>
      </c>
      <c r="BE107" s="194">
        <v>0</v>
      </c>
      <c r="BF107" s="191">
        <f t="shared" si="142"/>
        <v>21</v>
      </c>
      <c r="BG107" s="74">
        <f t="shared" si="143"/>
        <v>22</v>
      </c>
      <c r="BH107" s="74">
        <f t="shared" si="144"/>
        <v>15</v>
      </c>
      <c r="BI107" s="74">
        <f t="shared" si="145"/>
        <v>37</v>
      </c>
      <c r="BJ107" s="194">
        <f t="shared" si="146"/>
        <v>2</v>
      </c>
      <c r="BK107" s="191">
        <v>20</v>
      </c>
      <c r="BL107" s="74">
        <v>19</v>
      </c>
      <c r="BM107" s="74">
        <v>14</v>
      </c>
      <c r="BN107" s="50">
        <f t="shared" si="141"/>
        <v>33</v>
      </c>
      <c r="BO107" s="194">
        <v>2</v>
      </c>
      <c r="BP107" s="47"/>
      <c r="BQ107" s="47"/>
      <c r="BR107" s="75"/>
      <c r="BS107" s="65"/>
      <c r="BT107" s="65"/>
      <c r="BU107" s="65"/>
      <c r="BV107" s="65"/>
      <c r="BW107" s="50"/>
      <c r="BX107" s="62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47"/>
    </row>
    <row r="108" spans="1:92" ht="15.75" customHeight="1" x14ac:dyDescent="0.25">
      <c r="A108" s="41"/>
      <c r="O108" s="16"/>
      <c r="Q108" s="47"/>
      <c r="R108" s="47"/>
      <c r="S108" s="75"/>
      <c r="T108" s="65"/>
      <c r="AM108" s="50"/>
      <c r="AN108" s="50"/>
      <c r="AO108" s="50"/>
      <c r="AP108" s="50"/>
      <c r="AQ108" s="50"/>
      <c r="AR108" s="47"/>
      <c r="AS108" s="47"/>
      <c r="AT108" s="75">
        <v>8.5</v>
      </c>
      <c r="AU108" s="42" t="s">
        <v>67</v>
      </c>
      <c r="AV108" s="42"/>
      <c r="AW108" s="42"/>
      <c r="AX108" s="42"/>
      <c r="AY108" s="43">
        <v>2</v>
      </c>
      <c r="AZ108" s="36" t="s">
        <v>15</v>
      </c>
      <c r="BA108" s="191"/>
      <c r="BB108" s="74"/>
      <c r="BC108" s="74"/>
      <c r="BD108" s="50">
        <f t="shared" si="140"/>
        <v>0</v>
      </c>
      <c r="BE108" s="194">
        <v>0</v>
      </c>
      <c r="BF108" s="191">
        <f t="shared" si="142"/>
        <v>13</v>
      </c>
      <c r="BG108" s="74">
        <f t="shared" si="143"/>
        <v>10</v>
      </c>
      <c r="BH108" s="74">
        <f t="shared" si="144"/>
        <v>8</v>
      </c>
      <c r="BI108" s="74">
        <f t="shared" si="145"/>
        <v>18</v>
      </c>
      <c r="BJ108" s="194">
        <f t="shared" si="146"/>
        <v>0</v>
      </c>
      <c r="BK108" s="191">
        <v>13</v>
      </c>
      <c r="BL108" s="74">
        <v>10</v>
      </c>
      <c r="BM108" s="74">
        <v>8</v>
      </c>
      <c r="BN108" s="50">
        <f t="shared" si="141"/>
        <v>18</v>
      </c>
      <c r="BO108" s="194">
        <v>0</v>
      </c>
      <c r="BP108" s="47"/>
      <c r="BQ108" s="47"/>
      <c r="BR108" s="75"/>
      <c r="BS108" s="65"/>
      <c r="BT108" s="65"/>
      <c r="BU108" s="65"/>
      <c r="BV108" s="65"/>
      <c r="BW108" s="50"/>
      <c r="BX108" s="62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47"/>
    </row>
    <row r="109" spans="1:92" ht="15.75" customHeight="1" x14ac:dyDescent="0.25">
      <c r="A109" s="41"/>
      <c r="O109" s="16"/>
      <c r="Q109" s="47"/>
      <c r="R109" s="47"/>
      <c r="S109" s="75"/>
      <c r="T109" s="65"/>
      <c r="U109" s="71"/>
      <c r="V109" s="71"/>
      <c r="W109" s="71"/>
      <c r="X109" s="71"/>
      <c r="Y109" s="71"/>
      <c r="Z109" s="50"/>
      <c r="AA109" s="50"/>
      <c r="AB109" s="50"/>
      <c r="AC109" s="50"/>
      <c r="AD109" s="50"/>
      <c r="AE109" s="71"/>
      <c r="AF109" s="75"/>
      <c r="AG109" s="65"/>
      <c r="AH109" s="71"/>
      <c r="AI109" s="71"/>
      <c r="AJ109" s="71"/>
      <c r="AK109" s="71"/>
      <c r="AL109" s="71"/>
      <c r="AM109" s="50"/>
      <c r="AN109" s="50"/>
      <c r="AO109" s="50"/>
      <c r="AP109" s="50"/>
      <c r="AQ109" s="50"/>
      <c r="AR109" s="47"/>
      <c r="AS109" s="47"/>
      <c r="AT109" s="75">
        <v>8</v>
      </c>
      <c r="AU109" s="42" t="s">
        <v>43</v>
      </c>
      <c r="AV109" s="42"/>
      <c r="AW109" s="42"/>
      <c r="AX109" s="42"/>
      <c r="AY109" s="43">
        <v>4</v>
      </c>
      <c r="AZ109" s="57" t="s">
        <v>15</v>
      </c>
      <c r="BA109" s="191">
        <v>1</v>
      </c>
      <c r="BB109" s="74">
        <v>0</v>
      </c>
      <c r="BC109" s="74">
        <v>2</v>
      </c>
      <c r="BD109" s="50">
        <f t="shared" si="140"/>
        <v>2</v>
      </c>
      <c r="BE109" s="194">
        <v>0</v>
      </c>
      <c r="BF109" s="191">
        <f t="shared" si="142"/>
        <v>9</v>
      </c>
      <c r="BG109" s="74">
        <f t="shared" si="143"/>
        <v>0</v>
      </c>
      <c r="BH109" s="74">
        <f t="shared" si="144"/>
        <v>7</v>
      </c>
      <c r="BI109" s="74">
        <f t="shared" si="145"/>
        <v>7</v>
      </c>
      <c r="BJ109" s="194">
        <f t="shared" si="146"/>
        <v>0</v>
      </c>
      <c r="BK109" s="191">
        <v>8</v>
      </c>
      <c r="BL109" s="74">
        <v>0</v>
      </c>
      <c r="BM109" s="74">
        <v>5</v>
      </c>
      <c r="BN109" s="50">
        <f t="shared" si="141"/>
        <v>5</v>
      </c>
      <c r="BO109" s="194">
        <v>0</v>
      </c>
      <c r="BP109" s="47"/>
      <c r="BQ109" s="47"/>
      <c r="BR109" s="75"/>
      <c r="BS109" s="65"/>
      <c r="BT109" s="65"/>
      <c r="BU109" s="65"/>
      <c r="BV109" s="65"/>
      <c r="BW109" s="50"/>
      <c r="BX109" s="62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47"/>
    </row>
    <row r="110" spans="1:92" ht="15.75" customHeight="1" thickBot="1" x14ac:dyDescent="0.3">
      <c r="A110" s="41"/>
      <c r="C110" s="16"/>
      <c r="D110" s="13" t="s">
        <v>116</v>
      </c>
      <c r="E110" s="13"/>
      <c r="F110" s="13"/>
      <c r="G110" s="15" t="s">
        <v>2</v>
      </c>
      <c r="H110" s="15"/>
      <c r="I110" s="15" t="s">
        <v>4</v>
      </c>
      <c r="J110" s="15" t="s">
        <v>29</v>
      </c>
      <c r="K110" s="15" t="s">
        <v>30</v>
      </c>
      <c r="L110" s="15" t="s">
        <v>31</v>
      </c>
      <c r="M110" s="84" t="s">
        <v>3</v>
      </c>
      <c r="O110" s="16"/>
      <c r="Q110" s="47"/>
      <c r="R110" s="47"/>
      <c r="S110" s="75"/>
      <c r="T110" s="65"/>
      <c r="U110" s="65"/>
      <c r="V110" s="65"/>
      <c r="W110" s="65"/>
      <c r="X110" s="71"/>
      <c r="Y110" s="71"/>
      <c r="Z110" s="50"/>
      <c r="AA110" s="50"/>
      <c r="AB110" s="50"/>
      <c r="AC110" s="50"/>
      <c r="AD110" s="50"/>
      <c r="AE110" s="71"/>
      <c r="AF110" s="75"/>
      <c r="AG110" s="65"/>
      <c r="AH110" s="71"/>
      <c r="AI110" s="71"/>
      <c r="AJ110" s="71"/>
      <c r="AK110" s="71"/>
      <c r="AL110" s="71"/>
      <c r="AM110" s="50"/>
      <c r="AN110" s="50"/>
      <c r="AO110" s="50"/>
      <c r="AP110" s="50"/>
      <c r="AQ110" s="50"/>
      <c r="AR110" s="47"/>
      <c r="AS110" s="47"/>
      <c r="AT110" s="75">
        <v>8</v>
      </c>
      <c r="AU110" s="42" t="s">
        <v>86</v>
      </c>
      <c r="AV110" s="42"/>
      <c r="AW110" s="42"/>
      <c r="AX110" s="42"/>
      <c r="AY110" s="43">
        <v>55</v>
      </c>
      <c r="AZ110" s="36" t="s">
        <v>15</v>
      </c>
      <c r="BA110" s="191">
        <v>1</v>
      </c>
      <c r="BB110" s="74">
        <v>0</v>
      </c>
      <c r="BC110" s="74">
        <v>0</v>
      </c>
      <c r="BD110" s="50">
        <f t="shared" si="140"/>
        <v>0</v>
      </c>
      <c r="BE110" s="194">
        <v>0</v>
      </c>
      <c r="BF110" s="191">
        <f t="shared" si="142"/>
        <v>22</v>
      </c>
      <c r="BG110" s="74">
        <f t="shared" si="143"/>
        <v>6</v>
      </c>
      <c r="BH110" s="74">
        <f t="shared" si="144"/>
        <v>14</v>
      </c>
      <c r="BI110" s="74">
        <f t="shared" si="145"/>
        <v>20</v>
      </c>
      <c r="BJ110" s="194">
        <f t="shared" si="146"/>
        <v>0</v>
      </c>
      <c r="BK110" s="191">
        <v>21</v>
      </c>
      <c r="BL110" s="74">
        <v>6</v>
      </c>
      <c r="BM110" s="74">
        <v>14</v>
      </c>
      <c r="BN110" s="50">
        <f t="shared" si="141"/>
        <v>20</v>
      </c>
      <c r="BO110" s="194">
        <v>0</v>
      </c>
      <c r="BP110" s="47"/>
      <c r="BQ110" s="47"/>
      <c r="BR110" s="75"/>
      <c r="BS110" s="65"/>
      <c r="BT110" s="65"/>
      <c r="BU110" s="65"/>
      <c r="BV110" s="65"/>
      <c r="BW110" s="50"/>
      <c r="BX110" s="62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47"/>
    </row>
    <row r="111" spans="1:92" ht="15.75" customHeight="1" x14ac:dyDescent="0.25">
      <c r="A111" s="41"/>
      <c r="C111" s="16"/>
      <c r="D111" s="36" t="s">
        <v>72</v>
      </c>
      <c r="E111" s="36"/>
      <c r="F111" s="36"/>
      <c r="G111" s="62" t="s">
        <v>23</v>
      </c>
      <c r="H111" s="38"/>
      <c r="I111" s="74">
        <v>17</v>
      </c>
      <c r="J111" s="74">
        <v>2</v>
      </c>
      <c r="K111" s="74">
        <v>13</v>
      </c>
      <c r="L111" s="50">
        <v>15</v>
      </c>
      <c r="M111" s="83">
        <v>8</v>
      </c>
      <c r="Q111" s="47"/>
      <c r="R111" s="47"/>
      <c r="S111" s="75"/>
      <c r="T111" s="65"/>
      <c r="U111" s="266" t="s">
        <v>666</v>
      </c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50"/>
      <c r="AN111" s="50"/>
      <c r="AO111" s="50"/>
      <c r="AP111" s="50"/>
      <c r="AQ111" s="50"/>
      <c r="AR111" s="47"/>
      <c r="AS111" s="47"/>
      <c r="AT111" s="75">
        <v>7.5</v>
      </c>
      <c r="AU111" s="42" t="s">
        <v>41</v>
      </c>
      <c r="AV111" s="42"/>
      <c r="AW111" s="42"/>
      <c r="AX111" s="42"/>
      <c r="AY111" s="43">
        <v>40</v>
      </c>
      <c r="AZ111" s="36" t="s">
        <v>15</v>
      </c>
      <c r="BA111" s="191">
        <v>1</v>
      </c>
      <c r="BB111" s="74">
        <v>0</v>
      </c>
      <c r="BC111" s="74">
        <v>1</v>
      </c>
      <c r="BD111" s="50">
        <f t="shared" si="140"/>
        <v>1</v>
      </c>
      <c r="BE111" s="194">
        <v>0</v>
      </c>
      <c r="BF111" s="191">
        <f t="shared" si="142"/>
        <v>22</v>
      </c>
      <c r="BG111" s="74">
        <f t="shared" si="143"/>
        <v>0</v>
      </c>
      <c r="BH111" s="74">
        <f t="shared" si="144"/>
        <v>11</v>
      </c>
      <c r="BI111" s="74">
        <f t="shared" si="145"/>
        <v>11</v>
      </c>
      <c r="BJ111" s="194">
        <f t="shared" si="146"/>
        <v>4</v>
      </c>
      <c r="BK111" s="191">
        <v>21</v>
      </c>
      <c r="BL111" s="74">
        <v>0</v>
      </c>
      <c r="BM111" s="74">
        <v>10</v>
      </c>
      <c r="BN111" s="50">
        <f t="shared" si="141"/>
        <v>10</v>
      </c>
      <c r="BO111" s="194">
        <v>4</v>
      </c>
      <c r="BP111" s="47"/>
      <c r="BQ111" s="47"/>
      <c r="BR111" s="75"/>
      <c r="BS111" s="65"/>
      <c r="BT111" s="65"/>
      <c r="BU111" s="65"/>
      <c r="BV111" s="65"/>
      <c r="BW111" s="50"/>
      <c r="BX111" s="62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47"/>
    </row>
    <row r="112" spans="1:92" ht="15.75" customHeight="1" x14ac:dyDescent="0.25">
      <c r="A112" s="41"/>
      <c r="D112" s="42" t="s">
        <v>44</v>
      </c>
      <c r="E112" s="42"/>
      <c r="F112" s="42"/>
      <c r="G112" s="62" t="s">
        <v>139</v>
      </c>
      <c r="H112" s="43"/>
      <c r="I112" s="74">
        <v>21</v>
      </c>
      <c r="J112" s="74">
        <v>6</v>
      </c>
      <c r="K112" s="74">
        <v>5</v>
      </c>
      <c r="L112" s="50">
        <v>11</v>
      </c>
      <c r="M112" s="83">
        <v>8</v>
      </c>
      <c r="Q112" s="47"/>
      <c r="R112" s="47"/>
      <c r="S112" s="75"/>
      <c r="T112" s="65"/>
      <c r="AM112" s="50"/>
      <c r="AN112" s="50"/>
      <c r="AO112" s="50"/>
      <c r="AP112" s="50"/>
      <c r="AQ112" s="50"/>
      <c r="AR112" s="47"/>
      <c r="AS112" s="47"/>
      <c r="AT112" s="75">
        <v>7</v>
      </c>
      <c r="AU112" s="42" t="s">
        <v>58</v>
      </c>
      <c r="AV112" s="42"/>
      <c r="AW112" s="42"/>
      <c r="AX112" s="42"/>
      <c r="AY112" s="43">
        <v>19</v>
      </c>
      <c r="AZ112" s="36" t="s">
        <v>15</v>
      </c>
      <c r="BA112" s="191">
        <v>1</v>
      </c>
      <c r="BB112" s="74">
        <v>0</v>
      </c>
      <c r="BC112" s="74">
        <v>0</v>
      </c>
      <c r="BD112" s="50">
        <f t="shared" si="140"/>
        <v>0</v>
      </c>
      <c r="BE112" s="194">
        <v>0</v>
      </c>
      <c r="BF112" s="191">
        <f t="shared" si="142"/>
        <v>20</v>
      </c>
      <c r="BG112" s="74">
        <f t="shared" si="143"/>
        <v>3</v>
      </c>
      <c r="BH112" s="74">
        <f t="shared" si="144"/>
        <v>7</v>
      </c>
      <c r="BI112" s="74">
        <f t="shared" si="145"/>
        <v>10</v>
      </c>
      <c r="BJ112" s="194">
        <f t="shared" si="146"/>
        <v>0</v>
      </c>
      <c r="BK112" s="191">
        <v>19</v>
      </c>
      <c r="BL112" s="74">
        <v>3</v>
      </c>
      <c r="BM112" s="74">
        <v>7</v>
      </c>
      <c r="BN112" s="50">
        <f t="shared" si="141"/>
        <v>10</v>
      </c>
      <c r="BO112" s="194">
        <v>0</v>
      </c>
      <c r="BP112" s="47"/>
      <c r="BQ112" s="47"/>
      <c r="BR112" s="75"/>
      <c r="BS112" s="65"/>
      <c r="BT112" s="65"/>
      <c r="BU112" s="65"/>
      <c r="BV112" s="65"/>
      <c r="BW112" s="50"/>
      <c r="BX112" s="62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47"/>
    </row>
    <row r="113" spans="1:92" ht="15.75" customHeight="1" thickBot="1" x14ac:dyDescent="0.3">
      <c r="A113" s="41"/>
      <c r="D113" s="42" t="s">
        <v>75</v>
      </c>
      <c r="G113" s="62" t="s">
        <v>17</v>
      </c>
      <c r="H113" s="43"/>
      <c r="I113" s="74">
        <v>23</v>
      </c>
      <c r="J113" s="74">
        <v>0</v>
      </c>
      <c r="K113" s="74">
        <v>4</v>
      </c>
      <c r="L113" s="50">
        <v>4</v>
      </c>
      <c r="M113" s="83">
        <v>8</v>
      </c>
      <c r="Q113" s="47"/>
      <c r="R113" s="47"/>
      <c r="S113" s="75"/>
      <c r="T113" s="65"/>
      <c r="U113" s="150" t="s">
        <v>161</v>
      </c>
      <c r="V113" s="22" t="s">
        <v>194</v>
      </c>
      <c r="W113" s="22"/>
      <c r="X113" s="22"/>
      <c r="Y113" s="22"/>
      <c r="Z113" s="22"/>
      <c r="AA113" s="22"/>
      <c r="AB113" s="22"/>
      <c r="AC113" s="150" t="s">
        <v>4</v>
      </c>
      <c r="AD113" s="150" t="s">
        <v>8</v>
      </c>
      <c r="AE113" s="150" t="s">
        <v>9</v>
      </c>
      <c r="AF113" s="150" t="s">
        <v>10</v>
      </c>
      <c r="AG113" s="150" t="s">
        <v>107</v>
      </c>
      <c r="AH113" s="150"/>
      <c r="AI113" s="150" t="s">
        <v>5</v>
      </c>
      <c r="AJ113" s="150" t="s">
        <v>7</v>
      </c>
      <c r="AK113" s="150" t="s">
        <v>6</v>
      </c>
      <c r="AL113" s="150" t="s">
        <v>108</v>
      </c>
      <c r="AM113" s="50"/>
      <c r="AN113" s="50"/>
      <c r="AO113" s="50"/>
      <c r="AP113" s="50"/>
      <c r="AQ113" s="50"/>
      <c r="AR113" s="47"/>
      <c r="AS113" s="47"/>
      <c r="AT113" s="75">
        <v>7</v>
      </c>
      <c r="AU113" s="42" t="s">
        <v>186</v>
      </c>
      <c r="AV113" s="42"/>
      <c r="AW113" s="42"/>
      <c r="AX113" s="42"/>
      <c r="AY113" s="43">
        <v>4</v>
      </c>
      <c r="AZ113" s="36" t="s">
        <v>15</v>
      </c>
      <c r="BA113" s="191"/>
      <c r="BB113" s="74"/>
      <c r="BC113" s="74"/>
      <c r="BD113" s="50">
        <f t="shared" si="140"/>
        <v>0</v>
      </c>
      <c r="BE113" s="194">
        <v>0</v>
      </c>
      <c r="BF113" s="191">
        <f t="shared" si="142"/>
        <v>2</v>
      </c>
      <c r="BG113" s="74">
        <f t="shared" si="143"/>
        <v>0</v>
      </c>
      <c r="BH113" s="74">
        <f t="shared" si="144"/>
        <v>0</v>
      </c>
      <c r="BI113" s="74">
        <f t="shared" si="145"/>
        <v>0</v>
      </c>
      <c r="BJ113" s="194">
        <f t="shared" si="146"/>
        <v>0</v>
      </c>
      <c r="BK113" s="191">
        <v>2</v>
      </c>
      <c r="BL113" s="74">
        <v>0</v>
      </c>
      <c r="BM113" s="74">
        <v>0</v>
      </c>
      <c r="BN113" s="50">
        <f t="shared" si="141"/>
        <v>0</v>
      </c>
      <c r="BO113" s="194">
        <v>0</v>
      </c>
      <c r="BP113" s="47"/>
      <c r="BQ113" s="47"/>
      <c r="BR113" s="75"/>
      <c r="BS113" s="65"/>
      <c r="BT113" s="65"/>
      <c r="BU113" s="65"/>
      <c r="BV113" s="65"/>
      <c r="BW113" s="50"/>
      <c r="BX113" s="65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47"/>
    </row>
    <row r="114" spans="1:92" ht="15.75" customHeight="1" x14ac:dyDescent="0.25">
      <c r="A114" s="41"/>
      <c r="D114" s="36" t="s">
        <v>37</v>
      </c>
      <c r="E114" s="36"/>
      <c r="F114" s="36"/>
      <c r="G114" s="62" t="s">
        <v>17</v>
      </c>
      <c r="H114" s="38"/>
      <c r="I114" s="74">
        <v>16</v>
      </c>
      <c r="J114" s="74">
        <v>2</v>
      </c>
      <c r="K114" s="74">
        <v>6</v>
      </c>
      <c r="L114" s="50">
        <v>8</v>
      </c>
      <c r="M114" s="83">
        <v>6</v>
      </c>
      <c r="Q114" s="47"/>
      <c r="R114" s="47"/>
      <c r="S114" s="75"/>
      <c r="T114" s="65"/>
      <c r="U114" s="79">
        <v>8</v>
      </c>
      <c r="V114" s="65" t="s">
        <v>18</v>
      </c>
      <c r="W114" s="65"/>
      <c r="X114" s="65"/>
      <c r="Y114" s="65"/>
      <c r="Z114" s="50"/>
      <c r="AC114" s="50">
        <v>1</v>
      </c>
      <c r="AD114" s="50">
        <v>0</v>
      </c>
      <c r="AE114" s="50">
        <v>0</v>
      </c>
      <c r="AF114" s="50">
        <v>1</v>
      </c>
      <c r="AG114" s="265">
        <f t="shared" ref="AG114:AG124" si="148">(2*AD114+AF114)/(2*AC114)</f>
        <v>0.5</v>
      </c>
      <c r="AH114" s="265"/>
      <c r="AI114" s="50">
        <v>1</v>
      </c>
      <c r="AJ114" s="50">
        <v>0</v>
      </c>
      <c r="AK114" s="50">
        <v>0</v>
      </c>
      <c r="AL114" s="81">
        <f t="shared" ref="AL114:AL124" si="149">+AI114/AC114</f>
        <v>1</v>
      </c>
      <c r="AM114" s="50"/>
      <c r="AN114" s="50"/>
      <c r="AO114" s="50"/>
      <c r="AP114" s="50"/>
      <c r="AQ114" s="50"/>
      <c r="AR114" s="47"/>
      <c r="AS114" s="47"/>
      <c r="AT114" s="75">
        <v>6.5</v>
      </c>
      <c r="AU114" s="42" t="s">
        <v>46</v>
      </c>
      <c r="AV114" s="42"/>
      <c r="AW114" s="42"/>
      <c r="AX114" s="42"/>
      <c r="AY114" s="43">
        <v>66</v>
      </c>
      <c r="AZ114" s="36" t="s">
        <v>15</v>
      </c>
      <c r="BA114" s="191">
        <v>1</v>
      </c>
      <c r="BB114" s="74">
        <v>1</v>
      </c>
      <c r="BC114" s="74">
        <v>1</v>
      </c>
      <c r="BD114" s="50">
        <f t="shared" si="140"/>
        <v>2</v>
      </c>
      <c r="BE114" s="194">
        <v>0</v>
      </c>
      <c r="BF114" s="191">
        <f t="shared" si="142"/>
        <v>20</v>
      </c>
      <c r="BG114" s="74">
        <f t="shared" si="143"/>
        <v>4</v>
      </c>
      <c r="BH114" s="74">
        <f t="shared" si="144"/>
        <v>8</v>
      </c>
      <c r="BI114" s="74">
        <f t="shared" si="145"/>
        <v>12</v>
      </c>
      <c r="BJ114" s="194">
        <f t="shared" si="146"/>
        <v>0</v>
      </c>
      <c r="BK114" s="191">
        <v>19</v>
      </c>
      <c r="BL114" s="74">
        <v>3</v>
      </c>
      <c r="BM114" s="74">
        <v>7</v>
      </c>
      <c r="BN114" s="50">
        <f t="shared" si="141"/>
        <v>10</v>
      </c>
      <c r="BO114" s="194">
        <v>0</v>
      </c>
      <c r="BP114" s="47"/>
      <c r="BQ114" s="47"/>
      <c r="BR114" s="75"/>
      <c r="BS114" s="65"/>
      <c r="BT114" s="65"/>
      <c r="BU114" s="65"/>
      <c r="BV114" s="65"/>
      <c r="BW114" s="50"/>
      <c r="BX114" s="65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47"/>
    </row>
    <row r="115" spans="1:92" ht="15.75" customHeight="1" x14ac:dyDescent="0.25">
      <c r="A115" s="41"/>
      <c r="D115" s="42" t="s">
        <v>175</v>
      </c>
      <c r="E115" s="42"/>
      <c r="F115" s="42"/>
      <c r="G115" s="62" t="s">
        <v>139</v>
      </c>
      <c r="H115" s="43"/>
      <c r="I115" s="74">
        <v>18</v>
      </c>
      <c r="J115" s="74">
        <v>1</v>
      </c>
      <c r="K115" s="74">
        <v>6</v>
      </c>
      <c r="L115" s="50">
        <v>7</v>
      </c>
      <c r="M115" s="83">
        <v>6</v>
      </c>
      <c r="Q115" s="47"/>
      <c r="R115" s="47"/>
      <c r="S115" s="75"/>
      <c r="T115" s="65"/>
      <c r="U115" s="79">
        <v>7</v>
      </c>
      <c r="V115" s="65" t="s">
        <v>22</v>
      </c>
      <c r="W115" s="65"/>
      <c r="X115" s="65"/>
      <c r="Y115" s="65"/>
      <c r="Z115" s="50"/>
      <c r="AC115" s="50">
        <v>2</v>
      </c>
      <c r="AD115" s="50">
        <v>2</v>
      </c>
      <c r="AE115" s="50">
        <v>0</v>
      </c>
      <c r="AF115" s="50">
        <v>0</v>
      </c>
      <c r="AG115" s="264">
        <f t="shared" si="148"/>
        <v>1</v>
      </c>
      <c r="AH115" s="264"/>
      <c r="AI115" s="50">
        <v>0</v>
      </c>
      <c r="AJ115" s="50">
        <v>0</v>
      </c>
      <c r="AK115" s="50">
        <v>2</v>
      </c>
      <c r="AL115" s="81">
        <f t="shared" si="149"/>
        <v>0</v>
      </c>
      <c r="AM115" s="50"/>
      <c r="AN115" s="50"/>
      <c r="AO115" s="50"/>
      <c r="AP115" s="50"/>
      <c r="AQ115" s="50"/>
      <c r="AR115" s="47"/>
      <c r="AS115" s="47"/>
      <c r="AT115" s="75">
        <v>6.5</v>
      </c>
      <c r="AU115" s="42" t="s">
        <v>185</v>
      </c>
      <c r="AV115" s="42"/>
      <c r="AW115" s="42"/>
      <c r="AX115" s="42"/>
      <c r="AY115" s="43">
        <v>3</v>
      </c>
      <c r="AZ115" s="36" t="s">
        <v>15</v>
      </c>
      <c r="BA115" s="191">
        <v>1</v>
      </c>
      <c r="BB115" s="74">
        <v>0</v>
      </c>
      <c r="BC115" s="74">
        <v>0</v>
      </c>
      <c r="BD115" s="50">
        <f t="shared" si="140"/>
        <v>0</v>
      </c>
      <c r="BE115" s="194">
        <v>0</v>
      </c>
      <c r="BF115" s="191">
        <f t="shared" si="142"/>
        <v>17</v>
      </c>
      <c r="BG115" s="74">
        <f t="shared" si="143"/>
        <v>1</v>
      </c>
      <c r="BH115" s="74">
        <f t="shared" si="144"/>
        <v>4</v>
      </c>
      <c r="BI115" s="74">
        <f t="shared" si="145"/>
        <v>5</v>
      </c>
      <c r="BJ115" s="194">
        <f t="shared" si="146"/>
        <v>0</v>
      </c>
      <c r="BK115" s="191">
        <v>16</v>
      </c>
      <c r="BL115" s="74">
        <v>1</v>
      </c>
      <c r="BM115" s="74">
        <v>4</v>
      </c>
      <c r="BN115" s="50">
        <f t="shared" si="141"/>
        <v>5</v>
      </c>
      <c r="BO115" s="194">
        <v>0</v>
      </c>
      <c r="BP115" s="47"/>
      <c r="BQ115" s="47"/>
      <c r="BR115" s="75"/>
      <c r="BS115" s="65"/>
      <c r="BT115" s="65"/>
      <c r="BU115" s="65"/>
      <c r="BV115" s="65"/>
      <c r="BW115" s="50"/>
      <c r="BX115" s="65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47"/>
    </row>
    <row r="116" spans="1:92" ht="15.75" customHeight="1" x14ac:dyDescent="0.25">
      <c r="A116" s="41"/>
      <c r="D116" s="36" t="s">
        <v>119</v>
      </c>
      <c r="E116" s="36"/>
      <c r="F116" s="36"/>
      <c r="G116" s="62" t="s">
        <v>139</v>
      </c>
      <c r="H116" s="38"/>
      <c r="I116" s="74">
        <v>19</v>
      </c>
      <c r="J116" s="74">
        <v>20</v>
      </c>
      <c r="K116" s="74">
        <v>15</v>
      </c>
      <c r="L116" s="50">
        <v>35</v>
      </c>
      <c r="M116" s="83">
        <v>6</v>
      </c>
      <c r="Q116" s="47"/>
      <c r="R116" s="47"/>
      <c r="S116" s="75"/>
      <c r="T116" s="65"/>
      <c r="U116" s="79">
        <v>7.5</v>
      </c>
      <c r="V116" s="65" t="s">
        <v>272</v>
      </c>
      <c r="W116" s="65"/>
      <c r="X116" s="65"/>
      <c r="Y116" s="65"/>
      <c r="Z116" s="50"/>
      <c r="AC116" s="50">
        <v>10.3</v>
      </c>
      <c r="AD116" s="50">
        <v>6</v>
      </c>
      <c r="AE116" s="50">
        <v>2</v>
      </c>
      <c r="AF116" s="50">
        <v>3</v>
      </c>
      <c r="AG116" s="264">
        <f t="shared" si="148"/>
        <v>0.72815533980582514</v>
      </c>
      <c r="AH116" s="264"/>
      <c r="AI116" s="50">
        <v>22</v>
      </c>
      <c r="AJ116" s="50">
        <v>0</v>
      </c>
      <c r="AK116" s="50">
        <v>1</v>
      </c>
      <c r="AL116" s="81">
        <f t="shared" si="149"/>
        <v>2.1359223300970873</v>
      </c>
      <c r="AM116" s="50"/>
      <c r="AN116" s="50"/>
      <c r="AO116" s="50"/>
      <c r="AP116" s="50"/>
      <c r="AQ116" s="50"/>
      <c r="AR116" s="47"/>
      <c r="AS116" s="47"/>
      <c r="AT116" s="75">
        <v>6</v>
      </c>
      <c r="AU116" s="42" t="s">
        <v>156</v>
      </c>
      <c r="AV116" s="42"/>
      <c r="AW116" s="42"/>
      <c r="AX116" s="42"/>
      <c r="AY116" s="43">
        <v>93</v>
      </c>
      <c r="AZ116" s="36" t="s">
        <v>15</v>
      </c>
      <c r="BA116" s="191">
        <v>1</v>
      </c>
      <c r="BB116" s="74">
        <v>0</v>
      </c>
      <c r="BC116" s="74">
        <v>0</v>
      </c>
      <c r="BD116" s="50">
        <f t="shared" si="140"/>
        <v>0</v>
      </c>
      <c r="BE116" s="194">
        <v>0</v>
      </c>
      <c r="BF116" s="191">
        <f t="shared" si="142"/>
        <v>18</v>
      </c>
      <c r="BG116" s="74">
        <f t="shared" si="143"/>
        <v>1</v>
      </c>
      <c r="BH116" s="74">
        <f t="shared" si="144"/>
        <v>4</v>
      </c>
      <c r="BI116" s="74">
        <f t="shared" si="145"/>
        <v>5</v>
      </c>
      <c r="BJ116" s="194">
        <f t="shared" si="146"/>
        <v>2</v>
      </c>
      <c r="BK116" s="191">
        <v>17</v>
      </c>
      <c r="BL116" s="74">
        <v>1</v>
      </c>
      <c r="BM116" s="74">
        <v>4</v>
      </c>
      <c r="BN116" s="50">
        <f t="shared" si="141"/>
        <v>5</v>
      </c>
      <c r="BO116" s="194">
        <v>2</v>
      </c>
      <c r="BP116" s="47"/>
      <c r="BQ116" s="47"/>
      <c r="BR116" s="75"/>
      <c r="BS116" s="65"/>
      <c r="BT116" s="65"/>
      <c r="BU116" s="65"/>
      <c r="BV116" s="65"/>
      <c r="BW116" s="50"/>
      <c r="BX116" s="65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47"/>
    </row>
    <row r="117" spans="1:92" ht="15.75" customHeight="1" thickBot="1" x14ac:dyDescent="0.3">
      <c r="A117" s="41"/>
      <c r="D117" s="36" t="s">
        <v>39</v>
      </c>
      <c r="E117" s="36"/>
      <c r="F117" s="36"/>
      <c r="G117" s="62" t="s">
        <v>17</v>
      </c>
      <c r="H117" s="38"/>
      <c r="I117" s="74">
        <v>19</v>
      </c>
      <c r="J117" s="74">
        <v>10</v>
      </c>
      <c r="K117" s="74">
        <v>23</v>
      </c>
      <c r="L117" s="50">
        <v>33</v>
      </c>
      <c r="M117" s="83">
        <v>6</v>
      </c>
      <c r="Q117" s="47"/>
      <c r="R117" s="47"/>
      <c r="S117" s="71"/>
      <c r="T117" s="65"/>
      <c r="U117" s="79">
        <v>7.5</v>
      </c>
      <c r="V117" s="65" t="s">
        <v>16</v>
      </c>
      <c r="W117" s="65"/>
      <c r="X117" s="65"/>
      <c r="Y117" s="65"/>
      <c r="Z117" s="50"/>
      <c r="AC117" s="50">
        <v>4</v>
      </c>
      <c r="AD117" s="50">
        <v>3</v>
      </c>
      <c r="AE117" s="50">
        <v>0</v>
      </c>
      <c r="AF117" s="50">
        <v>1</v>
      </c>
      <c r="AG117" s="264">
        <f t="shared" si="148"/>
        <v>0.875</v>
      </c>
      <c r="AH117" s="264"/>
      <c r="AI117" s="50">
        <v>6</v>
      </c>
      <c r="AJ117" s="50">
        <v>0</v>
      </c>
      <c r="AK117" s="50">
        <v>1</v>
      </c>
      <c r="AL117" s="81">
        <f t="shared" si="149"/>
        <v>1.5</v>
      </c>
      <c r="AM117" s="71"/>
      <c r="AN117" s="71"/>
      <c r="AO117" s="71"/>
      <c r="AP117" s="71"/>
      <c r="AQ117" s="71"/>
      <c r="AR117" s="47"/>
      <c r="AS117" s="47"/>
      <c r="AT117" s="30" t="s">
        <v>48</v>
      </c>
      <c r="AU117" s="30"/>
      <c r="AV117" s="30"/>
      <c r="AW117" s="30"/>
      <c r="AX117" s="30"/>
      <c r="AY117" s="30"/>
      <c r="AZ117" s="30"/>
      <c r="BA117" s="195">
        <f>SUM(BA105:BA116)</f>
        <v>10</v>
      </c>
      <c r="BB117" s="48">
        <f t="shared" ref="BB117" si="150">SUM(BB105:BB116)</f>
        <v>4</v>
      </c>
      <c r="BC117" s="48">
        <f>SUM(BC105:BC116)</f>
        <v>7</v>
      </c>
      <c r="BD117" s="48">
        <f>+BC117+BB117</f>
        <v>11</v>
      </c>
      <c r="BE117" s="196">
        <f>SUM(BE105:BE116)</f>
        <v>0</v>
      </c>
      <c r="BF117" s="195">
        <f>SUM(BF105:BF116)</f>
        <v>249</v>
      </c>
      <c r="BG117" s="48">
        <f t="shared" ref="BG117" si="151">SUM(BG105:BG116)</f>
        <v>69</v>
      </c>
      <c r="BH117" s="48">
        <f>SUM(BH105:BH116)</f>
        <v>99</v>
      </c>
      <c r="BI117" s="48">
        <f>+BH117+BG117</f>
        <v>168</v>
      </c>
      <c r="BJ117" s="196">
        <f>SUM(BJ105:BJ116)</f>
        <v>22</v>
      </c>
      <c r="BK117" s="195">
        <f>SUM(BK105:BK116)</f>
        <v>239</v>
      </c>
      <c r="BL117" s="48">
        <f t="shared" ref="BL117" si="152">SUM(BL105:BL116)</f>
        <v>65</v>
      </c>
      <c r="BM117" s="48">
        <f>SUM(BM105:BM116)</f>
        <v>92</v>
      </c>
      <c r="BN117" s="48">
        <f>+BM117+BL117</f>
        <v>157</v>
      </c>
      <c r="BO117" s="196">
        <f>SUM(BO105:BO116)</f>
        <v>22</v>
      </c>
      <c r="BP117" s="47"/>
      <c r="BQ117" s="47"/>
      <c r="BR117" s="62"/>
      <c r="BS117" s="62"/>
      <c r="BT117" s="62"/>
      <c r="BU117" s="62"/>
      <c r="BV117" s="62"/>
      <c r="BW117" s="62"/>
      <c r="BX117" s="62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47"/>
    </row>
    <row r="118" spans="1:92" ht="15.75" customHeight="1" x14ac:dyDescent="0.25">
      <c r="A118" s="41"/>
      <c r="D118" s="36" t="s">
        <v>76</v>
      </c>
      <c r="E118" s="36"/>
      <c r="F118" s="36"/>
      <c r="G118" s="62" t="s">
        <v>19</v>
      </c>
      <c r="H118" s="38"/>
      <c r="I118" s="74">
        <v>19</v>
      </c>
      <c r="J118" s="74">
        <v>1</v>
      </c>
      <c r="K118" s="74">
        <v>10</v>
      </c>
      <c r="L118" s="50">
        <v>11</v>
      </c>
      <c r="M118" s="83">
        <v>6</v>
      </c>
      <c r="Q118" s="47"/>
      <c r="R118" s="47"/>
      <c r="S118" s="71"/>
      <c r="T118" s="65"/>
      <c r="U118" s="79">
        <v>7.5</v>
      </c>
      <c r="V118" s="65" t="s">
        <v>118</v>
      </c>
      <c r="W118" s="65"/>
      <c r="X118" s="65"/>
      <c r="Y118" s="65"/>
      <c r="Z118" s="50"/>
      <c r="AC118" s="50">
        <v>1</v>
      </c>
      <c r="AD118" s="50">
        <v>1</v>
      </c>
      <c r="AE118" s="50">
        <v>0</v>
      </c>
      <c r="AF118" s="50">
        <v>0</v>
      </c>
      <c r="AG118" s="264">
        <f t="shared" si="148"/>
        <v>1</v>
      </c>
      <c r="AH118" s="264"/>
      <c r="AI118" s="50">
        <v>0</v>
      </c>
      <c r="AJ118" s="50">
        <v>0</v>
      </c>
      <c r="AK118" s="50">
        <v>1</v>
      </c>
      <c r="AL118" s="81">
        <f t="shared" si="149"/>
        <v>0</v>
      </c>
      <c r="AM118" s="71"/>
      <c r="AN118" s="71"/>
      <c r="AO118" s="71"/>
      <c r="AP118" s="71"/>
      <c r="AQ118" s="71"/>
      <c r="AR118" s="47"/>
      <c r="AS118" s="47"/>
      <c r="AT118" s="32" t="s">
        <v>50</v>
      </c>
      <c r="AU118" s="32"/>
      <c r="AV118" s="32"/>
      <c r="AW118" s="32"/>
      <c r="AX118" s="32"/>
      <c r="AY118" s="29" t="s">
        <v>51</v>
      </c>
      <c r="BA118" s="189">
        <v>1</v>
      </c>
      <c r="BB118" s="74">
        <v>0</v>
      </c>
      <c r="BC118" s="74">
        <v>0</v>
      </c>
      <c r="BD118" s="50">
        <f t="shared" ref="BD118:BD128" si="153">+BC118+BB118</f>
        <v>0</v>
      </c>
      <c r="BE118" s="194">
        <v>0</v>
      </c>
      <c r="BF118" s="189">
        <f>+BK118+BA118</f>
        <v>41</v>
      </c>
      <c r="BG118" s="28">
        <f>+BL118+BB118</f>
        <v>3</v>
      </c>
      <c r="BH118" s="28">
        <f>+BM118+BC118</f>
        <v>15</v>
      </c>
      <c r="BI118" s="28">
        <f>+BN118+BD118</f>
        <v>18</v>
      </c>
      <c r="BJ118" s="193">
        <f>+BO118+BE118</f>
        <v>2</v>
      </c>
      <c r="BK118" s="189">
        <v>40</v>
      </c>
      <c r="BL118" s="28">
        <v>3</v>
      </c>
      <c r="BM118" s="28">
        <v>15</v>
      </c>
      <c r="BN118" s="60">
        <f t="shared" ref="BN118:BN129" si="154">+BL118+BM118</f>
        <v>18</v>
      </c>
      <c r="BO118" s="193">
        <v>2</v>
      </c>
      <c r="BP118" s="47"/>
      <c r="BQ118" s="47"/>
      <c r="BR118" s="62"/>
      <c r="BS118" s="62"/>
      <c r="BT118" s="62"/>
      <c r="BU118" s="62"/>
      <c r="BV118" s="62"/>
      <c r="BW118" s="62"/>
      <c r="BX118" s="71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47"/>
    </row>
    <row r="119" spans="1:92" ht="15.75" customHeight="1" x14ac:dyDescent="0.25">
      <c r="A119" s="41"/>
      <c r="D119" s="42" t="s">
        <v>148</v>
      </c>
      <c r="E119" s="42"/>
      <c r="F119" s="42"/>
      <c r="G119" s="62" t="s">
        <v>139</v>
      </c>
      <c r="H119" s="43"/>
      <c r="I119" s="74">
        <v>21</v>
      </c>
      <c r="J119" s="74">
        <v>5</v>
      </c>
      <c r="K119" s="74">
        <v>7</v>
      </c>
      <c r="L119" s="50">
        <v>12</v>
      </c>
      <c r="M119" s="83">
        <v>6</v>
      </c>
      <c r="Q119" s="47"/>
      <c r="R119" s="47"/>
      <c r="S119" s="75"/>
      <c r="T119" s="65"/>
      <c r="U119" s="75">
        <v>8</v>
      </c>
      <c r="V119" s="65" t="s">
        <v>147</v>
      </c>
      <c r="AC119" s="50">
        <v>1</v>
      </c>
      <c r="AD119" s="50">
        <v>1</v>
      </c>
      <c r="AE119" s="50">
        <v>0</v>
      </c>
      <c r="AF119" s="50">
        <v>0</v>
      </c>
      <c r="AG119" s="264">
        <f t="shared" si="148"/>
        <v>1</v>
      </c>
      <c r="AH119" s="264"/>
      <c r="AI119" s="50">
        <v>2</v>
      </c>
      <c r="AJ119" s="50">
        <v>0</v>
      </c>
      <c r="AK119" s="50">
        <v>0</v>
      </c>
      <c r="AL119" s="81">
        <f t="shared" si="149"/>
        <v>2</v>
      </c>
      <c r="AM119" s="71"/>
      <c r="AN119" s="71"/>
      <c r="AO119" s="71"/>
      <c r="AP119" s="71"/>
      <c r="AQ119" s="71"/>
      <c r="AR119" s="47"/>
      <c r="AS119" s="47"/>
      <c r="AT119" s="75">
        <v>7</v>
      </c>
      <c r="AU119" s="42" t="s">
        <v>187</v>
      </c>
      <c r="AY119" s="43">
        <v>34</v>
      </c>
      <c r="AZ119" s="42" t="s">
        <v>25</v>
      </c>
      <c r="BA119" s="191">
        <v>1</v>
      </c>
      <c r="BB119" s="74">
        <v>0</v>
      </c>
      <c r="BC119" s="74">
        <v>0</v>
      </c>
      <c r="BD119" s="50">
        <f t="shared" si="153"/>
        <v>0</v>
      </c>
      <c r="BE119" s="194">
        <v>0</v>
      </c>
      <c r="BF119" s="191">
        <f t="shared" ref="BF119:BF129" si="155">+BK119+BA119</f>
        <v>21</v>
      </c>
      <c r="BG119" s="74">
        <f t="shared" ref="BG119:BG129" si="156">+BL119+BB119</f>
        <v>0</v>
      </c>
      <c r="BH119" s="74">
        <f t="shared" ref="BH119:BH129" si="157">+BM119+BC119</f>
        <v>1</v>
      </c>
      <c r="BI119" s="74">
        <f t="shared" ref="BI119:BI129" si="158">+BN119+BD119</f>
        <v>1</v>
      </c>
      <c r="BJ119" s="194">
        <f t="shared" ref="BJ119:BJ129" si="159">+BO119+BE119</f>
        <v>0</v>
      </c>
      <c r="BK119" s="191">
        <v>20</v>
      </c>
      <c r="BL119" s="74">
        <v>0</v>
      </c>
      <c r="BM119" s="74">
        <v>1</v>
      </c>
      <c r="BN119" s="50">
        <f t="shared" si="154"/>
        <v>1</v>
      </c>
      <c r="BO119" s="194">
        <v>0</v>
      </c>
      <c r="BP119" s="47"/>
      <c r="BQ119" s="47"/>
      <c r="BR119" s="75"/>
      <c r="BS119" s="65"/>
      <c r="BT119" s="71"/>
      <c r="BU119" s="71"/>
      <c r="BV119" s="71"/>
      <c r="BW119" s="50"/>
      <c r="BX119" s="65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47"/>
    </row>
    <row r="120" spans="1:92" ht="15.75" customHeight="1" x14ac:dyDescent="0.25">
      <c r="A120" s="41"/>
      <c r="D120" s="36" t="s">
        <v>40</v>
      </c>
      <c r="E120" s="36"/>
      <c r="F120" s="36"/>
      <c r="G120" s="62" t="s">
        <v>21</v>
      </c>
      <c r="H120" s="38"/>
      <c r="I120" s="74">
        <v>21</v>
      </c>
      <c r="J120" s="74">
        <v>0</v>
      </c>
      <c r="K120" s="74">
        <v>7</v>
      </c>
      <c r="L120" s="50">
        <v>7</v>
      </c>
      <c r="M120" s="83">
        <v>6</v>
      </c>
      <c r="Q120" s="47"/>
      <c r="R120" s="47"/>
      <c r="S120" s="75"/>
      <c r="T120" s="65"/>
      <c r="U120" s="79"/>
      <c r="V120" s="65" t="s">
        <v>41</v>
      </c>
      <c r="W120" s="65"/>
      <c r="X120" s="65"/>
      <c r="Y120" s="65"/>
      <c r="Z120" s="50"/>
      <c r="AC120" s="50">
        <v>0.2</v>
      </c>
      <c r="AD120" s="50">
        <v>0</v>
      </c>
      <c r="AE120" s="50">
        <v>0</v>
      </c>
      <c r="AF120" s="50">
        <v>0</v>
      </c>
      <c r="AG120" s="264">
        <f t="shared" si="148"/>
        <v>0</v>
      </c>
      <c r="AH120" s="264"/>
      <c r="AI120" s="50">
        <v>0</v>
      </c>
      <c r="AJ120" s="50">
        <v>0</v>
      </c>
      <c r="AK120" s="50">
        <v>0</v>
      </c>
      <c r="AL120" s="81">
        <f t="shared" si="149"/>
        <v>0</v>
      </c>
      <c r="AM120" s="71"/>
      <c r="AN120" s="71"/>
      <c r="AO120" s="71"/>
      <c r="AP120" s="71"/>
      <c r="AQ120" s="71"/>
      <c r="AR120" s="47"/>
      <c r="AS120" s="47"/>
      <c r="AT120" s="75">
        <v>9.5</v>
      </c>
      <c r="AU120" s="42" t="s">
        <v>133</v>
      </c>
      <c r="AV120" s="42"/>
      <c r="AW120" s="42"/>
      <c r="AX120" s="56"/>
      <c r="AY120" s="43">
        <v>9</v>
      </c>
      <c r="AZ120" s="42" t="s">
        <v>25</v>
      </c>
      <c r="BA120" s="191">
        <v>1</v>
      </c>
      <c r="BB120" s="74">
        <v>1</v>
      </c>
      <c r="BC120" s="74">
        <v>0</v>
      </c>
      <c r="BD120" s="50">
        <f t="shared" si="153"/>
        <v>1</v>
      </c>
      <c r="BE120" s="194">
        <v>0</v>
      </c>
      <c r="BF120" s="191">
        <f t="shared" si="155"/>
        <v>20</v>
      </c>
      <c r="BG120" s="74">
        <f t="shared" si="156"/>
        <v>33</v>
      </c>
      <c r="BH120" s="74">
        <f t="shared" si="157"/>
        <v>7</v>
      </c>
      <c r="BI120" s="74">
        <f t="shared" si="158"/>
        <v>40</v>
      </c>
      <c r="BJ120" s="194">
        <f t="shared" si="159"/>
        <v>0</v>
      </c>
      <c r="BK120" s="191">
        <v>19</v>
      </c>
      <c r="BL120" s="74">
        <v>32</v>
      </c>
      <c r="BM120" s="74">
        <v>7</v>
      </c>
      <c r="BN120" s="50">
        <f t="shared" si="154"/>
        <v>39</v>
      </c>
      <c r="BO120" s="194">
        <v>0</v>
      </c>
      <c r="BP120" s="47"/>
      <c r="BQ120" s="47"/>
      <c r="BR120" s="75"/>
      <c r="BS120" s="65"/>
      <c r="BT120" s="65"/>
      <c r="BU120" s="65"/>
      <c r="BV120" s="75"/>
      <c r="BW120" s="50"/>
      <c r="BX120" s="65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47"/>
    </row>
    <row r="121" spans="1:92" ht="15.75" customHeight="1" x14ac:dyDescent="0.25">
      <c r="A121" s="41"/>
      <c r="D121" s="42"/>
      <c r="E121" s="42"/>
      <c r="F121" s="42"/>
      <c r="G121" s="36"/>
      <c r="H121" s="43"/>
      <c r="I121" s="50"/>
      <c r="J121" s="74"/>
      <c r="K121" s="74"/>
      <c r="L121" s="50"/>
      <c r="Q121" s="47"/>
      <c r="R121" s="47"/>
      <c r="S121" s="75"/>
      <c r="T121" s="65"/>
      <c r="U121" s="79"/>
      <c r="V121" s="65" t="s">
        <v>273</v>
      </c>
      <c r="W121" s="65"/>
      <c r="X121" s="65"/>
      <c r="Y121" s="65"/>
      <c r="Z121" s="50"/>
      <c r="AC121" s="50">
        <v>0.5</v>
      </c>
      <c r="AD121" s="50">
        <v>0</v>
      </c>
      <c r="AE121" s="50">
        <v>0</v>
      </c>
      <c r="AF121" s="50">
        <v>0</v>
      </c>
      <c r="AG121" s="264">
        <f t="shared" si="148"/>
        <v>0</v>
      </c>
      <c r="AH121" s="264"/>
      <c r="AI121" s="50">
        <v>2</v>
      </c>
      <c r="AJ121" s="50">
        <v>1</v>
      </c>
      <c r="AK121" s="50">
        <v>0</v>
      </c>
      <c r="AL121" s="81">
        <f t="shared" si="149"/>
        <v>4</v>
      </c>
      <c r="AM121" s="71"/>
      <c r="AN121" s="71"/>
      <c r="AO121" s="71"/>
      <c r="AP121" s="71"/>
      <c r="AQ121" s="71"/>
      <c r="AR121" s="47"/>
      <c r="AS121" s="47"/>
      <c r="AT121" s="75">
        <v>8.5</v>
      </c>
      <c r="AU121" s="42" t="s">
        <v>170</v>
      </c>
      <c r="AV121" s="42"/>
      <c r="AW121" s="42"/>
      <c r="AX121" s="56"/>
      <c r="AY121" s="43">
        <v>27</v>
      </c>
      <c r="AZ121" s="42" t="s">
        <v>25</v>
      </c>
      <c r="BA121" s="191">
        <v>1</v>
      </c>
      <c r="BB121" s="74">
        <v>0</v>
      </c>
      <c r="BC121" s="74">
        <v>0</v>
      </c>
      <c r="BD121" s="50">
        <f t="shared" si="153"/>
        <v>0</v>
      </c>
      <c r="BE121" s="194">
        <v>0</v>
      </c>
      <c r="BF121" s="191">
        <f t="shared" si="155"/>
        <v>22</v>
      </c>
      <c r="BG121" s="74">
        <f t="shared" si="156"/>
        <v>3</v>
      </c>
      <c r="BH121" s="74">
        <f t="shared" si="157"/>
        <v>6</v>
      </c>
      <c r="BI121" s="74">
        <f t="shared" si="158"/>
        <v>9</v>
      </c>
      <c r="BJ121" s="194">
        <f t="shared" si="159"/>
        <v>4</v>
      </c>
      <c r="BK121" s="191">
        <v>21</v>
      </c>
      <c r="BL121" s="74">
        <v>3</v>
      </c>
      <c r="BM121" s="74">
        <v>6</v>
      </c>
      <c r="BN121" s="50">
        <f t="shared" si="154"/>
        <v>9</v>
      </c>
      <c r="BO121" s="194">
        <v>4</v>
      </c>
      <c r="BP121" s="47"/>
      <c r="BQ121" s="47"/>
      <c r="BR121" s="75"/>
      <c r="BS121" s="65"/>
      <c r="BT121" s="65"/>
      <c r="BU121" s="65"/>
      <c r="BV121" s="75"/>
      <c r="BW121" s="50"/>
      <c r="BX121" s="65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47"/>
    </row>
    <row r="122" spans="1:92" ht="15.75" customHeight="1" x14ac:dyDescent="0.25">
      <c r="A122" s="41"/>
      <c r="D122" s="42"/>
      <c r="E122" s="42"/>
      <c r="F122" s="42"/>
      <c r="G122" s="42"/>
      <c r="H122" s="43"/>
      <c r="I122" s="50"/>
      <c r="J122" s="74"/>
      <c r="K122" s="74"/>
      <c r="L122" s="50"/>
      <c r="Q122" s="47"/>
      <c r="R122" s="47"/>
      <c r="U122" s="79">
        <v>8</v>
      </c>
      <c r="V122" s="65" t="s">
        <v>104</v>
      </c>
      <c r="W122" s="65"/>
      <c r="X122" s="65"/>
      <c r="Y122" s="65"/>
      <c r="Z122" s="50"/>
      <c r="AC122" s="50">
        <v>3</v>
      </c>
      <c r="AD122" s="50">
        <v>0</v>
      </c>
      <c r="AE122" s="50">
        <v>3</v>
      </c>
      <c r="AF122" s="50">
        <v>0</v>
      </c>
      <c r="AG122" s="264">
        <f t="shared" si="148"/>
        <v>0</v>
      </c>
      <c r="AH122" s="264"/>
      <c r="AI122" s="50">
        <v>11</v>
      </c>
      <c r="AJ122" s="50">
        <v>0</v>
      </c>
      <c r="AK122" s="50">
        <v>0</v>
      </c>
      <c r="AL122" s="81">
        <f t="shared" si="149"/>
        <v>3.6666666666666665</v>
      </c>
      <c r="AR122" s="47"/>
      <c r="AS122" s="47"/>
      <c r="AT122" s="75">
        <v>8</v>
      </c>
      <c r="AU122" s="42" t="s">
        <v>36</v>
      </c>
      <c r="AY122" s="43">
        <v>11</v>
      </c>
      <c r="AZ122" s="42" t="s">
        <v>25</v>
      </c>
      <c r="BA122" s="191">
        <v>1</v>
      </c>
      <c r="BB122" s="74">
        <v>0</v>
      </c>
      <c r="BC122" s="74">
        <v>0</v>
      </c>
      <c r="BD122" s="50">
        <f t="shared" si="153"/>
        <v>0</v>
      </c>
      <c r="BE122" s="194">
        <v>0</v>
      </c>
      <c r="BF122" s="191">
        <f t="shared" si="155"/>
        <v>20</v>
      </c>
      <c r="BG122" s="74">
        <f t="shared" si="156"/>
        <v>8</v>
      </c>
      <c r="BH122" s="74">
        <f t="shared" si="157"/>
        <v>17</v>
      </c>
      <c r="BI122" s="74">
        <f t="shared" si="158"/>
        <v>25</v>
      </c>
      <c r="BJ122" s="194">
        <f t="shared" si="159"/>
        <v>4</v>
      </c>
      <c r="BK122" s="191">
        <v>19</v>
      </c>
      <c r="BL122" s="74">
        <v>8</v>
      </c>
      <c r="BM122" s="74">
        <v>17</v>
      </c>
      <c r="BN122" s="50">
        <f t="shared" si="154"/>
        <v>25</v>
      </c>
      <c r="BO122" s="194">
        <v>4</v>
      </c>
      <c r="BP122" s="47"/>
      <c r="BQ122" s="47"/>
      <c r="BR122" s="75"/>
      <c r="BS122" s="65"/>
      <c r="BT122" s="71"/>
      <c r="BU122" s="71"/>
      <c r="BV122" s="71"/>
      <c r="BW122" s="50"/>
      <c r="BX122" s="65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47"/>
    </row>
    <row r="123" spans="1:92" ht="15.75" customHeight="1" x14ac:dyDescent="0.25">
      <c r="A123" s="41"/>
      <c r="D123" s="42"/>
      <c r="G123" s="42"/>
      <c r="H123" s="43"/>
      <c r="I123" s="50"/>
      <c r="J123" s="74"/>
      <c r="K123" s="74"/>
      <c r="L123" s="50"/>
      <c r="Q123" s="47"/>
      <c r="R123" s="47"/>
      <c r="S123" s="79"/>
      <c r="T123" s="65"/>
      <c r="U123" s="79">
        <v>8</v>
      </c>
      <c r="V123" s="65" t="s">
        <v>381</v>
      </c>
      <c r="W123" s="65"/>
      <c r="X123" s="65"/>
      <c r="Y123" s="65"/>
      <c r="Z123" s="50"/>
      <c r="AC123" s="50">
        <v>2</v>
      </c>
      <c r="AD123" s="50">
        <v>1</v>
      </c>
      <c r="AE123" s="50">
        <v>1</v>
      </c>
      <c r="AF123" s="50">
        <v>0</v>
      </c>
      <c r="AG123" s="264">
        <f t="shared" si="148"/>
        <v>0.5</v>
      </c>
      <c r="AH123" s="264"/>
      <c r="AI123" s="50">
        <v>4</v>
      </c>
      <c r="AJ123" s="50">
        <v>0</v>
      </c>
      <c r="AK123" s="50">
        <v>0</v>
      </c>
      <c r="AL123" s="81">
        <f t="shared" si="149"/>
        <v>2</v>
      </c>
      <c r="AR123" s="47"/>
      <c r="AS123" s="47"/>
      <c r="AT123" s="75">
        <v>7.5</v>
      </c>
      <c r="AU123" s="42" t="s">
        <v>165</v>
      </c>
      <c r="AV123" s="42"/>
      <c r="AW123" s="42"/>
      <c r="AX123" s="56"/>
      <c r="AY123" s="43">
        <v>99</v>
      </c>
      <c r="AZ123" s="42" t="s">
        <v>25</v>
      </c>
      <c r="BA123" s="191">
        <v>1</v>
      </c>
      <c r="BB123" s="74">
        <v>0</v>
      </c>
      <c r="BC123" s="74">
        <v>0</v>
      </c>
      <c r="BD123" s="50">
        <f t="shared" si="153"/>
        <v>0</v>
      </c>
      <c r="BE123" s="194">
        <v>0</v>
      </c>
      <c r="BF123" s="191">
        <f t="shared" si="155"/>
        <v>23</v>
      </c>
      <c r="BG123" s="74">
        <f t="shared" si="156"/>
        <v>7</v>
      </c>
      <c r="BH123" s="74">
        <f t="shared" si="157"/>
        <v>6</v>
      </c>
      <c r="BI123" s="74">
        <f t="shared" si="158"/>
        <v>13</v>
      </c>
      <c r="BJ123" s="194">
        <f t="shared" si="159"/>
        <v>0</v>
      </c>
      <c r="BK123" s="191">
        <v>22</v>
      </c>
      <c r="BL123" s="74">
        <v>7</v>
      </c>
      <c r="BM123" s="74">
        <v>6</v>
      </c>
      <c r="BN123" s="50">
        <f t="shared" si="154"/>
        <v>13</v>
      </c>
      <c r="BO123" s="194">
        <v>0</v>
      </c>
      <c r="BP123" s="47"/>
      <c r="BQ123" s="47"/>
      <c r="BR123" s="75"/>
      <c r="BS123" s="65"/>
      <c r="BT123" s="65"/>
      <c r="BU123" s="65"/>
      <c r="BV123" s="75"/>
      <c r="BW123" s="50"/>
      <c r="BX123" s="65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47"/>
    </row>
    <row r="124" spans="1:92" ht="15.75" customHeight="1" thickBot="1" x14ac:dyDescent="0.3">
      <c r="A124" s="41"/>
      <c r="D124" s="42"/>
      <c r="E124" s="42"/>
      <c r="F124" s="42"/>
      <c r="G124" s="42"/>
      <c r="H124" s="43"/>
      <c r="I124" s="50"/>
      <c r="J124" s="74"/>
      <c r="K124" s="74"/>
      <c r="L124" s="50"/>
      <c r="Q124" s="47"/>
      <c r="R124" s="47"/>
      <c r="S124" s="79"/>
      <c r="T124" s="65"/>
      <c r="U124" s="75">
        <v>7</v>
      </c>
      <c r="V124" s="65" t="s">
        <v>448</v>
      </c>
      <c r="AC124" s="50">
        <v>1</v>
      </c>
      <c r="AD124" s="50">
        <v>0</v>
      </c>
      <c r="AE124" s="50">
        <v>1</v>
      </c>
      <c r="AF124" s="50">
        <v>0</v>
      </c>
      <c r="AG124" s="264">
        <f t="shared" si="148"/>
        <v>0</v>
      </c>
      <c r="AH124" s="264"/>
      <c r="AI124" s="50">
        <v>3</v>
      </c>
      <c r="AJ124" s="50">
        <v>0</v>
      </c>
      <c r="AK124" s="50">
        <v>0</v>
      </c>
      <c r="AL124" s="81">
        <f t="shared" si="149"/>
        <v>3</v>
      </c>
      <c r="AR124" s="47"/>
      <c r="AS124" s="47"/>
      <c r="AT124" s="75">
        <v>7.5</v>
      </c>
      <c r="AU124" s="42" t="s">
        <v>56</v>
      </c>
      <c r="AY124" s="43">
        <v>4</v>
      </c>
      <c r="AZ124" s="42" t="s">
        <v>25</v>
      </c>
      <c r="BA124" s="191">
        <v>1</v>
      </c>
      <c r="BB124" s="74">
        <v>0</v>
      </c>
      <c r="BC124" s="74">
        <v>0</v>
      </c>
      <c r="BD124" s="50">
        <f t="shared" si="153"/>
        <v>0</v>
      </c>
      <c r="BE124" s="194">
        <v>0</v>
      </c>
      <c r="BF124" s="191">
        <f t="shared" si="155"/>
        <v>20</v>
      </c>
      <c r="BG124" s="74">
        <f t="shared" si="156"/>
        <v>1</v>
      </c>
      <c r="BH124" s="74">
        <f t="shared" si="157"/>
        <v>5</v>
      </c>
      <c r="BI124" s="74">
        <f t="shared" si="158"/>
        <v>6</v>
      </c>
      <c r="BJ124" s="194">
        <f t="shared" si="159"/>
        <v>2</v>
      </c>
      <c r="BK124" s="191">
        <v>19</v>
      </c>
      <c r="BL124" s="74">
        <v>1</v>
      </c>
      <c r="BM124" s="74">
        <v>5</v>
      </c>
      <c r="BN124" s="50">
        <f t="shared" si="154"/>
        <v>6</v>
      </c>
      <c r="BO124" s="194">
        <v>2</v>
      </c>
      <c r="BP124" s="47"/>
      <c r="BQ124" s="47"/>
      <c r="BR124" s="75"/>
      <c r="BS124" s="65"/>
      <c r="BT124" s="71"/>
      <c r="BU124" s="71"/>
      <c r="BV124" s="71"/>
      <c r="BW124" s="50"/>
      <c r="BX124" s="65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47"/>
    </row>
    <row r="125" spans="1:92" ht="15.75" customHeight="1" x14ac:dyDescent="0.25">
      <c r="A125" s="41"/>
      <c r="D125" s="42"/>
      <c r="E125" s="42"/>
      <c r="F125" s="42"/>
      <c r="G125" s="29"/>
      <c r="H125" s="43"/>
      <c r="I125" s="50"/>
      <c r="J125" s="74"/>
      <c r="K125" s="74"/>
      <c r="L125" s="50"/>
      <c r="Q125" s="47"/>
      <c r="R125" s="47"/>
      <c r="S125" s="79"/>
      <c r="T125" s="65"/>
      <c r="U125" s="67"/>
      <c r="V125" s="69"/>
      <c r="W125" s="68" t="s">
        <v>27</v>
      </c>
      <c r="X125" s="69"/>
      <c r="Y125" s="69"/>
      <c r="Z125" s="60"/>
      <c r="AA125" s="67"/>
      <c r="AB125" s="67"/>
      <c r="AC125" s="60">
        <f>SUM(AC114:AC124)</f>
        <v>26</v>
      </c>
      <c r="AD125" s="60">
        <f t="shared" ref="AD125:AF125" si="160">SUM(AD114:AD124)</f>
        <v>14</v>
      </c>
      <c r="AE125" s="60">
        <f t="shared" si="160"/>
        <v>7</v>
      </c>
      <c r="AF125" s="60">
        <f t="shared" si="160"/>
        <v>5</v>
      </c>
      <c r="AG125" s="265">
        <f>(2*AD125+AF125)/(2*AC125)</f>
        <v>0.63461538461538458</v>
      </c>
      <c r="AH125" s="265"/>
      <c r="AI125" s="60">
        <f t="shared" ref="AI125" si="161">SUM(AI114:AI124)</f>
        <v>51</v>
      </c>
      <c r="AJ125" s="60">
        <f t="shared" ref="AJ125:AK125" si="162">SUM(AJ114:AJ124)</f>
        <v>1</v>
      </c>
      <c r="AK125" s="60">
        <f t="shared" si="162"/>
        <v>5</v>
      </c>
      <c r="AL125" s="70">
        <f>+AI125/AC125</f>
        <v>1.9615384615384615</v>
      </c>
      <c r="AR125" s="47"/>
      <c r="AS125" s="47"/>
      <c r="AT125" s="75">
        <v>7</v>
      </c>
      <c r="AU125" s="42" t="s">
        <v>188</v>
      </c>
      <c r="AY125" s="43">
        <v>10</v>
      </c>
      <c r="AZ125" s="42" t="s">
        <v>25</v>
      </c>
      <c r="BA125" s="191">
        <v>1</v>
      </c>
      <c r="BB125" s="74">
        <v>0</v>
      </c>
      <c r="BC125" s="74">
        <v>1</v>
      </c>
      <c r="BD125" s="50">
        <f t="shared" si="153"/>
        <v>1</v>
      </c>
      <c r="BE125" s="194">
        <v>2</v>
      </c>
      <c r="BF125" s="191">
        <f t="shared" si="155"/>
        <v>20</v>
      </c>
      <c r="BG125" s="74">
        <f t="shared" si="156"/>
        <v>0</v>
      </c>
      <c r="BH125" s="74">
        <f t="shared" si="157"/>
        <v>9</v>
      </c>
      <c r="BI125" s="74">
        <f t="shared" si="158"/>
        <v>9</v>
      </c>
      <c r="BJ125" s="194">
        <f t="shared" si="159"/>
        <v>2</v>
      </c>
      <c r="BK125" s="191">
        <v>19</v>
      </c>
      <c r="BL125" s="74">
        <v>0</v>
      </c>
      <c r="BM125" s="74">
        <v>8</v>
      </c>
      <c r="BN125" s="50">
        <f t="shared" si="154"/>
        <v>8</v>
      </c>
      <c r="BO125" s="194">
        <v>0</v>
      </c>
      <c r="BP125" s="47"/>
      <c r="BQ125" s="47"/>
      <c r="BR125" s="75"/>
      <c r="BS125" s="65"/>
      <c r="BT125" s="71"/>
      <c r="BU125" s="71"/>
      <c r="BV125" s="71"/>
      <c r="BW125" s="50"/>
      <c r="BX125" s="65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47"/>
    </row>
    <row r="126" spans="1:92" ht="15.75" customHeight="1" x14ac:dyDescent="0.25">
      <c r="A126" s="41"/>
      <c r="D126" s="36"/>
      <c r="E126" s="36"/>
      <c r="F126" s="36"/>
      <c r="G126" s="42"/>
      <c r="H126" s="38"/>
      <c r="I126" s="50"/>
      <c r="J126" s="74"/>
      <c r="K126" s="74"/>
      <c r="L126" s="50"/>
      <c r="Q126" s="47"/>
      <c r="R126" s="47"/>
      <c r="S126" s="79"/>
      <c r="T126" s="65"/>
      <c r="AR126" s="47"/>
      <c r="AS126" s="47"/>
      <c r="AT126" s="75">
        <v>7</v>
      </c>
      <c r="AU126" s="42" t="s">
        <v>97</v>
      </c>
      <c r="AV126" s="42"/>
      <c r="AW126" s="42"/>
      <c r="AX126" s="56"/>
      <c r="AY126" s="43">
        <v>14</v>
      </c>
      <c r="AZ126" s="42" t="s">
        <v>25</v>
      </c>
      <c r="BA126" s="191">
        <v>1</v>
      </c>
      <c r="BB126" s="74">
        <v>0</v>
      </c>
      <c r="BC126" s="74">
        <v>0</v>
      </c>
      <c r="BD126" s="50">
        <f t="shared" si="153"/>
        <v>0</v>
      </c>
      <c r="BE126" s="194">
        <v>0</v>
      </c>
      <c r="BF126" s="191">
        <f t="shared" si="155"/>
        <v>23</v>
      </c>
      <c r="BG126" s="74">
        <f t="shared" si="156"/>
        <v>1</v>
      </c>
      <c r="BH126" s="74">
        <f t="shared" si="157"/>
        <v>5</v>
      </c>
      <c r="BI126" s="74">
        <f t="shared" si="158"/>
        <v>6</v>
      </c>
      <c r="BJ126" s="194">
        <f t="shared" si="159"/>
        <v>0</v>
      </c>
      <c r="BK126" s="191">
        <v>22</v>
      </c>
      <c r="BL126" s="74">
        <v>1</v>
      </c>
      <c r="BM126" s="74">
        <v>5</v>
      </c>
      <c r="BN126" s="50">
        <f t="shared" si="154"/>
        <v>6</v>
      </c>
      <c r="BO126" s="194">
        <v>0</v>
      </c>
      <c r="BP126" s="47"/>
      <c r="BQ126" s="47"/>
      <c r="BR126" s="75"/>
      <c r="BS126" s="65"/>
      <c r="BT126" s="65"/>
      <c r="BU126" s="65"/>
      <c r="BV126" s="75"/>
      <c r="BW126" s="50"/>
      <c r="BX126" s="65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47"/>
    </row>
    <row r="127" spans="1:92" ht="15.75" customHeight="1" x14ac:dyDescent="0.25">
      <c r="A127" s="41"/>
      <c r="D127" s="42"/>
      <c r="E127" s="42"/>
      <c r="F127" s="42"/>
      <c r="G127" s="42"/>
      <c r="H127" s="43"/>
      <c r="I127" s="50"/>
      <c r="J127" s="74"/>
      <c r="K127" s="74"/>
      <c r="L127" s="50"/>
      <c r="Q127" s="47"/>
      <c r="R127" s="47"/>
      <c r="AR127" s="47"/>
      <c r="AS127" s="47"/>
      <c r="AT127" s="75">
        <v>7</v>
      </c>
      <c r="AU127" s="42" t="s">
        <v>134</v>
      </c>
      <c r="AV127" s="42"/>
      <c r="AW127" s="42"/>
      <c r="AX127" s="56"/>
      <c r="AY127" s="43">
        <v>8</v>
      </c>
      <c r="AZ127" s="42" t="s">
        <v>25</v>
      </c>
      <c r="BA127" s="191">
        <v>1</v>
      </c>
      <c r="BB127" s="74">
        <v>0</v>
      </c>
      <c r="BC127" s="74">
        <v>0</v>
      </c>
      <c r="BD127" s="50">
        <f t="shared" si="153"/>
        <v>0</v>
      </c>
      <c r="BE127" s="194">
        <v>0</v>
      </c>
      <c r="BF127" s="191">
        <f t="shared" si="155"/>
        <v>19</v>
      </c>
      <c r="BG127" s="74">
        <f t="shared" si="156"/>
        <v>2</v>
      </c>
      <c r="BH127" s="74">
        <f t="shared" si="157"/>
        <v>4</v>
      </c>
      <c r="BI127" s="74">
        <f t="shared" si="158"/>
        <v>6</v>
      </c>
      <c r="BJ127" s="194">
        <f t="shared" si="159"/>
        <v>4</v>
      </c>
      <c r="BK127" s="191">
        <v>18</v>
      </c>
      <c r="BL127" s="74">
        <v>2</v>
      </c>
      <c r="BM127" s="74">
        <v>4</v>
      </c>
      <c r="BN127" s="50">
        <f t="shared" si="154"/>
        <v>6</v>
      </c>
      <c r="BO127" s="194">
        <v>4</v>
      </c>
      <c r="BP127" s="47"/>
      <c r="BQ127" s="47"/>
      <c r="BR127" s="75"/>
      <c r="BS127" s="65"/>
      <c r="BT127" s="65"/>
      <c r="BU127" s="65"/>
      <c r="BV127" s="75"/>
      <c r="BW127" s="50"/>
      <c r="BX127" s="65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47"/>
    </row>
    <row r="128" spans="1:92" ht="15.75" customHeight="1" x14ac:dyDescent="0.25">
      <c r="A128" s="41"/>
      <c r="D128" s="42"/>
      <c r="E128" s="42"/>
      <c r="F128" s="42"/>
      <c r="G128" s="42"/>
      <c r="H128" s="43"/>
      <c r="I128" s="50"/>
      <c r="J128" s="74"/>
      <c r="K128" s="74"/>
      <c r="L128" s="50"/>
      <c r="Q128" s="47"/>
      <c r="R128" s="47"/>
      <c r="AR128" s="47"/>
      <c r="AS128" s="47"/>
      <c r="AT128" s="75">
        <v>6</v>
      </c>
      <c r="AU128" s="42" t="s">
        <v>60</v>
      </c>
      <c r="AV128" s="42"/>
      <c r="AW128" s="42"/>
      <c r="AX128" s="56"/>
      <c r="AY128" s="43">
        <v>5</v>
      </c>
      <c r="AZ128" s="42" t="s">
        <v>25</v>
      </c>
      <c r="BA128" s="191">
        <v>1</v>
      </c>
      <c r="BB128" s="74">
        <v>0</v>
      </c>
      <c r="BC128" s="74">
        <v>0</v>
      </c>
      <c r="BD128" s="50">
        <f t="shared" si="153"/>
        <v>0</v>
      </c>
      <c r="BE128" s="194">
        <v>0</v>
      </c>
      <c r="BF128" s="191">
        <f t="shared" si="155"/>
        <v>23</v>
      </c>
      <c r="BG128" s="74">
        <f t="shared" si="156"/>
        <v>1</v>
      </c>
      <c r="BH128" s="74">
        <f t="shared" si="157"/>
        <v>13</v>
      </c>
      <c r="BI128" s="74">
        <f t="shared" si="158"/>
        <v>14</v>
      </c>
      <c r="BJ128" s="194">
        <f t="shared" si="159"/>
        <v>0</v>
      </c>
      <c r="BK128" s="191">
        <v>22</v>
      </c>
      <c r="BL128" s="74">
        <v>1</v>
      </c>
      <c r="BM128" s="74">
        <v>13</v>
      </c>
      <c r="BN128" s="50">
        <f t="shared" si="154"/>
        <v>14</v>
      </c>
      <c r="BO128" s="194">
        <v>0</v>
      </c>
      <c r="BP128" s="47"/>
      <c r="BQ128" s="47"/>
      <c r="BR128" s="75"/>
      <c r="BS128" s="65"/>
      <c r="BT128" s="65"/>
      <c r="BU128" s="65"/>
      <c r="BV128" s="75"/>
      <c r="BW128" s="50"/>
      <c r="BX128" s="65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47"/>
    </row>
    <row r="129" spans="1:92" ht="15.75" customHeight="1" x14ac:dyDescent="0.25">
      <c r="A129" s="41"/>
      <c r="Q129" s="47"/>
      <c r="R129" s="47"/>
      <c r="AR129" s="47"/>
      <c r="AS129" s="47"/>
      <c r="AT129" s="75">
        <v>6</v>
      </c>
      <c r="AU129" s="42" t="s">
        <v>63</v>
      </c>
      <c r="AV129" s="42"/>
      <c r="AW129" s="42"/>
      <c r="AX129" s="56"/>
      <c r="AY129" s="43">
        <v>3</v>
      </c>
      <c r="AZ129" s="42" t="s">
        <v>25</v>
      </c>
      <c r="BA129" s="191"/>
      <c r="BB129" s="74"/>
      <c r="BC129" s="74"/>
      <c r="BD129" s="74"/>
      <c r="BE129" s="194"/>
      <c r="BF129" s="191">
        <f t="shared" si="155"/>
        <v>0</v>
      </c>
      <c r="BG129" s="74">
        <f t="shared" si="156"/>
        <v>0</v>
      </c>
      <c r="BH129" s="74">
        <f t="shared" si="157"/>
        <v>0</v>
      </c>
      <c r="BI129" s="74">
        <f t="shared" si="158"/>
        <v>0</v>
      </c>
      <c r="BJ129" s="194">
        <f t="shared" si="159"/>
        <v>0</v>
      </c>
      <c r="BK129" s="191">
        <v>0</v>
      </c>
      <c r="BL129" s="74">
        <v>0</v>
      </c>
      <c r="BM129" s="74">
        <v>0</v>
      </c>
      <c r="BN129" s="50">
        <f t="shared" si="154"/>
        <v>0</v>
      </c>
      <c r="BO129" s="194">
        <v>0</v>
      </c>
      <c r="BP129" s="47"/>
      <c r="BQ129" s="47"/>
      <c r="BR129" s="75"/>
      <c r="BS129" s="65"/>
      <c r="BT129" s="65"/>
      <c r="BU129" s="65"/>
      <c r="BV129" s="75"/>
      <c r="BW129" s="50"/>
      <c r="BX129" s="65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47"/>
    </row>
    <row r="130" spans="1:92" ht="15.75" customHeight="1" thickBot="1" x14ac:dyDescent="0.3">
      <c r="A130" s="41"/>
      <c r="Q130" s="47"/>
      <c r="R130" s="47"/>
      <c r="AR130" s="47"/>
      <c r="AS130" s="47"/>
      <c r="AT130" s="30" t="s">
        <v>153</v>
      </c>
      <c r="AU130" s="30"/>
      <c r="AV130" s="30"/>
      <c r="AW130" s="30"/>
      <c r="AX130" s="30"/>
      <c r="AY130" s="30"/>
      <c r="AZ130" s="30"/>
      <c r="BA130" s="195">
        <f>SUM(BA118:BA129)</f>
        <v>11</v>
      </c>
      <c r="BB130" s="48">
        <f t="shared" ref="BB130" si="163">SUM(BB118:BB129)</f>
        <v>1</v>
      </c>
      <c r="BC130" s="48">
        <f>SUM(BC118:BC129)</f>
        <v>1</v>
      </c>
      <c r="BD130" s="48">
        <f>+BC130+BB130</f>
        <v>2</v>
      </c>
      <c r="BE130" s="196">
        <f>SUM(BE118:BE129)</f>
        <v>2</v>
      </c>
      <c r="BF130" s="195">
        <f>SUM(BF118:BF129)</f>
        <v>252</v>
      </c>
      <c r="BG130" s="48">
        <f t="shared" ref="BG130" si="164">SUM(BG118:BG129)</f>
        <v>59</v>
      </c>
      <c r="BH130" s="48">
        <f>SUM(BH118:BH129)</f>
        <v>88</v>
      </c>
      <c r="BI130" s="48">
        <f>+BH130+BG130</f>
        <v>147</v>
      </c>
      <c r="BJ130" s="196">
        <f>SUM(BJ118:BJ129)</f>
        <v>18</v>
      </c>
      <c r="BK130" s="195">
        <f>SUM(BK118:BK129)</f>
        <v>241</v>
      </c>
      <c r="BL130" s="48">
        <f t="shared" ref="BL130" si="165">SUM(BL118:BL129)</f>
        <v>58</v>
      </c>
      <c r="BM130" s="48">
        <f>SUM(BM118:BM129)</f>
        <v>87</v>
      </c>
      <c r="BN130" s="48">
        <f>+BM130+BL130</f>
        <v>145</v>
      </c>
      <c r="BO130" s="196">
        <f>SUM(BO118:BO129)</f>
        <v>16</v>
      </c>
      <c r="BP130" s="47"/>
      <c r="BQ130" s="47"/>
      <c r="BR130" s="62"/>
      <c r="BS130" s="62"/>
      <c r="BT130" s="62"/>
      <c r="BU130" s="62"/>
      <c r="BV130" s="62"/>
      <c r="BW130" s="62"/>
      <c r="BX130" s="62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47"/>
    </row>
    <row r="131" spans="1:92" ht="15.75" customHeight="1" x14ac:dyDescent="0.25">
      <c r="A131" s="41"/>
      <c r="Q131" s="47"/>
      <c r="R131" s="47"/>
      <c r="AR131" s="47"/>
      <c r="AS131" s="47"/>
      <c r="AT131" s="200" t="s">
        <v>102</v>
      </c>
      <c r="AU131" s="200"/>
      <c r="AV131" s="201"/>
      <c r="AW131" s="202"/>
      <c r="AX131" s="203"/>
      <c r="AY131" s="203"/>
      <c r="AZ131" s="202"/>
      <c r="BA131" s="204">
        <f>+BA130+BA117+BA104+BA91+BA57+BA44+BA31+BA18</f>
        <v>87</v>
      </c>
      <c r="BB131" s="205">
        <f t="shared" ref="BB131" si="166">+BB130+BB117+BB104+BB91+BB57+BB44+BB31+BB18</f>
        <v>23</v>
      </c>
      <c r="BC131" s="205">
        <f t="shared" ref="BC131" si="167">+BC130+BC117+BC104+BC91+BC57+BC44+BC31+BC18</f>
        <v>31</v>
      </c>
      <c r="BD131" s="205">
        <f t="shared" ref="BD131" si="168">+BD130+BD117+BD104+BD91+BD57+BD44+BD31+BD18</f>
        <v>54</v>
      </c>
      <c r="BE131" s="205">
        <f t="shared" ref="BE131" si="169">+BE130+BE117+BE104+BE91+BE57+BE44+BE31+BE18</f>
        <v>12</v>
      </c>
      <c r="BF131" s="204">
        <f>+BF130+BF117+BF104+BF91+BF57+BF44+BF31+BF18</f>
        <v>2010</v>
      </c>
      <c r="BG131" s="205">
        <f t="shared" ref="BG131" si="170">+BG130+BG117+BG104+BG91+BG57+BG44+BG31+BG18</f>
        <v>505</v>
      </c>
      <c r="BH131" s="205">
        <f t="shared" ref="BH131" si="171">+BH130+BH117+BH104+BH91+BH57+BH44+BH31+BH18</f>
        <v>783</v>
      </c>
      <c r="BI131" s="205">
        <f t="shared" ref="BI131" si="172">+BI130+BI117+BI104+BI91+BI57+BI44+BI31+BI18</f>
        <v>1288</v>
      </c>
      <c r="BJ131" s="206">
        <f t="shared" ref="BJ131" si="173">+BJ130+BJ117+BJ104+BJ91+BJ57+BJ44+BJ31+BJ18</f>
        <v>208</v>
      </c>
      <c r="BK131" s="205">
        <f>+BK130+BK117+BK104+BK91+BK57+BK44+BK31+BK18</f>
        <v>1923</v>
      </c>
      <c r="BL131" s="205">
        <f t="shared" ref="BL131:BO131" si="174">+BL130+BL117+BL104+BL91+BL57+BL44+BL31+BL18</f>
        <v>482</v>
      </c>
      <c r="BM131" s="205">
        <f t="shared" si="174"/>
        <v>752</v>
      </c>
      <c r="BN131" s="205">
        <f t="shared" si="174"/>
        <v>1234</v>
      </c>
      <c r="BO131" s="206">
        <f t="shared" si="174"/>
        <v>196</v>
      </c>
      <c r="BP131" s="47"/>
      <c r="BQ131" s="47"/>
      <c r="BR131" s="65"/>
      <c r="BS131" s="65"/>
      <c r="BT131" s="80"/>
      <c r="BU131" s="80"/>
      <c r="BV131" s="65"/>
      <c r="BW131" s="65"/>
      <c r="BX131" s="8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47"/>
    </row>
    <row r="132" spans="1:92" ht="15.75" customHeight="1" x14ac:dyDescent="0.25">
      <c r="A132" s="41"/>
      <c r="Q132" s="47"/>
      <c r="R132" s="47"/>
      <c r="AR132" s="47"/>
      <c r="AS132" s="47"/>
      <c r="AU132" s="37"/>
      <c r="AV132" s="37"/>
      <c r="AW132" s="37"/>
      <c r="AX132" s="36"/>
      <c r="AY132" s="36"/>
      <c r="AZ132" s="37"/>
      <c r="BA132" s="50"/>
      <c r="BB132" s="50"/>
      <c r="BC132" s="149"/>
      <c r="BD132" s="149"/>
      <c r="BE132" s="50"/>
      <c r="BF132" s="50"/>
      <c r="BG132" s="50"/>
      <c r="BH132" s="149"/>
      <c r="BI132" s="149"/>
      <c r="BJ132" s="50"/>
      <c r="BK132" s="50"/>
      <c r="BL132" s="199"/>
      <c r="BM132" s="199"/>
      <c r="BN132" s="199"/>
      <c r="BO132" s="199"/>
      <c r="BP132" s="47"/>
      <c r="BQ132" s="47"/>
      <c r="BR132" s="71"/>
      <c r="BS132" s="80"/>
      <c r="BT132" s="80"/>
      <c r="BU132" s="80"/>
      <c r="BV132" s="65"/>
      <c r="BW132" s="65"/>
      <c r="BX132" s="80"/>
      <c r="BY132" s="50"/>
      <c r="BZ132" s="50"/>
      <c r="CA132" s="149"/>
      <c r="CB132" s="149"/>
      <c r="CC132" s="50"/>
      <c r="CD132" s="50"/>
      <c r="CE132" s="50"/>
      <c r="CF132" s="149"/>
      <c r="CG132" s="149"/>
      <c r="CH132" s="50"/>
      <c r="CI132" s="50"/>
      <c r="CJ132" s="182"/>
      <c r="CK132" s="182"/>
      <c r="CL132" s="182"/>
      <c r="CM132" s="182"/>
      <c r="CN132" s="47"/>
    </row>
    <row r="133" spans="1:92" ht="15.75" customHeight="1" x14ac:dyDescent="0.25">
      <c r="A133" s="41"/>
      <c r="Q133" s="47"/>
      <c r="R133" s="47"/>
      <c r="AR133" s="47"/>
      <c r="AS133" s="47"/>
      <c r="AT133" s="61"/>
      <c r="AU133" s="61"/>
      <c r="AV133" s="79"/>
      <c r="AW133" s="65"/>
      <c r="AX133" s="65"/>
      <c r="AY133" s="65"/>
      <c r="AZ133" s="65"/>
      <c r="BA133" s="50"/>
      <c r="BB133" s="61"/>
      <c r="BC133" s="61"/>
      <c r="BD133" s="50"/>
      <c r="BE133" s="50"/>
      <c r="BF133" s="50"/>
      <c r="BG133" s="50"/>
      <c r="BH133" s="264"/>
      <c r="BI133" s="264"/>
      <c r="BJ133" s="50"/>
      <c r="BK133" s="50"/>
      <c r="BL133" s="50"/>
      <c r="BM133" s="81"/>
      <c r="BN133" s="61"/>
      <c r="BO133" s="61"/>
      <c r="BP133" s="47"/>
      <c r="BQ133" s="47"/>
      <c r="BR133" s="71"/>
      <c r="BS133" s="71"/>
      <c r="BT133" s="75"/>
      <c r="BU133" s="65"/>
      <c r="BV133" s="65"/>
      <c r="BW133" s="65"/>
      <c r="BX133" s="65"/>
      <c r="BY133" s="50"/>
      <c r="BZ133" s="71"/>
      <c r="CA133" s="71"/>
      <c r="CB133" s="50"/>
      <c r="CC133" s="50"/>
      <c r="CD133" s="50"/>
      <c r="CE133" s="50"/>
      <c r="CF133" s="264"/>
      <c r="CG133" s="264"/>
      <c r="CH133" s="50"/>
      <c r="CI133" s="50"/>
      <c r="CJ133" s="50"/>
      <c r="CK133" s="81"/>
      <c r="CL133" s="71"/>
      <c r="CM133" s="71"/>
      <c r="CN133" s="47"/>
    </row>
    <row r="134" spans="1:92" ht="15.75" customHeight="1" x14ac:dyDescent="0.25">
      <c r="A134" s="41"/>
      <c r="Q134" s="47"/>
      <c r="R134" s="47"/>
      <c r="AR134" s="47"/>
      <c r="AS134" s="47"/>
      <c r="AT134" s="61"/>
      <c r="AU134" s="61"/>
      <c r="AV134" s="79"/>
      <c r="AW134" s="65"/>
      <c r="AX134" s="65"/>
      <c r="AY134" s="65"/>
      <c r="AZ134" s="65"/>
      <c r="BA134" s="50"/>
      <c r="BB134" s="61"/>
      <c r="BC134" s="61"/>
      <c r="BD134" s="50"/>
      <c r="BE134" s="50"/>
      <c r="BF134" s="50"/>
      <c r="BG134" s="50"/>
      <c r="BH134" s="264"/>
      <c r="BI134" s="264"/>
      <c r="BJ134" s="50"/>
      <c r="BK134" s="50"/>
      <c r="BL134" s="50"/>
      <c r="BM134" s="81"/>
      <c r="BN134" s="61"/>
      <c r="BO134" s="61"/>
      <c r="BP134" s="47"/>
      <c r="BQ134" s="47"/>
      <c r="BR134" s="71"/>
      <c r="BS134" s="71"/>
      <c r="BT134" s="75"/>
      <c r="BU134" s="65"/>
      <c r="BV134" s="65"/>
      <c r="BW134" s="65"/>
      <c r="BX134" s="65"/>
      <c r="BY134" s="50"/>
      <c r="BZ134" s="71"/>
      <c r="CA134" s="71"/>
      <c r="CB134" s="50"/>
      <c r="CC134" s="50"/>
      <c r="CD134" s="50"/>
      <c r="CE134" s="50"/>
      <c r="CF134" s="264"/>
      <c r="CG134" s="264"/>
      <c r="CH134" s="50"/>
      <c r="CI134" s="50"/>
      <c r="CJ134" s="50"/>
      <c r="CK134" s="81"/>
      <c r="CL134" s="71"/>
      <c r="CM134" s="71"/>
      <c r="CN134" s="47"/>
    </row>
    <row r="135" spans="1:92" ht="15.75" customHeight="1" x14ac:dyDescent="0.25">
      <c r="A135" s="41"/>
      <c r="Q135" s="41"/>
      <c r="R135" s="41"/>
      <c r="AR135" s="41"/>
      <c r="AS135" s="41"/>
      <c r="AT135" s="61"/>
      <c r="AU135" s="61"/>
      <c r="AV135" s="75"/>
      <c r="AW135" s="65"/>
      <c r="AX135" s="61"/>
      <c r="AY135" s="61"/>
      <c r="AZ135" s="61"/>
      <c r="BA135" s="61"/>
      <c r="BB135" s="61"/>
      <c r="BC135" s="61"/>
      <c r="BD135" s="50"/>
      <c r="BE135" s="50"/>
      <c r="BF135" s="50"/>
      <c r="BG135" s="50"/>
      <c r="BH135" s="264"/>
      <c r="BI135" s="264"/>
      <c r="BJ135" s="50"/>
      <c r="BK135" s="50"/>
      <c r="BL135" s="50"/>
      <c r="BM135" s="81"/>
      <c r="BN135" s="61"/>
      <c r="BO135" s="61"/>
      <c r="BP135" s="41"/>
      <c r="BQ135" s="41"/>
      <c r="BR135" s="71"/>
      <c r="BS135" s="71"/>
      <c r="BT135" s="75"/>
      <c r="BU135" s="65"/>
      <c r="BV135" s="71"/>
      <c r="BW135" s="71"/>
      <c r="BX135" s="71"/>
      <c r="BY135" s="71"/>
      <c r="BZ135" s="71"/>
      <c r="CA135" s="71"/>
      <c r="CB135" s="50"/>
      <c r="CC135" s="50"/>
      <c r="CD135" s="50"/>
      <c r="CE135" s="50"/>
      <c r="CF135" s="264"/>
      <c r="CG135" s="264"/>
      <c r="CH135" s="50"/>
      <c r="CI135" s="50"/>
      <c r="CJ135" s="50"/>
      <c r="CK135" s="81"/>
      <c r="CL135" s="71"/>
      <c r="CM135" s="71"/>
      <c r="CN135" s="41"/>
    </row>
    <row r="136" spans="1:92" ht="15.75" customHeight="1" x14ac:dyDescent="0.25">
      <c r="A136" s="41"/>
      <c r="Q136" s="41"/>
      <c r="R136" s="41"/>
      <c r="AR136" s="41"/>
      <c r="AS136" s="41"/>
      <c r="AT136" s="61"/>
      <c r="AU136" s="61"/>
      <c r="AV136" s="61"/>
      <c r="AW136" s="80"/>
      <c r="AX136" s="65"/>
      <c r="AY136" s="80"/>
      <c r="AZ136" s="80"/>
      <c r="BA136" s="50"/>
      <c r="BB136" s="61"/>
      <c r="BC136" s="61"/>
      <c r="BD136" s="50"/>
      <c r="BE136" s="50"/>
      <c r="BF136" s="50"/>
      <c r="BG136" s="50"/>
      <c r="BH136" s="264"/>
      <c r="BI136" s="264"/>
      <c r="BJ136" s="50"/>
      <c r="BK136" s="50"/>
      <c r="BL136" s="50"/>
      <c r="BM136" s="81"/>
      <c r="BN136" s="61"/>
      <c r="BO136" s="61"/>
      <c r="BP136" s="41"/>
      <c r="BQ136" s="41"/>
      <c r="BR136" s="71"/>
      <c r="BS136" s="71"/>
      <c r="BT136" s="71"/>
      <c r="BU136" s="80"/>
      <c r="BV136" s="65"/>
      <c r="BW136" s="80"/>
      <c r="BX136" s="80"/>
      <c r="BY136" s="50"/>
      <c r="BZ136" s="71"/>
      <c r="CA136" s="71"/>
      <c r="CB136" s="50"/>
      <c r="CC136" s="50"/>
      <c r="CD136" s="50"/>
      <c r="CE136" s="50"/>
      <c r="CF136" s="264"/>
      <c r="CG136" s="264"/>
      <c r="CH136" s="50"/>
      <c r="CI136" s="50"/>
      <c r="CJ136" s="50"/>
      <c r="CK136" s="81"/>
      <c r="CL136" s="71"/>
      <c r="CM136" s="71"/>
      <c r="CN136" s="41"/>
    </row>
    <row r="137" spans="1:92" ht="15.75" customHeight="1" x14ac:dyDescent="0.25">
      <c r="A137" s="41"/>
      <c r="Q137" s="41"/>
      <c r="R137" s="41"/>
      <c r="AR137" s="41"/>
      <c r="AS137" s="4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41"/>
      <c r="BQ137" s="4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41"/>
    </row>
    <row r="138" spans="1:92" ht="15.75" customHeight="1" x14ac:dyDescent="0.25">
      <c r="A138" s="41"/>
      <c r="Q138" s="41"/>
      <c r="R138" s="41"/>
      <c r="AR138" s="41"/>
      <c r="AS138" s="4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41"/>
      <c r="BQ138" s="4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41"/>
    </row>
    <row r="139" spans="1:92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  <c r="AS139" s="41"/>
      <c r="AT139" s="56"/>
      <c r="AU139" s="36"/>
      <c r="AV139" s="36"/>
      <c r="AW139" s="36"/>
      <c r="AX139" s="36"/>
      <c r="AY139" s="37"/>
      <c r="AZ139" s="36"/>
      <c r="BA139" s="38"/>
      <c r="BB139" s="38"/>
      <c r="BC139" s="38"/>
      <c r="BD139" s="38"/>
      <c r="BE139" s="38"/>
      <c r="BF139" s="55"/>
      <c r="BG139" s="38"/>
      <c r="BH139" s="38"/>
      <c r="BI139" s="38"/>
      <c r="BJ139" s="38"/>
      <c r="BK139" s="38"/>
      <c r="BL139" s="38"/>
      <c r="BM139" s="49"/>
      <c r="BP139" s="41"/>
      <c r="BQ139" s="41"/>
      <c r="BR139" s="75"/>
      <c r="BS139" s="65"/>
      <c r="BT139" s="65"/>
      <c r="BU139" s="65"/>
      <c r="BV139" s="65"/>
      <c r="BW139" s="80"/>
      <c r="BX139" s="65"/>
      <c r="BY139" s="50"/>
      <c r="BZ139" s="50"/>
      <c r="CA139" s="50"/>
      <c r="CB139" s="50"/>
      <c r="CC139" s="50"/>
      <c r="CD139" s="81"/>
      <c r="CE139" s="50"/>
      <c r="CF139" s="50"/>
      <c r="CG139" s="50"/>
      <c r="CH139" s="50"/>
      <c r="CI139" s="50"/>
      <c r="CJ139" s="50"/>
      <c r="CK139" s="66"/>
      <c r="CL139" s="71"/>
      <c r="CM139" s="71"/>
      <c r="CN139" s="41"/>
    </row>
    <row r="140" spans="1:92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  <c r="AS140" s="41"/>
      <c r="AT140" s="56"/>
      <c r="AU140" s="36"/>
      <c r="AV140" s="36"/>
      <c r="AW140" s="36"/>
      <c r="AX140" s="36"/>
      <c r="AY140" s="37"/>
      <c r="AZ140" s="36"/>
      <c r="BA140" s="38"/>
      <c r="BB140" s="38"/>
      <c r="BC140" s="38"/>
      <c r="BD140" s="38"/>
      <c r="BE140" s="38"/>
      <c r="BF140" s="55"/>
      <c r="BG140" s="38"/>
      <c r="BH140" s="38"/>
      <c r="BI140" s="38"/>
      <c r="BJ140" s="38"/>
      <c r="BK140" s="38"/>
      <c r="BL140" s="38"/>
      <c r="BM140" s="49"/>
      <c r="BP140" s="41"/>
      <c r="BQ140" s="41"/>
      <c r="BR140" s="75"/>
      <c r="BS140" s="65"/>
      <c r="BT140" s="65"/>
      <c r="BU140" s="65"/>
      <c r="BV140" s="65"/>
      <c r="BW140" s="80"/>
      <c r="BX140" s="65"/>
      <c r="BY140" s="50"/>
      <c r="BZ140" s="50"/>
      <c r="CA140" s="50"/>
      <c r="CB140" s="50"/>
      <c r="CC140" s="50"/>
      <c r="CD140" s="81"/>
      <c r="CE140" s="50"/>
      <c r="CF140" s="50"/>
      <c r="CG140" s="50"/>
      <c r="CH140" s="50"/>
      <c r="CI140" s="50"/>
      <c r="CJ140" s="50"/>
      <c r="CK140" s="66"/>
      <c r="CL140" s="71"/>
      <c r="CM140" s="71"/>
      <c r="CN140" s="41"/>
    </row>
    <row r="141" spans="1:92" ht="15.75" customHeight="1" x14ac:dyDescent="0.25">
      <c r="A141" s="41"/>
      <c r="Q141" s="40"/>
      <c r="R141" s="40"/>
      <c r="AR141" s="40"/>
      <c r="AS141" s="40"/>
      <c r="BP141" s="40"/>
      <c r="BQ141" s="40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40"/>
    </row>
    <row r="142" spans="1:92" ht="15.75" customHeight="1" x14ac:dyDescent="0.25">
      <c r="A142" s="41"/>
      <c r="Q142" s="40"/>
      <c r="R142" s="40"/>
      <c r="AR142" s="40"/>
      <c r="AS142" s="40"/>
      <c r="BP142" s="40"/>
      <c r="BQ142" s="40"/>
      <c r="CN142" s="40"/>
    </row>
    <row r="143" spans="1:92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  <c r="AS143" s="40"/>
      <c r="BP143" s="40"/>
      <c r="BQ143" s="40"/>
      <c r="CN143" s="40"/>
    </row>
    <row r="144" spans="1:92" ht="15.75" x14ac:dyDescent="0.25">
      <c r="A144" s="41"/>
      <c r="Q144" s="40"/>
      <c r="R144" s="40"/>
      <c r="AR144" s="40"/>
      <c r="AS144" s="40"/>
      <c r="BP144" s="40"/>
      <c r="BQ144" s="40"/>
      <c r="CN144" s="40"/>
    </row>
    <row r="145" spans="1:92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12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12"/>
    </row>
    <row r="146" spans="1:92" ht="18" x14ac:dyDescent="0.2">
      <c r="A146" s="153"/>
      <c r="B146" s="276" t="s">
        <v>663</v>
      </c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153"/>
    </row>
    <row r="147" spans="1:92" ht="20.25" x14ac:dyDescent="0.2">
      <c r="A147" s="154"/>
      <c r="B147" s="155" t="s">
        <v>115</v>
      </c>
      <c r="C147" s="155">
        <f>+C2</f>
        <v>23</v>
      </c>
      <c r="P147" s="156"/>
      <c r="Q147" s="154"/>
    </row>
    <row r="148" spans="1:92" ht="18.75" thickBot="1" x14ac:dyDescent="0.3">
      <c r="A148" s="154"/>
      <c r="B148" s="157" t="s">
        <v>653</v>
      </c>
      <c r="C148" s="158" t="s">
        <v>121</v>
      </c>
      <c r="D148" s="158"/>
      <c r="E148" s="159"/>
      <c r="F148" s="158"/>
      <c r="G148" s="160" t="s">
        <v>8</v>
      </c>
      <c r="H148" s="160" t="s">
        <v>9</v>
      </c>
      <c r="I148" s="160" t="s">
        <v>10</v>
      </c>
      <c r="J148" s="160" t="s">
        <v>12</v>
      </c>
      <c r="K148" s="160" t="s">
        <v>13</v>
      </c>
      <c r="L148" s="160" t="s">
        <v>11</v>
      </c>
      <c r="M148" s="160" t="s">
        <v>5</v>
      </c>
      <c r="N148" s="160" t="s">
        <v>14</v>
      </c>
      <c r="O148" s="160" t="s">
        <v>3</v>
      </c>
      <c r="P148" s="160" t="str">
        <f>"Week "&amp;TEXT(C147-1,"##")</f>
        <v>Week 22</v>
      </c>
      <c r="Q148" s="154"/>
    </row>
    <row r="149" spans="1:92" ht="18" x14ac:dyDescent="0.25">
      <c r="A149" s="154"/>
      <c r="B149" s="164" t="s">
        <v>654</v>
      </c>
      <c r="C149" s="161" t="s">
        <v>176</v>
      </c>
      <c r="D149" s="171"/>
      <c r="E149" s="161"/>
      <c r="F149" s="162"/>
      <c r="G149" s="164">
        <f>SUMIF($C$4:$C$11,$C149,G$4:G$11)+SUMIF($C$162:$C$169,$C149,G$162:G$169)</f>
        <v>16</v>
      </c>
      <c r="H149" s="164">
        <f t="shared" ref="H149:I156" si="175">SUMIF($C$4:$C$11,$C149,H$4:H$11)+SUMIF($C$162:$C$169,$C149,H$162:H$169)</f>
        <v>6</v>
      </c>
      <c r="I149" s="164">
        <f t="shared" si="175"/>
        <v>1</v>
      </c>
      <c r="J149" s="164">
        <f>G149*2+I149*1</f>
        <v>33</v>
      </c>
      <c r="K149" s="165">
        <f>+J149/((G149+H149+I149)*2)</f>
        <v>0.71739130434782605</v>
      </c>
      <c r="L149" s="164">
        <f t="shared" ref="L149:O156" si="176">SUMIF($C$4:$C$11,$C149,L$4:L$11)+SUMIF($C$162:$C$169,$C149,L$162:L$169)</f>
        <v>76</v>
      </c>
      <c r="M149" s="164">
        <f t="shared" si="176"/>
        <v>55</v>
      </c>
      <c r="N149" s="164">
        <f t="shared" si="176"/>
        <v>123</v>
      </c>
      <c r="O149" s="164">
        <f t="shared" si="176"/>
        <v>22</v>
      </c>
      <c r="P149" s="164">
        <v>1</v>
      </c>
      <c r="Q149" s="154"/>
    </row>
    <row r="150" spans="1:92" ht="18" x14ac:dyDescent="0.2">
      <c r="A150" s="154"/>
      <c r="B150" s="164" t="s">
        <v>655</v>
      </c>
      <c r="C150" s="163" t="s">
        <v>23</v>
      </c>
      <c r="D150" s="162"/>
      <c r="E150" s="163"/>
      <c r="F150" s="162"/>
      <c r="G150" s="164">
        <f t="shared" ref="G150:G156" si="177">SUMIF($C$4:$C$11,$C150,G$4:G$11)+SUMIF($C$162:$C$169,$C150,G$162:G$169)</f>
        <v>13</v>
      </c>
      <c r="H150" s="164">
        <f t="shared" si="175"/>
        <v>9</v>
      </c>
      <c r="I150" s="164">
        <f t="shared" si="175"/>
        <v>1</v>
      </c>
      <c r="J150" s="164">
        <f t="shared" ref="J150:J156" si="178">G150*2+I150*1</f>
        <v>27</v>
      </c>
      <c r="K150" s="165">
        <f t="shared" ref="K150:K156" si="179">+J150/((G150+H150+I150)*2)</f>
        <v>0.58695652173913049</v>
      </c>
      <c r="L150" s="164">
        <f t="shared" si="176"/>
        <v>76</v>
      </c>
      <c r="M150" s="164">
        <f t="shared" si="176"/>
        <v>56</v>
      </c>
      <c r="N150" s="164">
        <f t="shared" si="176"/>
        <v>113</v>
      </c>
      <c r="O150" s="164">
        <f t="shared" si="176"/>
        <v>32</v>
      </c>
      <c r="P150" s="164">
        <v>2</v>
      </c>
      <c r="Q150" s="154"/>
    </row>
    <row r="151" spans="1:92" ht="18" x14ac:dyDescent="0.2">
      <c r="A151" s="154"/>
      <c r="B151" s="164" t="s">
        <v>656</v>
      </c>
      <c r="C151" s="163" t="s">
        <v>177</v>
      </c>
      <c r="D151" s="162"/>
      <c r="E151" s="163"/>
      <c r="F151" s="162"/>
      <c r="G151" s="164">
        <f t="shared" si="177"/>
        <v>12</v>
      </c>
      <c r="H151" s="164">
        <f t="shared" si="175"/>
        <v>9</v>
      </c>
      <c r="I151" s="164">
        <f t="shared" si="175"/>
        <v>2</v>
      </c>
      <c r="J151" s="164">
        <f t="shared" si="178"/>
        <v>26</v>
      </c>
      <c r="K151" s="165">
        <f t="shared" si="179"/>
        <v>0.56521739130434778</v>
      </c>
      <c r="L151" s="164">
        <f t="shared" si="176"/>
        <v>69</v>
      </c>
      <c r="M151" s="164">
        <f t="shared" si="176"/>
        <v>54</v>
      </c>
      <c r="N151" s="164">
        <f t="shared" si="176"/>
        <v>109</v>
      </c>
      <c r="O151" s="164">
        <f t="shared" si="176"/>
        <v>36</v>
      </c>
      <c r="P151" s="164">
        <v>3</v>
      </c>
      <c r="Q151" s="154"/>
    </row>
    <row r="152" spans="1:92" ht="18" x14ac:dyDescent="0.25">
      <c r="A152" s="154"/>
      <c r="B152" s="164" t="s">
        <v>657</v>
      </c>
      <c r="C152" s="161" t="s">
        <v>139</v>
      </c>
      <c r="D152" s="162"/>
      <c r="E152" s="162"/>
      <c r="F152" s="162"/>
      <c r="G152" s="164">
        <f t="shared" si="177"/>
        <v>8</v>
      </c>
      <c r="H152" s="164">
        <f t="shared" si="175"/>
        <v>8</v>
      </c>
      <c r="I152" s="164">
        <f t="shared" si="175"/>
        <v>7</v>
      </c>
      <c r="J152" s="164">
        <f t="shared" si="178"/>
        <v>23</v>
      </c>
      <c r="K152" s="165">
        <f t="shared" si="179"/>
        <v>0.5</v>
      </c>
      <c r="L152" s="164">
        <f t="shared" si="176"/>
        <v>58</v>
      </c>
      <c r="M152" s="164">
        <f t="shared" si="176"/>
        <v>67</v>
      </c>
      <c r="N152" s="164">
        <f t="shared" si="176"/>
        <v>95</v>
      </c>
      <c r="O152" s="164">
        <f t="shared" si="176"/>
        <v>34</v>
      </c>
      <c r="P152" s="164">
        <v>4</v>
      </c>
      <c r="Q152" s="154"/>
    </row>
    <row r="153" spans="1:92" ht="18" x14ac:dyDescent="0.2">
      <c r="A153" s="154"/>
      <c r="B153" s="164" t="s">
        <v>658</v>
      </c>
      <c r="C153" s="163" t="s">
        <v>21</v>
      </c>
      <c r="D153" s="162"/>
      <c r="E153" s="162"/>
      <c r="F153" s="162"/>
      <c r="G153" s="164">
        <f t="shared" si="177"/>
        <v>9</v>
      </c>
      <c r="H153" s="164">
        <f t="shared" si="175"/>
        <v>10</v>
      </c>
      <c r="I153" s="164">
        <f t="shared" si="175"/>
        <v>4</v>
      </c>
      <c r="J153" s="164">
        <f t="shared" si="178"/>
        <v>22</v>
      </c>
      <c r="K153" s="165">
        <f t="shared" si="179"/>
        <v>0.47826086956521741</v>
      </c>
      <c r="L153" s="164">
        <f t="shared" si="176"/>
        <v>51</v>
      </c>
      <c r="M153" s="164">
        <f t="shared" si="176"/>
        <v>53</v>
      </c>
      <c r="N153" s="164">
        <f t="shared" si="176"/>
        <v>86</v>
      </c>
      <c r="O153" s="164">
        <f t="shared" si="176"/>
        <v>26</v>
      </c>
      <c r="P153" s="164">
        <v>5</v>
      </c>
      <c r="Q153" s="154"/>
    </row>
    <row r="154" spans="1:92" ht="18" x14ac:dyDescent="0.25">
      <c r="A154" s="154"/>
      <c r="B154" s="164" t="s">
        <v>660</v>
      </c>
      <c r="C154" s="161" t="s">
        <v>140</v>
      </c>
      <c r="D154" s="162"/>
      <c r="E154" s="163"/>
      <c r="F154" s="162"/>
      <c r="G154" s="164">
        <f t="shared" si="177"/>
        <v>6</v>
      </c>
      <c r="H154" s="164">
        <f t="shared" si="175"/>
        <v>10</v>
      </c>
      <c r="I154" s="164">
        <f t="shared" si="175"/>
        <v>7</v>
      </c>
      <c r="J154" s="164">
        <f t="shared" si="178"/>
        <v>19</v>
      </c>
      <c r="K154" s="165">
        <f t="shared" si="179"/>
        <v>0.41304347826086957</v>
      </c>
      <c r="L154" s="164">
        <f t="shared" si="176"/>
        <v>47</v>
      </c>
      <c r="M154" s="164">
        <f t="shared" si="176"/>
        <v>59</v>
      </c>
      <c r="N154" s="164">
        <f t="shared" si="176"/>
        <v>70</v>
      </c>
      <c r="O154" s="164">
        <f t="shared" si="176"/>
        <v>18</v>
      </c>
      <c r="P154" s="164">
        <v>7</v>
      </c>
      <c r="Q154" s="154"/>
    </row>
    <row r="155" spans="1:92" ht="18" x14ac:dyDescent="0.2">
      <c r="A155" s="154"/>
      <c r="B155" s="164" t="s">
        <v>659</v>
      </c>
      <c r="C155" s="163" t="s">
        <v>50</v>
      </c>
      <c r="D155" s="162"/>
      <c r="E155" s="163"/>
      <c r="F155" s="162"/>
      <c r="G155" s="164">
        <f t="shared" si="177"/>
        <v>7</v>
      </c>
      <c r="H155" s="164">
        <f t="shared" si="175"/>
        <v>12</v>
      </c>
      <c r="I155" s="164">
        <f t="shared" si="175"/>
        <v>4</v>
      </c>
      <c r="J155" s="164">
        <f t="shared" si="178"/>
        <v>18</v>
      </c>
      <c r="K155" s="165">
        <f t="shared" si="179"/>
        <v>0.39130434782608697</v>
      </c>
      <c r="L155" s="164">
        <f t="shared" si="176"/>
        <v>59</v>
      </c>
      <c r="M155" s="164">
        <f t="shared" si="176"/>
        <v>76</v>
      </c>
      <c r="N155" s="164">
        <f t="shared" si="176"/>
        <v>88</v>
      </c>
      <c r="O155" s="164">
        <f t="shared" si="176"/>
        <v>18</v>
      </c>
      <c r="P155" s="164">
        <v>6</v>
      </c>
      <c r="Q155" s="154"/>
    </row>
    <row r="156" spans="1:92" ht="18.75" thickBot="1" x14ac:dyDescent="0.25">
      <c r="A156" s="154"/>
      <c r="B156" s="164" t="s">
        <v>662</v>
      </c>
      <c r="C156" s="163" t="s">
        <v>178</v>
      </c>
      <c r="D156" s="162"/>
      <c r="E156" s="163"/>
      <c r="F156" s="162"/>
      <c r="G156" s="164">
        <f t="shared" si="177"/>
        <v>6</v>
      </c>
      <c r="H156" s="164">
        <f t="shared" si="175"/>
        <v>13</v>
      </c>
      <c r="I156" s="164">
        <f t="shared" si="175"/>
        <v>4</v>
      </c>
      <c r="J156" s="164">
        <f t="shared" si="178"/>
        <v>16</v>
      </c>
      <c r="K156" s="165">
        <f t="shared" si="179"/>
        <v>0.34782608695652173</v>
      </c>
      <c r="L156" s="164">
        <f t="shared" si="176"/>
        <v>69</v>
      </c>
      <c r="M156" s="164">
        <f t="shared" si="176"/>
        <v>85</v>
      </c>
      <c r="N156" s="164">
        <f t="shared" si="176"/>
        <v>99</v>
      </c>
      <c r="O156" s="164">
        <f t="shared" si="176"/>
        <v>22</v>
      </c>
      <c r="P156" s="164">
        <v>8</v>
      </c>
      <c r="Q156" s="154"/>
    </row>
    <row r="157" spans="1:92" ht="18" x14ac:dyDescent="0.2">
      <c r="A157" s="154"/>
      <c r="B157" s="166"/>
      <c r="C157" s="166"/>
      <c r="D157" s="166"/>
      <c r="E157" s="167"/>
      <c r="F157" s="166"/>
      <c r="G157" s="168">
        <f>SUM(G149:G156)</f>
        <v>77</v>
      </c>
      <c r="H157" s="168">
        <f>SUM(H149:H156)</f>
        <v>77</v>
      </c>
      <c r="I157" s="168">
        <f>SUM(I149:I156)</f>
        <v>30</v>
      </c>
      <c r="J157" s="168"/>
      <c r="K157" s="168"/>
      <c r="L157" s="168">
        <f>SUM(L149:L156)</f>
        <v>505</v>
      </c>
      <c r="M157" s="168">
        <f>SUM(M149:M156)</f>
        <v>505</v>
      </c>
      <c r="N157" s="168">
        <f>SUM(N149:N156)</f>
        <v>783</v>
      </c>
      <c r="O157" s="168">
        <f>SUM(O149:O156)</f>
        <v>208</v>
      </c>
      <c r="P157" s="167"/>
      <c r="Q157" s="154"/>
    </row>
    <row r="158" spans="1:92" ht="18" x14ac:dyDescent="0.2">
      <c r="A158" s="154"/>
      <c r="B158" s="164"/>
      <c r="C158" s="163"/>
      <c r="D158" s="162"/>
      <c r="E158" s="162"/>
      <c r="F158" s="162"/>
      <c r="G158" s="164"/>
      <c r="H158" s="164"/>
      <c r="I158" s="164"/>
      <c r="J158" s="164"/>
      <c r="K158" s="165"/>
      <c r="L158" s="164"/>
      <c r="M158" s="164"/>
      <c r="N158" s="164"/>
      <c r="O158" s="164"/>
      <c r="P158" s="164"/>
      <c r="Q158" s="154"/>
    </row>
    <row r="159" spans="1:92" ht="18" x14ac:dyDescent="0.2">
      <c r="A159" s="154"/>
      <c r="B159" s="164"/>
      <c r="C159" s="163"/>
      <c r="D159" s="162"/>
      <c r="E159" s="162"/>
      <c r="F159" s="162"/>
      <c r="G159" s="164"/>
      <c r="H159" s="164"/>
      <c r="I159" s="164"/>
      <c r="J159" s="164"/>
      <c r="K159" s="165"/>
      <c r="L159" s="164"/>
      <c r="M159" s="164"/>
      <c r="N159" s="164"/>
      <c r="O159" s="164"/>
      <c r="P159" s="164"/>
      <c r="Q159" s="154"/>
    </row>
    <row r="160" spans="1:92" ht="18" x14ac:dyDescent="0.2">
      <c r="A160" s="169"/>
      <c r="B160" s="260" t="s">
        <v>666</v>
      </c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169"/>
    </row>
    <row r="161" spans="1:17" ht="18.75" thickBot="1" x14ac:dyDescent="0.3">
      <c r="A161" s="169"/>
      <c r="B161" s="157" t="s">
        <v>653</v>
      </c>
      <c r="C161" s="158" t="s">
        <v>121</v>
      </c>
      <c r="D161" s="158"/>
      <c r="E161" s="159"/>
      <c r="F161" s="158"/>
      <c r="G161" s="160" t="s">
        <v>8</v>
      </c>
      <c r="H161" s="160" t="s">
        <v>9</v>
      </c>
      <c r="I161" s="160" t="s">
        <v>10</v>
      </c>
      <c r="J161" s="160" t="s">
        <v>12</v>
      </c>
      <c r="K161" s="160" t="s">
        <v>13</v>
      </c>
      <c r="L161" s="160" t="s">
        <v>11</v>
      </c>
      <c r="M161" s="160" t="s">
        <v>5</v>
      </c>
      <c r="N161" s="160" t="s">
        <v>14</v>
      </c>
      <c r="O161" s="160" t="s">
        <v>3</v>
      </c>
      <c r="P161" s="160" t="s">
        <v>664</v>
      </c>
      <c r="Q161" s="169"/>
    </row>
    <row r="162" spans="1:17" ht="18" x14ac:dyDescent="0.25">
      <c r="A162" s="169"/>
      <c r="B162" s="164" t="s">
        <v>654</v>
      </c>
      <c r="C162" s="161" t="s">
        <v>176</v>
      </c>
      <c r="D162" s="171"/>
      <c r="E162" s="161"/>
      <c r="F162" s="162"/>
      <c r="G162" s="164">
        <v>15</v>
      </c>
      <c r="H162" s="164">
        <v>6</v>
      </c>
      <c r="I162" s="164">
        <v>1</v>
      </c>
      <c r="J162" s="164">
        <v>31</v>
      </c>
      <c r="K162" s="165">
        <v>0.70454545454545459</v>
      </c>
      <c r="L162" s="164">
        <v>67</v>
      </c>
      <c r="M162" s="164">
        <v>51</v>
      </c>
      <c r="N162" s="164">
        <v>112</v>
      </c>
      <c r="O162" s="164">
        <v>22</v>
      </c>
      <c r="P162" s="164">
        <v>1</v>
      </c>
      <c r="Q162" s="169"/>
    </row>
    <row r="163" spans="1:17" ht="18" x14ac:dyDescent="0.2">
      <c r="A163" s="169"/>
      <c r="B163" s="164" t="s">
        <v>655</v>
      </c>
      <c r="C163" s="163" t="s">
        <v>23</v>
      </c>
      <c r="D163" s="162"/>
      <c r="E163" s="163"/>
      <c r="F163" s="162"/>
      <c r="G163" s="164">
        <v>13</v>
      </c>
      <c r="H163" s="164">
        <v>9</v>
      </c>
      <c r="I163" s="164">
        <v>0</v>
      </c>
      <c r="J163" s="164">
        <v>26</v>
      </c>
      <c r="K163" s="165">
        <v>0.59090909090909094</v>
      </c>
      <c r="L163" s="164">
        <v>75</v>
      </c>
      <c r="M163" s="164">
        <v>55</v>
      </c>
      <c r="N163" s="164">
        <v>112</v>
      </c>
      <c r="O163" s="164">
        <v>30</v>
      </c>
      <c r="P163" s="164">
        <v>2</v>
      </c>
      <c r="Q163" s="169"/>
    </row>
    <row r="164" spans="1:17" ht="18" x14ac:dyDescent="0.2">
      <c r="A164" s="169"/>
      <c r="B164" s="164" t="s">
        <v>656</v>
      </c>
      <c r="C164" s="163" t="s">
        <v>177</v>
      </c>
      <c r="D164" s="162"/>
      <c r="E164" s="163"/>
      <c r="F164" s="162"/>
      <c r="G164" s="164">
        <v>11</v>
      </c>
      <c r="H164" s="164">
        <v>9</v>
      </c>
      <c r="I164" s="164">
        <v>2</v>
      </c>
      <c r="J164" s="164">
        <v>24</v>
      </c>
      <c r="K164" s="165">
        <v>0.54545454545454541</v>
      </c>
      <c r="L164" s="164">
        <v>66</v>
      </c>
      <c r="M164" s="164">
        <v>53</v>
      </c>
      <c r="N164" s="164">
        <v>105</v>
      </c>
      <c r="O164" s="164">
        <v>28</v>
      </c>
      <c r="P164" s="164">
        <v>3</v>
      </c>
      <c r="Q164" s="169"/>
    </row>
    <row r="165" spans="1:17" ht="18" x14ac:dyDescent="0.25">
      <c r="A165" s="169"/>
      <c r="B165" s="164" t="s">
        <v>657</v>
      </c>
      <c r="C165" s="161" t="s">
        <v>139</v>
      </c>
      <c r="D165" s="162"/>
      <c r="E165" s="162"/>
      <c r="F165" s="162"/>
      <c r="G165" s="164">
        <v>8</v>
      </c>
      <c r="H165" s="164">
        <v>8</v>
      </c>
      <c r="I165" s="164">
        <v>6</v>
      </c>
      <c r="J165" s="164">
        <v>22</v>
      </c>
      <c r="K165" s="165">
        <v>0.5</v>
      </c>
      <c r="L165" s="164">
        <v>56</v>
      </c>
      <c r="M165" s="164">
        <v>65</v>
      </c>
      <c r="N165" s="164">
        <v>91</v>
      </c>
      <c r="O165" s="164">
        <v>34</v>
      </c>
      <c r="P165" s="164">
        <v>4</v>
      </c>
      <c r="Q165" s="169"/>
    </row>
    <row r="166" spans="1:17" ht="18" x14ac:dyDescent="0.2">
      <c r="A166" s="169"/>
      <c r="B166" s="164" t="s">
        <v>658</v>
      </c>
      <c r="C166" s="163" t="s">
        <v>21</v>
      </c>
      <c r="D166" s="162"/>
      <c r="E166" s="162"/>
      <c r="F166" s="162"/>
      <c r="G166" s="164">
        <v>9</v>
      </c>
      <c r="H166" s="164">
        <v>10</v>
      </c>
      <c r="I166" s="164">
        <v>3</v>
      </c>
      <c r="J166" s="164">
        <v>21</v>
      </c>
      <c r="K166" s="165">
        <v>0.47727272727272729</v>
      </c>
      <c r="L166" s="164">
        <v>49</v>
      </c>
      <c r="M166" s="164">
        <v>51</v>
      </c>
      <c r="N166" s="164">
        <v>85</v>
      </c>
      <c r="O166" s="164">
        <v>26</v>
      </c>
      <c r="P166" s="164">
        <v>5</v>
      </c>
      <c r="Q166" s="169"/>
    </row>
    <row r="167" spans="1:17" ht="18" x14ac:dyDescent="0.25">
      <c r="A167" s="169"/>
      <c r="B167" s="164" t="s">
        <v>659</v>
      </c>
      <c r="C167" s="161" t="s">
        <v>50</v>
      </c>
      <c r="D167" s="162"/>
      <c r="E167" s="163"/>
      <c r="F167" s="162"/>
      <c r="G167" s="164">
        <v>7</v>
      </c>
      <c r="H167" s="164">
        <v>11</v>
      </c>
      <c r="I167" s="164">
        <v>4</v>
      </c>
      <c r="J167" s="164">
        <v>18</v>
      </c>
      <c r="K167" s="165">
        <v>0.40909090909090912</v>
      </c>
      <c r="L167" s="164">
        <v>58</v>
      </c>
      <c r="M167" s="164">
        <v>73</v>
      </c>
      <c r="N167" s="164">
        <v>87</v>
      </c>
      <c r="O167" s="164">
        <v>16</v>
      </c>
      <c r="P167" s="164">
        <v>6</v>
      </c>
      <c r="Q167" s="169"/>
    </row>
    <row r="168" spans="1:17" ht="18" x14ac:dyDescent="0.2">
      <c r="A168" s="169"/>
      <c r="B168" s="164" t="s">
        <v>660</v>
      </c>
      <c r="C168" s="163" t="s">
        <v>140</v>
      </c>
      <c r="D168" s="162"/>
      <c r="E168" s="163"/>
      <c r="F168" s="162"/>
      <c r="G168" s="164">
        <v>6</v>
      </c>
      <c r="H168" s="164">
        <v>10</v>
      </c>
      <c r="I168" s="164">
        <v>6</v>
      </c>
      <c r="J168" s="164">
        <v>18</v>
      </c>
      <c r="K168" s="165">
        <v>0.40909090909090912</v>
      </c>
      <c r="L168" s="164">
        <v>46</v>
      </c>
      <c r="M168" s="164">
        <v>58</v>
      </c>
      <c r="N168" s="164">
        <v>68</v>
      </c>
      <c r="O168" s="164">
        <v>18</v>
      </c>
      <c r="P168" s="164">
        <v>8</v>
      </c>
      <c r="Q168" s="169"/>
    </row>
    <row r="169" spans="1:17" ht="18.75" thickBot="1" x14ac:dyDescent="0.25">
      <c r="A169" s="169"/>
      <c r="B169" s="164" t="s">
        <v>662</v>
      </c>
      <c r="C169" s="163" t="s">
        <v>178</v>
      </c>
      <c r="D169" s="162"/>
      <c r="E169" s="163"/>
      <c r="F169" s="162"/>
      <c r="G169" s="164">
        <v>6</v>
      </c>
      <c r="H169" s="164">
        <v>12</v>
      </c>
      <c r="I169" s="164">
        <v>4</v>
      </c>
      <c r="J169" s="164">
        <v>16</v>
      </c>
      <c r="K169" s="165">
        <v>0.36363636363636365</v>
      </c>
      <c r="L169" s="164">
        <v>65</v>
      </c>
      <c r="M169" s="164">
        <v>76</v>
      </c>
      <c r="N169" s="164">
        <v>92</v>
      </c>
      <c r="O169" s="164">
        <v>22</v>
      </c>
      <c r="P169" s="164">
        <v>7</v>
      </c>
      <c r="Q169" s="169"/>
    </row>
    <row r="170" spans="1:17" ht="18" x14ac:dyDescent="0.2">
      <c r="A170" s="169"/>
      <c r="B170" s="166"/>
      <c r="C170" s="166"/>
      <c r="D170" s="166"/>
      <c r="E170" s="167"/>
      <c r="F170" s="166"/>
      <c r="G170" s="168">
        <v>75</v>
      </c>
      <c r="H170" s="168">
        <v>75</v>
      </c>
      <c r="I170" s="168">
        <v>26</v>
      </c>
      <c r="J170" s="168"/>
      <c r="K170" s="168"/>
      <c r="L170" s="168">
        <v>482</v>
      </c>
      <c r="M170" s="168">
        <v>482</v>
      </c>
      <c r="N170" s="168">
        <v>752</v>
      </c>
      <c r="O170" s="168">
        <v>196</v>
      </c>
      <c r="P170" s="167"/>
      <c r="Q170" s="169"/>
    </row>
    <row r="171" spans="1:17" ht="15" x14ac:dyDescent="0.2">
      <c r="A171" s="169"/>
      <c r="Q171" s="169"/>
    </row>
    <row r="172" spans="1:17" ht="15" x14ac:dyDescent="0.2">
      <c r="A172" s="169"/>
      <c r="Q172" s="169"/>
    </row>
    <row r="173" spans="1:17" ht="18" x14ac:dyDescent="0.2">
      <c r="A173" s="169"/>
      <c r="B173" s="260" t="s">
        <v>665</v>
      </c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169"/>
    </row>
    <row r="174" spans="1:17" ht="18" x14ac:dyDescent="0.2">
      <c r="A174" s="169"/>
      <c r="B174" s="164" t="s">
        <v>115</v>
      </c>
      <c r="C174" s="164">
        <f>+C147</f>
        <v>23</v>
      </c>
      <c r="P174" s="175"/>
      <c r="Q174" s="169"/>
    </row>
    <row r="175" spans="1:17" ht="18.75" thickBot="1" x14ac:dyDescent="0.25">
      <c r="A175" s="169"/>
      <c r="B175" s="172"/>
      <c r="C175" s="174"/>
      <c r="D175" s="158" t="s">
        <v>103</v>
      </c>
      <c r="E175" s="158"/>
      <c r="F175" s="158"/>
      <c r="G175" s="160" t="s">
        <v>2</v>
      </c>
      <c r="H175" s="160"/>
      <c r="I175" s="160" t="s">
        <v>4</v>
      </c>
      <c r="J175" s="160" t="s">
        <v>29</v>
      </c>
      <c r="K175" s="160" t="s">
        <v>30</v>
      </c>
      <c r="L175" s="176" t="s">
        <v>31</v>
      </c>
      <c r="M175" s="160" t="s">
        <v>3</v>
      </c>
      <c r="N175" s="174"/>
      <c r="O175" s="174"/>
      <c r="P175" s="174"/>
      <c r="Q175" s="169"/>
    </row>
    <row r="176" spans="1:17" ht="15.75" x14ac:dyDescent="0.25">
      <c r="A176" s="169"/>
      <c r="B176" s="172"/>
      <c r="C176" s="172"/>
      <c r="D176" s="42" t="s">
        <v>69</v>
      </c>
      <c r="F176" s="174"/>
      <c r="G176" s="174" t="s">
        <v>19</v>
      </c>
      <c r="H176" s="174"/>
      <c r="I176" s="173">
        <v>1</v>
      </c>
      <c r="J176" s="173">
        <v>0</v>
      </c>
      <c r="K176" s="173">
        <v>5</v>
      </c>
      <c r="L176" s="177">
        <f t="shared" ref="L176:L184" si="180">+K176+J176</f>
        <v>5</v>
      </c>
      <c r="M176" s="173">
        <v>0</v>
      </c>
      <c r="O176" s="172"/>
      <c r="P176" s="172"/>
      <c r="Q176" s="169"/>
    </row>
    <row r="177" spans="1:17" ht="15.75" x14ac:dyDescent="0.25">
      <c r="A177" s="169"/>
      <c r="B177" s="172"/>
      <c r="C177" s="172"/>
      <c r="D177" s="42" t="s">
        <v>126</v>
      </c>
      <c r="F177" s="174"/>
      <c r="G177" s="174" t="s">
        <v>19</v>
      </c>
      <c r="H177" s="174"/>
      <c r="I177" s="173">
        <v>1</v>
      </c>
      <c r="J177" s="173">
        <v>4</v>
      </c>
      <c r="K177" s="173">
        <v>0</v>
      </c>
      <c r="L177" s="177">
        <f t="shared" si="180"/>
        <v>4</v>
      </c>
      <c r="M177" s="173">
        <v>0</v>
      </c>
      <c r="O177" s="172"/>
      <c r="P177" s="172"/>
      <c r="Q177" s="169"/>
    </row>
    <row r="178" spans="1:17" ht="15.75" x14ac:dyDescent="0.25">
      <c r="A178" s="169"/>
      <c r="B178" s="173"/>
      <c r="C178" s="174"/>
      <c r="D178" s="42" t="s">
        <v>132</v>
      </c>
      <c r="F178" s="174"/>
      <c r="G178" s="174" t="s">
        <v>15</v>
      </c>
      <c r="H178" s="174"/>
      <c r="I178" s="173">
        <v>1</v>
      </c>
      <c r="J178" s="173">
        <v>3</v>
      </c>
      <c r="K178" s="173">
        <v>1</v>
      </c>
      <c r="L178" s="177">
        <f t="shared" si="180"/>
        <v>4</v>
      </c>
      <c r="M178" s="173">
        <v>0</v>
      </c>
      <c r="O178" s="174"/>
      <c r="P178" s="174"/>
      <c r="Q178" s="169"/>
    </row>
    <row r="179" spans="1:17" ht="15.75" x14ac:dyDescent="0.25">
      <c r="A179" s="169"/>
      <c r="B179" s="172"/>
      <c r="C179" s="172"/>
      <c r="D179" s="42" t="s">
        <v>184</v>
      </c>
      <c r="F179" s="174"/>
      <c r="G179" s="174" t="s">
        <v>17</v>
      </c>
      <c r="H179" s="174"/>
      <c r="I179" s="173">
        <v>1</v>
      </c>
      <c r="J179" s="173">
        <v>2</v>
      </c>
      <c r="K179" s="173">
        <v>1</v>
      </c>
      <c r="L179" s="177">
        <f t="shared" si="180"/>
        <v>3</v>
      </c>
      <c r="M179" s="173">
        <v>0</v>
      </c>
      <c r="O179" s="174"/>
      <c r="P179" s="174"/>
      <c r="Q179" s="169"/>
    </row>
    <row r="180" spans="1:17" ht="18" x14ac:dyDescent="0.25">
      <c r="A180" s="169"/>
      <c r="B180" s="172"/>
      <c r="C180" s="163"/>
      <c r="D180" s="42" t="s">
        <v>99</v>
      </c>
      <c r="F180" s="174"/>
      <c r="G180" s="174" t="s">
        <v>19</v>
      </c>
      <c r="H180" s="174"/>
      <c r="I180" s="173">
        <v>1</v>
      </c>
      <c r="J180" s="173">
        <v>1</v>
      </c>
      <c r="K180" s="173">
        <v>1</v>
      </c>
      <c r="L180" s="177">
        <f t="shared" si="180"/>
        <v>2</v>
      </c>
      <c r="M180" s="173">
        <v>0</v>
      </c>
      <c r="O180" s="174"/>
      <c r="P180" s="174"/>
      <c r="Q180" s="169"/>
    </row>
    <row r="181" spans="1:17" ht="15.75" x14ac:dyDescent="0.25">
      <c r="A181" s="169"/>
      <c r="B181" s="173"/>
      <c r="C181" s="174"/>
      <c r="D181" s="42" t="s">
        <v>98</v>
      </c>
      <c r="F181" s="174"/>
      <c r="G181" s="174" t="s">
        <v>21</v>
      </c>
      <c r="H181" s="174"/>
      <c r="I181" s="173">
        <v>1</v>
      </c>
      <c r="J181" s="173">
        <v>1</v>
      </c>
      <c r="K181" s="173">
        <v>1</v>
      </c>
      <c r="L181" s="177">
        <f t="shared" si="180"/>
        <v>2</v>
      </c>
      <c r="M181" s="173">
        <v>0</v>
      </c>
      <c r="O181" s="174"/>
      <c r="P181" s="174"/>
      <c r="Q181" s="169"/>
    </row>
    <row r="182" spans="1:17" ht="15.75" x14ac:dyDescent="0.25">
      <c r="A182" s="169"/>
      <c r="B182" s="173"/>
      <c r="C182" s="174"/>
      <c r="D182" s="42" t="s">
        <v>65</v>
      </c>
      <c r="F182" s="174"/>
      <c r="G182" s="174" t="s">
        <v>17</v>
      </c>
      <c r="H182" s="174"/>
      <c r="I182" s="173">
        <v>1</v>
      </c>
      <c r="J182" s="173">
        <v>1</v>
      </c>
      <c r="K182" s="173">
        <v>1</v>
      </c>
      <c r="L182" s="177">
        <f t="shared" si="180"/>
        <v>2</v>
      </c>
      <c r="M182" s="173">
        <v>2</v>
      </c>
      <c r="O182" s="162"/>
      <c r="P182" s="162"/>
      <c r="Q182" s="169"/>
    </row>
    <row r="183" spans="1:17" ht="18" x14ac:dyDescent="0.25">
      <c r="A183" s="169"/>
      <c r="B183" s="164"/>
      <c r="C183" s="163"/>
      <c r="D183" s="42" t="s">
        <v>46</v>
      </c>
      <c r="F183" s="174"/>
      <c r="G183" s="174" t="s">
        <v>15</v>
      </c>
      <c r="H183" s="174"/>
      <c r="I183" s="173">
        <v>1</v>
      </c>
      <c r="J183" s="173">
        <v>1</v>
      </c>
      <c r="K183" s="173">
        <v>1</v>
      </c>
      <c r="L183" s="177">
        <f t="shared" si="180"/>
        <v>2</v>
      </c>
      <c r="M183" s="173">
        <v>0</v>
      </c>
      <c r="O183" s="174"/>
      <c r="P183" s="174"/>
      <c r="Q183" s="169"/>
    </row>
    <row r="184" spans="1:17" ht="15.75" x14ac:dyDescent="0.25">
      <c r="A184" s="169"/>
      <c r="B184" s="173"/>
      <c r="C184" s="174"/>
      <c r="D184" s="42" t="s">
        <v>43</v>
      </c>
      <c r="F184" s="174"/>
      <c r="G184" s="174" t="s">
        <v>15</v>
      </c>
      <c r="H184" s="174"/>
      <c r="I184" s="173">
        <v>1</v>
      </c>
      <c r="J184" s="173">
        <v>0</v>
      </c>
      <c r="K184" s="173">
        <v>2</v>
      </c>
      <c r="L184" s="177">
        <f t="shared" si="180"/>
        <v>2</v>
      </c>
      <c r="M184" s="173">
        <v>0</v>
      </c>
      <c r="O184" s="174"/>
      <c r="P184" s="174"/>
      <c r="Q184" s="169"/>
    </row>
    <row r="185" spans="1:17" ht="15.75" x14ac:dyDescent="0.2">
      <c r="A185" s="169"/>
      <c r="B185" s="172"/>
      <c r="C185" s="172"/>
      <c r="D185" s="174"/>
      <c r="F185" s="174"/>
      <c r="G185" s="174"/>
      <c r="H185" s="174"/>
      <c r="I185" s="173"/>
      <c r="J185" s="173"/>
      <c r="K185" s="173"/>
      <c r="L185" s="173"/>
      <c r="M185" s="173"/>
      <c r="N185" s="174"/>
      <c r="O185" s="174"/>
      <c r="P185" s="174"/>
      <c r="Q185" s="169"/>
    </row>
    <row r="186" spans="1:17" ht="15.75" x14ac:dyDescent="0.2">
      <c r="A186" s="169"/>
      <c r="B186" s="172"/>
      <c r="C186" s="172"/>
      <c r="D186" s="174"/>
      <c r="F186" s="174"/>
      <c r="G186" s="174"/>
      <c r="H186" s="174"/>
      <c r="I186" s="173"/>
      <c r="J186" s="173"/>
      <c r="K186" s="173"/>
      <c r="L186" s="173"/>
      <c r="M186" s="173"/>
      <c r="N186" s="172"/>
      <c r="O186" s="172"/>
      <c r="P186" s="172"/>
      <c r="Q186" s="169"/>
    </row>
    <row r="187" spans="1:17" ht="18.75" thickBot="1" x14ac:dyDescent="0.25">
      <c r="A187" s="169"/>
      <c r="B187" s="162"/>
      <c r="C187" s="172"/>
      <c r="D187" s="158" t="s">
        <v>116</v>
      </c>
      <c r="E187" s="158"/>
      <c r="F187" s="158"/>
      <c r="G187" s="160" t="s">
        <v>2</v>
      </c>
      <c r="H187" s="160"/>
      <c r="I187" s="160" t="s">
        <v>4</v>
      </c>
      <c r="J187" s="160" t="s">
        <v>29</v>
      </c>
      <c r="K187" s="160" t="s">
        <v>30</v>
      </c>
      <c r="L187" s="160" t="s">
        <v>31</v>
      </c>
      <c r="M187" s="176" t="s">
        <v>3</v>
      </c>
      <c r="N187" s="174"/>
      <c r="O187" s="174"/>
      <c r="P187" s="174"/>
      <c r="Q187" s="169"/>
    </row>
    <row r="188" spans="1:17" ht="15.75" x14ac:dyDescent="0.25">
      <c r="A188" s="169"/>
      <c r="B188" s="173"/>
      <c r="C188" s="172"/>
      <c r="D188" s="42" t="s">
        <v>75</v>
      </c>
      <c r="F188" s="174"/>
      <c r="G188" s="42" t="s">
        <v>17</v>
      </c>
      <c r="H188" s="174"/>
      <c r="I188" s="173">
        <v>1</v>
      </c>
      <c r="J188" s="173">
        <v>0</v>
      </c>
      <c r="K188" s="173">
        <v>0</v>
      </c>
      <c r="L188" s="173">
        <f>+K188+J188</f>
        <v>0</v>
      </c>
      <c r="M188" s="177">
        <v>4</v>
      </c>
      <c r="O188" s="174"/>
      <c r="P188" s="174"/>
      <c r="Q188" s="169"/>
    </row>
    <row r="189" spans="1:17" ht="18" x14ac:dyDescent="0.25">
      <c r="A189" s="169"/>
      <c r="B189" s="162"/>
      <c r="C189" s="172"/>
      <c r="D189" s="42" t="s">
        <v>65</v>
      </c>
      <c r="F189" s="174"/>
      <c r="G189" s="42" t="s">
        <v>17</v>
      </c>
      <c r="H189" s="174"/>
      <c r="I189" s="173">
        <v>1</v>
      </c>
      <c r="J189" s="173">
        <v>1</v>
      </c>
      <c r="K189" s="173">
        <v>1</v>
      </c>
      <c r="L189" s="173">
        <f>+K189+J189</f>
        <v>2</v>
      </c>
      <c r="M189" s="177">
        <v>2</v>
      </c>
      <c r="O189" s="164"/>
      <c r="P189" s="162"/>
      <c r="Q189" s="169"/>
    </row>
    <row r="190" spans="1:17" ht="15.75" x14ac:dyDescent="0.25">
      <c r="A190" s="169"/>
      <c r="B190" s="172"/>
      <c r="C190" s="172"/>
      <c r="D190" s="42" t="s">
        <v>72</v>
      </c>
      <c r="F190" s="174"/>
      <c r="G190" s="42" t="s">
        <v>23</v>
      </c>
      <c r="H190" s="174"/>
      <c r="I190" s="173">
        <v>1</v>
      </c>
      <c r="J190" s="173">
        <v>1</v>
      </c>
      <c r="K190" s="173">
        <v>0</v>
      </c>
      <c r="L190" s="173">
        <f>+K190+J190</f>
        <v>1</v>
      </c>
      <c r="M190" s="177">
        <v>2</v>
      </c>
      <c r="O190" s="172"/>
      <c r="P190" s="172"/>
      <c r="Q190" s="169"/>
    </row>
    <row r="191" spans="1:17" ht="15.75" x14ac:dyDescent="0.25">
      <c r="A191" s="169"/>
      <c r="B191" s="172"/>
      <c r="C191" s="172"/>
      <c r="D191" s="42" t="s">
        <v>188</v>
      </c>
      <c r="F191" s="174"/>
      <c r="G191" s="42" t="s">
        <v>25</v>
      </c>
      <c r="H191" s="174"/>
      <c r="I191" s="173">
        <v>1</v>
      </c>
      <c r="J191" s="173">
        <v>0</v>
      </c>
      <c r="K191" s="173">
        <v>1</v>
      </c>
      <c r="L191" s="173">
        <f>+K191+J191</f>
        <v>1</v>
      </c>
      <c r="M191" s="177">
        <v>2</v>
      </c>
      <c r="O191" s="172"/>
      <c r="P191" s="172"/>
      <c r="Q191" s="169"/>
    </row>
    <row r="192" spans="1:17" ht="18" x14ac:dyDescent="0.25">
      <c r="A192" s="169"/>
      <c r="B192" s="163"/>
      <c r="C192" s="163"/>
      <c r="D192" s="42" t="s">
        <v>85</v>
      </c>
      <c r="F192" s="174"/>
      <c r="G192" s="42" t="s">
        <v>17</v>
      </c>
      <c r="H192" s="174"/>
      <c r="I192" s="173">
        <v>1</v>
      </c>
      <c r="J192" s="173">
        <v>0</v>
      </c>
      <c r="K192" s="173">
        <v>0</v>
      </c>
      <c r="L192" s="173">
        <f>+K192+J192</f>
        <v>0</v>
      </c>
      <c r="M192" s="177">
        <v>2</v>
      </c>
      <c r="O192" s="163"/>
      <c r="P192" s="172"/>
      <c r="Q192" s="169"/>
    </row>
    <row r="193" spans="1:17" ht="15.75" x14ac:dyDescent="0.25">
      <c r="A193" s="169"/>
      <c r="B193" s="172"/>
      <c r="C193" s="172"/>
      <c r="D193" s="42"/>
      <c r="F193" s="174"/>
      <c r="G193" s="42"/>
      <c r="H193" s="174"/>
      <c r="I193" s="173"/>
      <c r="J193" s="173"/>
      <c r="K193" s="173"/>
      <c r="L193" s="173"/>
      <c r="N193" s="172"/>
      <c r="O193" s="172"/>
      <c r="P193" s="172"/>
      <c r="Q193" s="169"/>
    </row>
    <row r="194" spans="1:17" ht="18" x14ac:dyDescent="0.2">
      <c r="A194" s="169"/>
      <c r="B194" s="172"/>
      <c r="C194" s="163"/>
      <c r="N194" s="163"/>
      <c r="O194" s="172"/>
      <c r="P194" s="172"/>
      <c r="Q194" s="169"/>
    </row>
    <row r="195" spans="1:17" ht="15.75" x14ac:dyDescent="0.2">
      <c r="A195" s="169"/>
      <c r="B195" s="172"/>
      <c r="C195" s="174"/>
      <c r="N195" s="174"/>
      <c r="O195" s="174"/>
      <c r="P195" s="172"/>
      <c r="Q195" s="169"/>
    </row>
    <row r="196" spans="1:17" ht="15.75" x14ac:dyDescent="0.2">
      <c r="A196" s="169"/>
      <c r="B196" s="172"/>
      <c r="C196" s="174"/>
      <c r="N196" s="174"/>
      <c r="O196" s="174"/>
      <c r="P196" s="172"/>
      <c r="Q196" s="169"/>
    </row>
    <row r="197" spans="1:17" ht="15" x14ac:dyDescent="0.2">
      <c r="A197" s="169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</sheetData>
  <sortState xmlns:xlrd2="http://schemas.microsoft.com/office/spreadsheetml/2017/richdata2" ref="U23:AL30">
    <sortCondition ref="AL23:AL30"/>
  </sortState>
  <mergeCells count="110">
    <mergeCell ref="D74:N74"/>
    <mergeCell ref="CF135:CG135"/>
    <mergeCell ref="CF136:CG136"/>
    <mergeCell ref="AT2:BO2"/>
    <mergeCell ref="BA4:BE4"/>
    <mergeCell ref="BF4:BJ4"/>
    <mergeCell ref="BK4:BO4"/>
    <mergeCell ref="BA77:BE77"/>
    <mergeCell ref="BF77:BJ77"/>
    <mergeCell ref="BK77:BO77"/>
    <mergeCell ref="BY4:CC4"/>
    <mergeCell ref="CF133:CG133"/>
    <mergeCell ref="CF134:CG134"/>
    <mergeCell ref="BR74:CM74"/>
    <mergeCell ref="BY77:CC77"/>
    <mergeCell ref="CD77:CH77"/>
    <mergeCell ref="CI77:CM77"/>
    <mergeCell ref="BR73:CM73"/>
    <mergeCell ref="AG114:AH114"/>
    <mergeCell ref="AG88:AH88"/>
    <mergeCell ref="AG89:AH89"/>
    <mergeCell ref="S2:AQ2"/>
    <mergeCell ref="U77:AL77"/>
    <mergeCell ref="AG79:AH79"/>
    <mergeCell ref="BR1:CM1"/>
    <mergeCell ref="CD4:CH4"/>
    <mergeCell ref="CI4:CM4"/>
    <mergeCell ref="BR2:CM2"/>
    <mergeCell ref="AG105:AH105"/>
    <mergeCell ref="AG106:AH106"/>
    <mergeCell ref="AG107:AH107"/>
    <mergeCell ref="AG98:AH98"/>
    <mergeCell ref="U111:AL111"/>
    <mergeCell ref="AG99:AH99"/>
    <mergeCell ref="AG100:AH100"/>
    <mergeCell ref="AG101:AH101"/>
    <mergeCell ref="AG102:AH102"/>
    <mergeCell ref="AG103:AH103"/>
    <mergeCell ref="AG104:AH104"/>
    <mergeCell ref="AG90:AH90"/>
    <mergeCell ref="AG91:AH91"/>
    <mergeCell ref="U94:AL94"/>
    <mergeCell ref="AG96:AH96"/>
    <mergeCell ref="AG97:AH97"/>
    <mergeCell ref="AG84:AH84"/>
    <mergeCell ref="AG85:AH85"/>
    <mergeCell ref="AG86:AH86"/>
    <mergeCell ref="AG87:AH87"/>
    <mergeCell ref="BH135:BI135"/>
    <mergeCell ref="BH136:BI136"/>
    <mergeCell ref="AG80:AH80"/>
    <mergeCell ref="AG81:AH81"/>
    <mergeCell ref="AG82:AH82"/>
    <mergeCell ref="AG11:AH11"/>
    <mergeCell ref="AG12:AH12"/>
    <mergeCell ref="AG13:AH13"/>
    <mergeCell ref="AG15:AH15"/>
    <mergeCell ref="AG16:AH16"/>
    <mergeCell ref="U20:AL20"/>
    <mergeCell ref="AG29:AH29"/>
    <mergeCell ref="U35:AL35"/>
    <mergeCell ref="AG45:AH45"/>
    <mergeCell ref="AG46:AH46"/>
    <mergeCell ref="AG30:AH30"/>
    <mergeCell ref="AG31:AH31"/>
    <mergeCell ref="AG39:AH39"/>
    <mergeCell ref="AG40:AH40"/>
    <mergeCell ref="AG41:AH41"/>
    <mergeCell ref="U5:AL5"/>
    <mergeCell ref="AG8:AH8"/>
    <mergeCell ref="AG9:AH9"/>
    <mergeCell ref="AG10:AH10"/>
    <mergeCell ref="BH133:BI133"/>
    <mergeCell ref="BH134:BI134"/>
    <mergeCell ref="AT74:BO74"/>
    <mergeCell ref="AT73:BO73"/>
    <mergeCell ref="AG125:AH125"/>
    <mergeCell ref="AG42:AH42"/>
    <mergeCell ref="AG43:AH43"/>
    <mergeCell ref="AG83:AH83"/>
    <mergeCell ref="AG23:AH23"/>
    <mergeCell ref="AG24:AH24"/>
    <mergeCell ref="AG25:AH25"/>
    <mergeCell ref="AG26:AH26"/>
    <mergeCell ref="AG27:AH27"/>
    <mergeCell ref="AG28:AH28"/>
    <mergeCell ref="B1:P1"/>
    <mergeCell ref="S1:AQ1"/>
    <mergeCell ref="G2:M2"/>
    <mergeCell ref="B146:P146"/>
    <mergeCell ref="B160:P160"/>
    <mergeCell ref="B173:P173"/>
    <mergeCell ref="AT1:BO1"/>
    <mergeCell ref="AG119:AH119"/>
    <mergeCell ref="AG120:AH120"/>
    <mergeCell ref="AG121:AH121"/>
    <mergeCell ref="AG122:AH122"/>
    <mergeCell ref="AG123:AH123"/>
    <mergeCell ref="AG124:AH124"/>
    <mergeCell ref="AG115:AH115"/>
    <mergeCell ref="AG116:AH116"/>
    <mergeCell ref="AG117:AH117"/>
    <mergeCell ref="AG118:AH118"/>
    <mergeCell ref="AG44:AH44"/>
    <mergeCell ref="E14:F14"/>
    <mergeCell ref="B73:P73"/>
    <mergeCell ref="S73:AQ73"/>
    <mergeCell ref="S74:AQ74"/>
    <mergeCell ref="AG14:AH14"/>
    <mergeCell ref="AG38:AH38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F897D-5AD3-4EF5-855F-52CE2A33DC56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style="39" customWidth="1"/>
    <col min="2" max="2" width="13.140625" style="39" customWidth="1"/>
    <col min="3" max="3" width="8.7109375" style="39" customWidth="1"/>
    <col min="4" max="4" width="8.28515625" style="39" customWidth="1"/>
    <col min="5" max="5" width="9.7109375" style="39" customWidth="1"/>
    <col min="6" max="6" width="5.85546875" style="39" customWidth="1"/>
    <col min="7" max="13" width="9.7109375" style="39" customWidth="1"/>
    <col min="14" max="15" width="10.7109375" style="39" customWidth="1"/>
    <col min="16" max="16" width="18.7109375" style="39" customWidth="1"/>
    <col min="17" max="18" width="2.7109375" style="39" customWidth="1"/>
    <col min="19" max="19" width="5.85546875" style="39" customWidth="1"/>
    <col min="20" max="23" width="6" style="39" customWidth="1"/>
    <col min="24" max="24" width="4.7109375" style="39" customWidth="1"/>
    <col min="25" max="25" width="10.7109375" style="39" customWidth="1"/>
    <col min="26" max="30" width="5.85546875" style="39" customWidth="1"/>
    <col min="31" max="31" width="5.28515625" style="39" customWidth="1"/>
    <col min="32" max="32" width="5.85546875" style="39" customWidth="1"/>
    <col min="33" max="36" width="6" style="39" customWidth="1"/>
    <col min="37" max="37" width="4.7109375" style="39" customWidth="1"/>
    <col min="38" max="38" width="10.7109375" style="39" customWidth="1"/>
    <col min="39" max="43" width="5.85546875" style="39" customWidth="1"/>
    <col min="44" max="44" width="2.7109375" style="39" customWidth="1"/>
    <col min="45" max="16384" width="9.140625" style="39"/>
  </cols>
  <sheetData>
    <row r="1" spans="1:44" ht="24" customHeight="1" x14ac:dyDescent="0.3">
      <c r="A1" s="40"/>
      <c r="B1" s="275" t="s">
        <v>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40"/>
      <c r="R1" s="40"/>
      <c r="S1" s="275" t="s">
        <v>0</v>
      </c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40"/>
    </row>
    <row r="2" spans="1:44" ht="18.600000000000001" customHeight="1" thickBot="1" x14ac:dyDescent="0.35">
      <c r="A2" s="41"/>
      <c r="B2" s="52" t="s">
        <v>115</v>
      </c>
      <c r="C2" s="52">
        <v>22</v>
      </c>
      <c r="D2" s="51"/>
      <c r="E2" s="51"/>
      <c r="F2" s="51"/>
      <c r="G2" s="273" t="s">
        <v>634</v>
      </c>
      <c r="H2" s="273"/>
      <c r="I2" s="273"/>
      <c r="J2" s="273"/>
      <c r="K2" s="273"/>
      <c r="L2" s="273"/>
      <c r="M2" s="273"/>
      <c r="N2" s="51"/>
      <c r="O2" s="51"/>
      <c r="P2" s="51"/>
      <c r="Q2" s="41"/>
      <c r="R2" s="41"/>
      <c r="U2" s="148" t="s">
        <v>161</v>
      </c>
      <c r="V2" s="22" t="s">
        <v>1</v>
      </c>
      <c r="W2" s="22"/>
      <c r="X2" s="22"/>
      <c r="Y2" s="22"/>
      <c r="Z2" s="22" t="s">
        <v>2</v>
      </c>
      <c r="AA2" s="22"/>
      <c r="AB2" s="22"/>
      <c r="AC2" s="148" t="s">
        <v>4</v>
      </c>
      <c r="AD2" s="148" t="s">
        <v>8</v>
      </c>
      <c r="AE2" s="148" t="s">
        <v>9</v>
      </c>
      <c r="AF2" s="148" t="s">
        <v>10</v>
      </c>
      <c r="AG2" s="263" t="s">
        <v>107</v>
      </c>
      <c r="AH2" s="263"/>
      <c r="AI2" s="148" t="s">
        <v>5</v>
      </c>
      <c r="AJ2" s="148" t="s">
        <v>7</v>
      </c>
      <c r="AK2" s="148" t="s">
        <v>6</v>
      </c>
      <c r="AL2" s="148" t="s">
        <v>108</v>
      </c>
      <c r="AM2" s="36"/>
      <c r="AN2" s="37"/>
      <c r="AO2" s="37"/>
      <c r="AP2" s="38"/>
      <c r="AQ2" s="38"/>
      <c r="AR2" s="40"/>
    </row>
    <row r="3" spans="1:44" ht="18.75" thickBot="1" x14ac:dyDescent="0.3">
      <c r="A3" s="41"/>
      <c r="B3" s="13" t="s">
        <v>653</v>
      </c>
      <c r="C3" s="13" t="s">
        <v>121</v>
      </c>
      <c r="D3" s="13"/>
      <c r="E3" s="14"/>
      <c r="F3" s="13"/>
      <c r="G3" s="15" t="s">
        <v>8</v>
      </c>
      <c r="H3" s="15" t="s">
        <v>9</v>
      </c>
      <c r="I3" s="15" t="s">
        <v>10</v>
      </c>
      <c r="J3" s="15" t="s">
        <v>12</v>
      </c>
      <c r="K3" s="15" t="s">
        <v>13</v>
      </c>
      <c r="L3" s="15" t="s">
        <v>11</v>
      </c>
      <c r="M3" s="15" t="s">
        <v>5</v>
      </c>
      <c r="N3" s="15" t="s">
        <v>14</v>
      </c>
      <c r="O3" s="15" t="s">
        <v>3</v>
      </c>
      <c r="P3" s="15" t="str">
        <f>"Week "&amp;TEXT(C2-1,0)</f>
        <v>Week 21</v>
      </c>
      <c r="Q3" s="41"/>
      <c r="R3" s="41"/>
      <c r="U3" s="75">
        <v>7.5</v>
      </c>
      <c r="V3" s="77" t="s">
        <v>105</v>
      </c>
      <c r="W3" s="78"/>
      <c r="X3" s="77"/>
      <c r="Y3" s="77"/>
      <c r="Z3" s="77" t="s">
        <v>19</v>
      </c>
      <c r="AB3" s="50"/>
      <c r="AC3" s="50">
        <v>18</v>
      </c>
      <c r="AD3" s="50">
        <v>12</v>
      </c>
      <c r="AE3" s="50">
        <v>5</v>
      </c>
      <c r="AF3" s="50">
        <v>1</v>
      </c>
      <c r="AG3" s="265">
        <f t="shared" ref="AG3:AG8" si="0">+(AD3*2+AF3)/(2*AC3)</f>
        <v>0.69444444444444442</v>
      </c>
      <c r="AH3" s="265"/>
      <c r="AI3" s="50">
        <v>39</v>
      </c>
      <c r="AJ3" s="50">
        <v>0</v>
      </c>
      <c r="AK3" s="50">
        <v>2</v>
      </c>
      <c r="AL3" s="66">
        <f t="shared" ref="AL3:AL8" si="1">+AI3/AC3</f>
        <v>2.1666666666666665</v>
      </c>
      <c r="AM3" s="16"/>
      <c r="AN3" s="16"/>
      <c r="AQ3" s="38"/>
      <c r="AR3" s="40"/>
    </row>
    <row r="4" spans="1:44" ht="18" x14ac:dyDescent="0.25">
      <c r="A4" s="41"/>
      <c r="B4" s="90" t="s">
        <v>654</v>
      </c>
      <c r="C4" s="18" t="s">
        <v>176</v>
      </c>
      <c r="D4" s="37"/>
      <c r="E4" s="37"/>
      <c r="F4" s="37"/>
      <c r="G4" s="90">
        <v>15</v>
      </c>
      <c r="H4" s="90">
        <v>6</v>
      </c>
      <c r="I4" s="90">
        <v>1</v>
      </c>
      <c r="J4" s="90">
        <f t="shared" ref="J4:J11" si="2">2*G4+I4</f>
        <v>31</v>
      </c>
      <c r="K4" s="133">
        <f t="shared" ref="K4:K11" si="3">+J4/((G4+H4+I4)*2)</f>
        <v>0.70454545454545459</v>
      </c>
      <c r="L4" s="90">
        <f>+$AA$27</f>
        <v>67</v>
      </c>
      <c r="M4" s="90">
        <v>51</v>
      </c>
      <c r="N4" s="90">
        <f>+$AB$27</f>
        <v>112</v>
      </c>
      <c r="O4" s="90">
        <f>+$AD$27</f>
        <v>22</v>
      </c>
      <c r="P4" s="90">
        <v>1</v>
      </c>
      <c r="Q4" s="46"/>
      <c r="R4" s="41"/>
      <c r="U4" s="75">
        <v>8</v>
      </c>
      <c r="V4" s="77" t="s">
        <v>18</v>
      </c>
      <c r="W4" s="78"/>
      <c r="X4" s="77"/>
      <c r="Y4" s="77"/>
      <c r="Z4" s="77" t="s">
        <v>21</v>
      </c>
      <c r="AA4" s="16"/>
      <c r="AB4" s="50"/>
      <c r="AC4" s="50">
        <v>14</v>
      </c>
      <c r="AD4" s="50">
        <v>5</v>
      </c>
      <c r="AE4" s="50">
        <v>8</v>
      </c>
      <c r="AF4" s="50">
        <v>1</v>
      </c>
      <c r="AG4" s="264">
        <f t="shared" si="0"/>
        <v>0.39285714285714285</v>
      </c>
      <c r="AH4" s="264"/>
      <c r="AI4" s="50">
        <v>32</v>
      </c>
      <c r="AJ4" s="50">
        <v>2</v>
      </c>
      <c r="AK4" s="50">
        <v>1</v>
      </c>
      <c r="AL4" s="66">
        <f t="shared" si="1"/>
        <v>2.2857142857142856</v>
      </c>
      <c r="AM4" s="16"/>
      <c r="AN4" s="16"/>
      <c r="AQ4" s="38"/>
      <c r="AR4" s="40"/>
    </row>
    <row r="5" spans="1:44" ht="18" x14ac:dyDescent="0.25">
      <c r="A5" s="41"/>
      <c r="B5" s="90" t="s">
        <v>655</v>
      </c>
      <c r="C5" s="18" t="s">
        <v>23</v>
      </c>
      <c r="D5" s="37"/>
      <c r="E5" s="18"/>
      <c r="F5" s="37"/>
      <c r="G5" s="90">
        <v>13</v>
      </c>
      <c r="H5" s="90">
        <v>9</v>
      </c>
      <c r="I5" s="90">
        <v>0</v>
      </c>
      <c r="J5" s="90">
        <f t="shared" si="2"/>
        <v>26</v>
      </c>
      <c r="K5" s="133">
        <f t="shared" si="3"/>
        <v>0.59090909090909094</v>
      </c>
      <c r="L5" s="90">
        <f>+$AN$40</f>
        <v>75</v>
      </c>
      <c r="M5" s="90">
        <v>55</v>
      </c>
      <c r="N5" s="90">
        <f>+$AO$40</f>
        <v>112</v>
      </c>
      <c r="O5" s="90">
        <f>+$AQ$40</f>
        <v>30</v>
      </c>
      <c r="P5" s="90">
        <v>2</v>
      </c>
      <c r="Q5" s="46"/>
      <c r="R5" s="41"/>
      <c r="U5" s="75">
        <v>8</v>
      </c>
      <c r="V5" s="77" t="s">
        <v>147</v>
      </c>
      <c r="W5" s="78"/>
      <c r="X5" s="77"/>
      <c r="Y5" s="77"/>
      <c r="Z5" s="77" t="s">
        <v>140</v>
      </c>
      <c r="AA5" s="16"/>
      <c r="AB5" s="50"/>
      <c r="AC5" s="50">
        <v>18</v>
      </c>
      <c r="AD5" s="50">
        <v>6</v>
      </c>
      <c r="AE5" s="50">
        <v>7</v>
      </c>
      <c r="AF5" s="50">
        <v>5</v>
      </c>
      <c r="AG5" s="264">
        <f t="shared" si="0"/>
        <v>0.47222222222222221</v>
      </c>
      <c r="AH5" s="264"/>
      <c r="AI5" s="50">
        <v>45</v>
      </c>
      <c r="AJ5" s="50">
        <v>2</v>
      </c>
      <c r="AK5" s="50">
        <v>1</v>
      </c>
      <c r="AL5" s="66">
        <f t="shared" si="1"/>
        <v>2.5</v>
      </c>
      <c r="AM5" s="16"/>
      <c r="AN5" s="16"/>
      <c r="AQ5" s="38"/>
      <c r="AR5" s="40"/>
    </row>
    <row r="6" spans="1:44" ht="18" x14ac:dyDescent="0.25">
      <c r="A6" s="41"/>
      <c r="B6" s="90" t="s">
        <v>656</v>
      </c>
      <c r="C6" s="18" t="s">
        <v>177</v>
      </c>
      <c r="D6" s="37"/>
      <c r="E6" s="18"/>
      <c r="F6" s="37"/>
      <c r="G6" s="90">
        <v>11</v>
      </c>
      <c r="H6" s="90">
        <v>9</v>
      </c>
      <c r="I6" s="90">
        <v>2</v>
      </c>
      <c r="J6" s="90">
        <f t="shared" si="2"/>
        <v>24</v>
      </c>
      <c r="K6" s="133">
        <f t="shared" si="3"/>
        <v>0.54545454545454541</v>
      </c>
      <c r="L6" s="90">
        <f>+$AA$66</f>
        <v>66</v>
      </c>
      <c r="M6" s="90">
        <v>53</v>
      </c>
      <c r="N6" s="90">
        <f>+$AB$66</f>
        <v>105</v>
      </c>
      <c r="O6" s="90">
        <f>+$AD$66</f>
        <v>28</v>
      </c>
      <c r="P6" s="90">
        <v>3</v>
      </c>
      <c r="Q6" s="46"/>
      <c r="R6" s="41"/>
      <c r="U6" s="75">
        <v>7.5</v>
      </c>
      <c r="V6" s="77" t="s">
        <v>16</v>
      </c>
      <c r="W6" s="78"/>
      <c r="X6" s="77"/>
      <c r="Y6" s="77"/>
      <c r="Z6" s="77" t="s">
        <v>17</v>
      </c>
      <c r="AA6" s="16"/>
      <c r="AB6" s="50"/>
      <c r="AC6" s="50">
        <v>21</v>
      </c>
      <c r="AD6" s="50">
        <v>10</v>
      </c>
      <c r="AE6" s="50">
        <v>9</v>
      </c>
      <c r="AF6" s="50">
        <v>2</v>
      </c>
      <c r="AG6" s="264">
        <f t="shared" si="0"/>
        <v>0.52380952380952384</v>
      </c>
      <c r="AH6" s="264"/>
      <c r="AI6" s="50">
        <v>53</v>
      </c>
      <c r="AJ6" s="50">
        <v>0</v>
      </c>
      <c r="AK6" s="50">
        <v>2</v>
      </c>
      <c r="AL6" s="66">
        <f t="shared" si="1"/>
        <v>2.5238095238095237</v>
      </c>
      <c r="AM6" s="16"/>
      <c r="AN6" s="16"/>
      <c r="AQ6" s="38"/>
      <c r="AR6" s="40"/>
    </row>
    <row r="7" spans="1:44" ht="18" x14ac:dyDescent="0.25">
      <c r="A7" s="41"/>
      <c r="B7" s="90" t="s">
        <v>657</v>
      </c>
      <c r="C7" s="18" t="s">
        <v>139</v>
      </c>
      <c r="D7" s="37"/>
      <c r="E7" s="18"/>
      <c r="F7" s="37"/>
      <c r="G7" s="90">
        <v>8</v>
      </c>
      <c r="H7" s="90">
        <v>8</v>
      </c>
      <c r="I7" s="90">
        <v>6</v>
      </c>
      <c r="J7" s="90">
        <f t="shared" si="2"/>
        <v>22</v>
      </c>
      <c r="K7" s="133">
        <f t="shared" si="3"/>
        <v>0.5</v>
      </c>
      <c r="L7" s="90">
        <f>+$AN$27</f>
        <v>56</v>
      </c>
      <c r="M7" s="90">
        <v>65</v>
      </c>
      <c r="N7" s="90">
        <f>+$AO$27</f>
        <v>91</v>
      </c>
      <c r="O7" s="90">
        <f>+$AQ$27</f>
        <v>34</v>
      </c>
      <c r="P7" s="90">
        <v>4</v>
      </c>
      <c r="Q7" s="46"/>
      <c r="R7" s="41"/>
      <c r="U7" s="75">
        <v>7.5</v>
      </c>
      <c r="V7" s="77" t="s">
        <v>118</v>
      </c>
      <c r="W7" s="78"/>
      <c r="X7" s="77"/>
      <c r="Y7" s="77"/>
      <c r="Z7" s="77" t="s">
        <v>23</v>
      </c>
      <c r="AA7" s="16"/>
      <c r="AB7" s="50"/>
      <c r="AC7" s="50">
        <v>19</v>
      </c>
      <c r="AD7" s="50">
        <v>10</v>
      </c>
      <c r="AE7" s="50">
        <v>9</v>
      </c>
      <c r="AF7" s="50">
        <v>0</v>
      </c>
      <c r="AG7" s="264">
        <f t="shared" si="0"/>
        <v>0.52631578947368418</v>
      </c>
      <c r="AH7" s="264"/>
      <c r="AI7" s="50">
        <v>49</v>
      </c>
      <c r="AJ7" s="50">
        <v>3</v>
      </c>
      <c r="AK7" s="50">
        <v>1</v>
      </c>
      <c r="AL7" s="66">
        <f t="shared" si="1"/>
        <v>2.5789473684210527</v>
      </c>
      <c r="AM7" s="16"/>
      <c r="AN7" s="16"/>
      <c r="AQ7" s="38"/>
      <c r="AR7" s="40"/>
    </row>
    <row r="8" spans="1:44" ht="18" x14ac:dyDescent="0.25">
      <c r="A8" s="41"/>
      <c r="B8" s="90" t="s">
        <v>658</v>
      </c>
      <c r="C8" s="18" t="s">
        <v>21</v>
      </c>
      <c r="D8" s="37"/>
      <c r="E8" s="18"/>
      <c r="F8" s="37"/>
      <c r="G8" s="90">
        <v>9</v>
      </c>
      <c r="H8" s="90">
        <v>10</v>
      </c>
      <c r="I8" s="90">
        <v>3</v>
      </c>
      <c r="J8" s="90">
        <f t="shared" si="2"/>
        <v>21</v>
      </c>
      <c r="K8" s="133">
        <f t="shared" si="3"/>
        <v>0.47727272727272729</v>
      </c>
      <c r="L8" s="90">
        <f>+$AA$53</f>
        <v>49</v>
      </c>
      <c r="M8" s="90">
        <v>51</v>
      </c>
      <c r="N8" s="90">
        <f>+$AB$53</f>
        <v>85</v>
      </c>
      <c r="O8" s="90">
        <f>+$AD$53</f>
        <v>26</v>
      </c>
      <c r="P8" s="90">
        <v>5</v>
      </c>
      <c r="Q8" s="46"/>
      <c r="R8" s="41"/>
      <c r="U8" s="75">
        <v>8</v>
      </c>
      <c r="V8" s="77" t="s">
        <v>104</v>
      </c>
      <c r="W8" s="78"/>
      <c r="X8" s="77"/>
      <c r="Y8" s="77"/>
      <c r="Z8" s="77" t="s">
        <v>144</v>
      </c>
      <c r="AA8" s="16"/>
      <c r="AB8" s="50"/>
      <c r="AC8" s="50">
        <v>19</v>
      </c>
      <c r="AD8" s="50">
        <v>6</v>
      </c>
      <c r="AE8" s="50">
        <v>8</v>
      </c>
      <c r="AF8" s="50">
        <v>5</v>
      </c>
      <c r="AG8" s="264">
        <f t="shared" si="0"/>
        <v>0.44736842105263158</v>
      </c>
      <c r="AH8" s="264"/>
      <c r="AI8" s="50">
        <v>60</v>
      </c>
      <c r="AJ8" s="50">
        <v>2</v>
      </c>
      <c r="AK8" s="50">
        <v>0</v>
      </c>
      <c r="AL8" s="66">
        <f t="shared" si="1"/>
        <v>3.1578947368421053</v>
      </c>
      <c r="AM8" s="16"/>
      <c r="AN8" s="16"/>
      <c r="AQ8" s="38"/>
      <c r="AR8" s="40"/>
    </row>
    <row r="9" spans="1:44" ht="18" x14ac:dyDescent="0.25">
      <c r="A9" s="41"/>
      <c r="B9" s="90" t="s">
        <v>659</v>
      </c>
      <c r="C9" s="18" t="s">
        <v>50</v>
      </c>
      <c r="D9" s="37"/>
      <c r="E9" s="37"/>
      <c r="F9" s="37"/>
      <c r="G9" s="90">
        <v>7</v>
      </c>
      <c r="H9" s="90">
        <v>11</v>
      </c>
      <c r="I9" s="90">
        <v>4</v>
      </c>
      <c r="J9" s="90">
        <f t="shared" si="2"/>
        <v>18</v>
      </c>
      <c r="K9" s="133">
        <f t="shared" si="3"/>
        <v>0.40909090909090912</v>
      </c>
      <c r="L9" s="90">
        <f>+$AN$66</f>
        <v>58</v>
      </c>
      <c r="M9" s="90">
        <v>73</v>
      </c>
      <c r="N9" s="90">
        <f>+$AO$66</f>
        <v>87</v>
      </c>
      <c r="O9" s="90">
        <f>+$AQ$66</f>
        <v>16</v>
      </c>
      <c r="P9" s="90">
        <v>6</v>
      </c>
      <c r="Q9" s="46"/>
      <c r="R9" s="41"/>
      <c r="U9" s="75">
        <v>7</v>
      </c>
      <c r="V9" s="77" t="s">
        <v>22</v>
      </c>
      <c r="W9" s="78"/>
      <c r="X9" s="77"/>
      <c r="Y9" s="77"/>
      <c r="Z9" s="77" t="s">
        <v>15</v>
      </c>
      <c r="AA9" s="16"/>
      <c r="AB9" s="50"/>
      <c r="AC9" s="50">
        <v>21</v>
      </c>
      <c r="AD9" s="50">
        <v>6</v>
      </c>
      <c r="AE9" s="50">
        <v>12</v>
      </c>
      <c r="AF9" s="50">
        <v>3</v>
      </c>
      <c r="AG9" s="264">
        <f>+(AD9*2+AF9)/(2*AC9)</f>
        <v>0.35714285714285715</v>
      </c>
      <c r="AH9" s="264"/>
      <c r="AI9" s="50">
        <v>69</v>
      </c>
      <c r="AJ9" s="50">
        <v>4</v>
      </c>
      <c r="AK9" s="50">
        <v>0</v>
      </c>
      <c r="AL9" s="66">
        <f>+AI9/AC9</f>
        <v>3.2857142857142856</v>
      </c>
      <c r="AM9" s="16"/>
      <c r="AN9" s="16"/>
      <c r="AQ9" s="38"/>
      <c r="AR9" s="40"/>
    </row>
    <row r="10" spans="1:44" ht="18" x14ac:dyDescent="0.25">
      <c r="A10" s="46"/>
      <c r="B10" s="90" t="s">
        <v>660</v>
      </c>
      <c r="C10" s="18" t="s">
        <v>140</v>
      </c>
      <c r="D10" s="37"/>
      <c r="E10" s="37"/>
      <c r="F10" s="37"/>
      <c r="G10" s="90">
        <v>6</v>
      </c>
      <c r="H10" s="90">
        <v>10</v>
      </c>
      <c r="I10" s="90">
        <v>6</v>
      </c>
      <c r="J10" s="90">
        <f t="shared" si="2"/>
        <v>18</v>
      </c>
      <c r="K10" s="133">
        <f t="shared" si="3"/>
        <v>0.40909090909090912</v>
      </c>
      <c r="L10" s="90">
        <f>+$AA$40</f>
        <v>46</v>
      </c>
      <c r="M10" s="90">
        <v>58</v>
      </c>
      <c r="N10" s="90">
        <f>+$AB$40</f>
        <v>68</v>
      </c>
      <c r="O10" s="90">
        <f>+$AD$40</f>
        <v>18</v>
      </c>
      <c r="P10" s="90">
        <v>8</v>
      </c>
      <c r="Q10" s="46"/>
      <c r="R10" s="46"/>
      <c r="U10" s="75">
        <v>7</v>
      </c>
      <c r="V10" s="77" t="s">
        <v>24</v>
      </c>
      <c r="W10" s="78"/>
      <c r="X10" s="77"/>
      <c r="Y10" s="77"/>
      <c r="Z10" s="77" t="s">
        <v>25</v>
      </c>
      <c r="AA10" s="16"/>
      <c r="AB10" s="50"/>
      <c r="AC10" s="50">
        <v>20</v>
      </c>
      <c r="AD10" s="50">
        <v>6</v>
      </c>
      <c r="AE10" s="50">
        <v>10</v>
      </c>
      <c r="AF10" s="50">
        <v>4</v>
      </c>
      <c r="AG10" s="264">
        <f>+(AD10*2+AF10)/(2*AC10)</f>
        <v>0.4</v>
      </c>
      <c r="AH10" s="264"/>
      <c r="AI10" s="50">
        <v>70</v>
      </c>
      <c r="AJ10" s="50">
        <v>0</v>
      </c>
      <c r="AK10" s="50">
        <v>1</v>
      </c>
      <c r="AL10" s="66">
        <f>+AI10/AC10</f>
        <v>3.5</v>
      </c>
      <c r="AM10" s="16"/>
      <c r="AN10" s="16"/>
      <c r="AQ10" s="38"/>
      <c r="AR10" s="40"/>
    </row>
    <row r="11" spans="1:44" ht="18.75" thickBot="1" x14ac:dyDescent="0.3">
      <c r="A11" s="46"/>
      <c r="B11" s="90" t="s">
        <v>662</v>
      </c>
      <c r="C11" s="18" t="s">
        <v>178</v>
      </c>
      <c r="D11" s="37"/>
      <c r="E11" s="18"/>
      <c r="F11" s="37"/>
      <c r="G11" s="90">
        <v>6</v>
      </c>
      <c r="H11" s="90">
        <v>12</v>
      </c>
      <c r="I11" s="90">
        <v>4</v>
      </c>
      <c r="J11" s="90">
        <f t="shared" si="2"/>
        <v>16</v>
      </c>
      <c r="K11" s="133">
        <f t="shared" si="3"/>
        <v>0.36363636363636365</v>
      </c>
      <c r="L11" s="90">
        <f>+$AN$53</f>
        <v>65</v>
      </c>
      <c r="M11" s="90">
        <v>76</v>
      </c>
      <c r="N11" s="90">
        <f>+$AO$53</f>
        <v>92</v>
      </c>
      <c r="O11" s="90">
        <f>+$AQ$53</f>
        <v>22</v>
      </c>
      <c r="P11" s="90">
        <v>7</v>
      </c>
      <c r="Q11" s="46"/>
      <c r="R11" s="46"/>
      <c r="U11" s="61"/>
      <c r="V11" s="36" t="s">
        <v>26</v>
      </c>
      <c r="X11" s="36"/>
      <c r="Y11" s="36"/>
      <c r="Z11" s="37"/>
      <c r="AA11" s="36"/>
      <c r="AB11" s="38"/>
      <c r="AC11" s="38">
        <f>+AC136</f>
        <v>26</v>
      </c>
      <c r="AD11" s="38">
        <f>+AD136</f>
        <v>14</v>
      </c>
      <c r="AE11" s="38">
        <f>+AE136</f>
        <v>7</v>
      </c>
      <c r="AF11" s="38">
        <f>+AF136</f>
        <v>5</v>
      </c>
      <c r="AG11" s="281">
        <f>+AG136</f>
        <v>0.63461538461538458</v>
      </c>
      <c r="AH11" s="281"/>
      <c r="AI11" s="38">
        <f>+AI136</f>
        <v>51</v>
      </c>
      <c r="AJ11" s="38">
        <f>+AJ136</f>
        <v>1</v>
      </c>
      <c r="AK11" s="38">
        <f>+AK136</f>
        <v>5</v>
      </c>
      <c r="AL11" s="49">
        <f>+AL136</f>
        <v>1.9615384615384615</v>
      </c>
      <c r="AM11" s="36"/>
      <c r="AN11" s="37"/>
      <c r="AQ11" s="37"/>
      <c r="AR11" s="40"/>
    </row>
    <row r="12" spans="1:44" ht="18" x14ac:dyDescent="0.25">
      <c r="A12" s="46"/>
      <c r="B12" s="19"/>
      <c r="C12" s="19"/>
      <c r="D12" s="19"/>
      <c r="E12" s="20"/>
      <c r="F12" s="19"/>
      <c r="G12" s="21">
        <f>SUM(G4:G11)</f>
        <v>75</v>
      </c>
      <c r="H12" s="21">
        <f>SUM(H4:H11)</f>
        <v>75</v>
      </c>
      <c r="I12" s="21">
        <f>SUM(I4:I11)</f>
        <v>26</v>
      </c>
      <c r="J12" s="21"/>
      <c r="K12" s="21"/>
      <c r="L12" s="21">
        <f>SUM(L4:L11)</f>
        <v>482</v>
      </c>
      <c r="M12" s="21">
        <f>SUM(M4:M11)</f>
        <v>482</v>
      </c>
      <c r="N12" s="21">
        <f>SUM(N4:N11)</f>
        <v>752</v>
      </c>
      <c r="O12" s="21">
        <f>SUM(O4:O11)</f>
        <v>196</v>
      </c>
      <c r="P12" s="21"/>
      <c r="Q12" s="46"/>
      <c r="R12" s="46"/>
      <c r="U12" s="69"/>
      <c r="V12" s="69"/>
      <c r="W12" s="68" t="s">
        <v>27</v>
      </c>
      <c r="X12" s="69"/>
      <c r="Y12" s="69"/>
      <c r="Z12" s="69"/>
      <c r="AA12" s="68"/>
      <c r="AB12" s="60"/>
      <c r="AC12" s="60">
        <f t="shared" ref="AC12:AF12" si="4">SUM(AC3:AC11)</f>
        <v>176</v>
      </c>
      <c r="AD12" s="60">
        <f t="shared" si="4"/>
        <v>75</v>
      </c>
      <c r="AE12" s="60">
        <f t="shared" si="4"/>
        <v>75</v>
      </c>
      <c r="AF12" s="60">
        <f t="shared" si="4"/>
        <v>26</v>
      </c>
      <c r="AG12" s="60"/>
      <c r="AH12" s="60"/>
      <c r="AI12" s="60">
        <f t="shared" ref="AI12:AK12" si="5">SUM(AI3:AI11)</f>
        <v>468</v>
      </c>
      <c r="AJ12" s="60">
        <f t="shared" si="5"/>
        <v>14</v>
      </c>
      <c r="AK12" s="60">
        <f t="shared" si="5"/>
        <v>13</v>
      </c>
      <c r="AL12" s="70">
        <f>+AI12/AC12</f>
        <v>2.6590909090909092</v>
      </c>
      <c r="AM12" s="16"/>
      <c r="AN12" s="16"/>
      <c r="AQ12" s="16"/>
      <c r="AR12" s="40"/>
    </row>
    <row r="13" spans="1:44" ht="15.75" x14ac:dyDescent="0.25">
      <c r="A13" s="47"/>
      <c r="B13" s="1"/>
      <c r="C13" s="1"/>
      <c r="D13" s="1"/>
      <c r="P13" s="1"/>
      <c r="Q13" s="47"/>
      <c r="R13" s="47"/>
      <c r="AR13" s="40"/>
    </row>
    <row r="14" spans="1:44" ht="15.95" customHeight="1" thickBot="1" x14ac:dyDescent="0.3">
      <c r="A14" s="47"/>
      <c r="B14" s="54" t="str">
        <f>"Week "&amp;TEXT(C2,"##")&amp;" Summary:"</f>
        <v>Week 22 Summary:</v>
      </c>
      <c r="C14" s="2"/>
      <c r="D14" s="2"/>
      <c r="E14" s="277">
        <v>44599</v>
      </c>
      <c r="F14" s="277"/>
      <c r="G14" s="7" t="s">
        <v>106</v>
      </c>
      <c r="H14" s="7" t="s">
        <v>32</v>
      </c>
      <c r="I14" s="7" t="s">
        <v>137</v>
      </c>
      <c r="J14" s="3"/>
      <c r="K14" s="3"/>
      <c r="L14" s="7" t="s">
        <v>136</v>
      </c>
      <c r="M14" s="3"/>
      <c r="N14" s="3"/>
      <c r="O14" s="3"/>
      <c r="P14" s="3"/>
      <c r="Q14" s="47"/>
      <c r="R14" s="47"/>
      <c r="S14" s="38" t="s">
        <v>161</v>
      </c>
      <c r="T14" s="36" t="s">
        <v>121</v>
      </c>
      <c r="U14" s="36"/>
      <c r="V14" s="36"/>
      <c r="W14" s="36"/>
      <c r="X14" s="36" t="s">
        <v>162</v>
      </c>
      <c r="Y14" s="22" t="s">
        <v>28</v>
      </c>
      <c r="Z14" s="38" t="s">
        <v>4</v>
      </c>
      <c r="AA14" s="38" t="s">
        <v>29</v>
      </c>
      <c r="AB14" s="38" t="s">
        <v>30</v>
      </c>
      <c r="AC14" s="38" t="s">
        <v>31</v>
      </c>
      <c r="AD14" s="38" t="s">
        <v>3</v>
      </c>
      <c r="AE14" s="24"/>
      <c r="AF14" s="88" t="s">
        <v>161</v>
      </c>
      <c r="AG14" s="59" t="s">
        <v>121</v>
      </c>
      <c r="AH14" s="59"/>
      <c r="AI14" s="59"/>
      <c r="AJ14" s="59"/>
      <c r="AK14" s="59" t="s">
        <v>162</v>
      </c>
      <c r="AL14" s="22" t="s">
        <v>28</v>
      </c>
      <c r="AM14" s="88" t="s">
        <v>4</v>
      </c>
      <c r="AN14" s="88" t="s">
        <v>29</v>
      </c>
      <c r="AO14" s="88" t="s">
        <v>30</v>
      </c>
      <c r="AP14" s="88" t="s">
        <v>31</v>
      </c>
      <c r="AQ14" s="88" t="s">
        <v>3</v>
      </c>
      <c r="AR14" s="40"/>
    </row>
    <row r="15" spans="1:44" ht="15.95" customHeight="1" x14ac:dyDescent="0.25">
      <c r="A15" s="47"/>
      <c r="B15" s="45" t="s">
        <v>53</v>
      </c>
      <c r="C15" s="18" t="s">
        <v>198</v>
      </c>
      <c r="D15" s="37"/>
      <c r="E15" s="36"/>
      <c r="F15" s="36"/>
      <c r="G15" s="90">
        <v>1</v>
      </c>
      <c r="H15" s="38">
        <v>2</v>
      </c>
      <c r="I15" s="36" t="s">
        <v>126</v>
      </c>
      <c r="J15" s="36"/>
      <c r="K15" s="36"/>
      <c r="L15" s="36" t="s">
        <v>638</v>
      </c>
      <c r="M15" s="38"/>
      <c r="N15" s="36"/>
      <c r="O15" s="36"/>
      <c r="P15" s="36"/>
      <c r="Q15" s="47"/>
      <c r="R15" s="47"/>
      <c r="S15" s="25" t="s">
        <v>176</v>
      </c>
      <c r="T15" s="25"/>
      <c r="U15" s="25"/>
      <c r="V15" s="25"/>
      <c r="W15" s="25"/>
      <c r="X15" s="27" t="s">
        <v>49</v>
      </c>
      <c r="Z15" s="60">
        <v>34</v>
      </c>
      <c r="AA15" s="28">
        <v>16</v>
      </c>
      <c r="AB15" s="28">
        <v>11</v>
      </c>
      <c r="AC15" s="60">
        <f t="shared" ref="AC15:AC26" si="6">+AA15+AB15</f>
        <v>27</v>
      </c>
      <c r="AD15" s="28">
        <v>4</v>
      </c>
      <c r="AE15" s="24"/>
      <c r="AF15" s="31" t="s">
        <v>139</v>
      </c>
      <c r="AG15" s="31"/>
      <c r="AH15" s="31"/>
      <c r="AI15" s="31"/>
      <c r="AJ15" s="31"/>
      <c r="AK15" s="29" t="s">
        <v>143</v>
      </c>
      <c r="AM15" s="50">
        <v>31</v>
      </c>
      <c r="AN15" s="74">
        <v>6</v>
      </c>
      <c r="AO15" s="74">
        <v>7</v>
      </c>
      <c r="AP15" s="50">
        <f t="shared" ref="AP15:AP26" si="7">+AN15+AO15</f>
        <v>13</v>
      </c>
      <c r="AQ15" s="74">
        <v>2</v>
      </c>
      <c r="AR15" s="40"/>
    </row>
    <row r="16" spans="1:44" ht="15.95" customHeight="1" x14ac:dyDescent="0.25">
      <c r="A16" s="47"/>
      <c r="B16" s="38" t="s">
        <v>35</v>
      </c>
      <c r="C16" s="36" t="s">
        <v>361</v>
      </c>
      <c r="D16" s="38"/>
      <c r="E16" s="36"/>
      <c r="F16" s="36"/>
      <c r="G16" s="90"/>
      <c r="H16" s="38"/>
      <c r="I16" s="36"/>
      <c r="J16" s="36"/>
      <c r="K16" s="36"/>
      <c r="L16" s="36"/>
      <c r="M16" s="38"/>
      <c r="N16" s="36"/>
      <c r="O16" s="36"/>
      <c r="P16" s="36"/>
      <c r="Q16" s="47"/>
      <c r="R16" s="47"/>
      <c r="S16" s="75">
        <v>7.5</v>
      </c>
      <c r="T16" s="36" t="s">
        <v>105</v>
      </c>
      <c r="U16" s="36"/>
      <c r="V16" s="36"/>
      <c r="W16" s="36"/>
      <c r="X16" s="38">
        <v>68</v>
      </c>
      <c r="Y16" s="42" t="s">
        <v>157</v>
      </c>
      <c r="Z16" s="50">
        <v>18</v>
      </c>
      <c r="AA16" s="74">
        <v>0</v>
      </c>
      <c r="AB16" s="74">
        <v>1</v>
      </c>
      <c r="AC16" s="50">
        <f t="shared" si="6"/>
        <v>1</v>
      </c>
      <c r="AD16" s="74">
        <v>0</v>
      </c>
      <c r="AE16" s="24"/>
      <c r="AF16" s="75">
        <v>8</v>
      </c>
      <c r="AG16" s="36" t="s">
        <v>104</v>
      </c>
      <c r="AH16" s="36"/>
      <c r="AI16" s="36"/>
      <c r="AJ16" s="36"/>
      <c r="AK16" s="38">
        <v>1</v>
      </c>
      <c r="AL16" s="36" t="s">
        <v>144</v>
      </c>
      <c r="AM16" s="50">
        <v>19</v>
      </c>
      <c r="AN16" s="74">
        <v>0</v>
      </c>
      <c r="AO16" s="74">
        <v>1</v>
      </c>
      <c r="AP16" s="50">
        <f t="shared" si="7"/>
        <v>1</v>
      </c>
      <c r="AQ16" s="74">
        <v>0</v>
      </c>
      <c r="AR16" s="40"/>
    </row>
    <row r="17" spans="1:44" ht="15.95" customHeight="1" x14ac:dyDescent="0.25">
      <c r="A17" s="47"/>
      <c r="B17" s="38"/>
      <c r="C17" s="36" t="s">
        <v>584</v>
      </c>
      <c r="D17" s="38"/>
      <c r="E17" s="36"/>
      <c r="F17" s="36"/>
      <c r="G17" s="90"/>
      <c r="H17" s="38"/>
      <c r="I17" s="36"/>
      <c r="J17" s="36"/>
      <c r="K17" s="36"/>
      <c r="L17" s="36"/>
      <c r="M17" s="36"/>
      <c r="N17" s="36"/>
      <c r="O17" s="36"/>
      <c r="P17" s="36"/>
      <c r="Q17" s="47"/>
      <c r="R17" s="47"/>
      <c r="S17" s="75">
        <v>9.5</v>
      </c>
      <c r="T17" s="36" t="s">
        <v>126</v>
      </c>
      <c r="U17" s="36"/>
      <c r="V17" s="36"/>
      <c r="W17" s="36"/>
      <c r="X17" s="38">
        <v>9</v>
      </c>
      <c r="Y17" s="42" t="s">
        <v>157</v>
      </c>
      <c r="Z17" s="50">
        <v>20</v>
      </c>
      <c r="AA17" s="74">
        <v>27</v>
      </c>
      <c r="AB17" s="74">
        <v>16</v>
      </c>
      <c r="AC17" s="50">
        <f t="shared" si="6"/>
        <v>43</v>
      </c>
      <c r="AD17" s="74">
        <v>4</v>
      </c>
      <c r="AE17" s="24"/>
      <c r="AF17" s="75">
        <v>9</v>
      </c>
      <c r="AG17" s="36" t="s">
        <v>119</v>
      </c>
      <c r="AH17" s="36"/>
      <c r="AI17" s="36"/>
      <c r="AJ17" s="36"/>
      <c r="AK17" s="38">
        <v>27</v>
      </c>
      <c r="AL17" s="36" t="s">
        <v>144</v>
      </c>
      <c r="AM17" s="50">
        <v>19</v>
      </c>
      <c r="AN17" s="74">
        <v>20</v>
      </c>
      <c r="AO17" s="74">
        <v>15</v>
      </c>
      <c r="AP17" s="50">
        <f t="shared" si="7"/>
        <v>35</v>
      </c>
      <c r="AQ17" s="74">
        <v>6</v>
      </c>
      <c r="AR17" s="40"/>
    </row>
    <row r="18" spans="1:44" ht="15.95" customHeight="1" x14ac:dyDescent="0.25">
      <c r="A18" s="47"/>
      <c r="C18" s="16"/>
      <c r="D18" s="16"/>
      <c r="E18" s="16"/>
      <c r="F18" s="16"/>
      <c r="G18" s="16"/>
      <c r="H18" s="38"/>
      <c r="I18" s="36"/>
      <c r="J18" s="16"/>
      <c r="K18" s="16"/>
      <c r="L18" s="36"/>
      <c r="M18" s="16"/>
      <c r="N18" s="16"/>
      <c r="O18" s="16"/>
      <c r="Q18" s="47"/>
      <c r="R18" s="47"/>
      <c r="S18" s="75">
        <v>8.5</v>
      </c>
      <c r="T18" s="36" t="s">
        <v>113</v>
      </c>
      <c r="U18" s="36"/>
      <c r="V18" s="36"/>
      <c r="W18" s="36"/>
      <c r="X18" s="38">
        <v>14</v>
      </c>
      <c r="Y18" s="42" t="s">
        <v>157</v>
      </c>
      <c r="Z18" s="50">
        <v>13</v>
      </c>
      <c r="AA18" s="74">
        <v>3</v>
      </c>
      <c r="AB18" s="74">
        <v>9</v>
      </c>
      <c r="AC18" s="50">
        <f t="shared" si="6"/>
        <v>12</v>
      </c>
      <c r="AD18" s="74">
        <v>0</v>
      </c>
      <c r="AE18" s="24"/>
      <c r="AF18" s="75">
        <v>8.5</v>
      </c>
      <c r="AG18" s="36" t="s">
        <v>34</v>
      </c>
      <c r="AH18" s="36"/>
      <c r="AI18" s="36"/>
      <c r="AJ18" s="36"/>
      <c r="AK18" s="38">
        <v>19</v>
      </c>
      <c r="AL18" s="36" t="s">
        <v>144</v>
      </c>
      <c r="AM18" s="50">
        <v>19</v>
      </c>
      <c r="AN18" s="74">
        <v>10</v>
      </c>
      <c r="AO18" s="74">
        <v>10</v>
      </c>
      <c r="AP18" s="50">
        <f t="shared" si="7"/>
        <v>20</v>
      </c>
      <c r="AQ18" s="74">
        <v>0</v>
      </c>
      <c r="AR18" s="40"/>
    </row>
    <row r="19" spans="1:44" ht="15.95" customHeight="1" x14ac:dyDescent="0.25">
      <c r="A19" s="47"/>
      <c r="B19" s="38" t="s">
        <v>57</v>
      </c>
      <c r="C19" s="18" t="s">
        <v>189</v>
      </c>
      <c r="D19" s="141"/>
      <c r="E19" s="36"/>
      <c r="F19" s="36"/>
      <c r="G19" s="90">
        <v>8</v>
      </c>
      <c r="H19" s="38">
        <v>1</v>
      </c>
      <c r="I19" s="36" t="s">
        <v>130</v>
      </c>
      <c r="J19" s="36"/>
      <c r="K19" s="36"/>
      <c r="L19" s="36" t="s">
        <v>82</v>
      </c>
      <c r="M19" s="38"/>
      <c r="N19" s="36"/>
      <c r="O19" s="36"/>
      <c r="P19" s="36"/>
      <c r="Q19" s="47"/>
      <c r="R19" s="47"/>
      <c r="S19" s="75">
        <v>8</v>
      </c>
      <c r="T19" s="36" t="s">
        <v>111</v>
      </c>
      <c r="U19" s="36"/>
      <c r="V19" s="36"/>
      <c r="W19" s="36"/>
      <c r="X19" s="38">
        <v>10</v>
      </c>
      <c r="Y19" s="42" t="s">
        <v>157</v>
      </c>
      <c r="Z19" s="50">
        <v>20</v>
      </c>
      <c r="AA19" s="74">
        <v>8</v>
      </c>
      <c r="AB19" s="74">
        <v>16</v>
      </c>
      <c r="AC19" s="50">
        <f t="shared" si="6"/>
        <v>24</v>
      </c>
      <c r="AD19" s="74">
        <v>2</v>
      </c>
      <c r="AE19" s="24"/>
      <c r="AF19" s="75">
        <v>8</v>
      </c>
      <c r="AG19" s="36" t="s">
        <v>70</v>
      </c>
      <c r="AH19" s="36"/>
      <c r="AI19" s="36"/>
      <c r="AJ19" s="36"/>
      <c r="AK19" s="38">
        <v>5</v>
      </c>
      <c r="AL19" s="36" t="s">
        <v>144</v>
      </c>
      <c r="AM19" s="50">
        <v>22</v>
      </c>
      <c r="AN19" s="74">
        <v>0</v>
      </c>
      <c r="AO19" s="74">
        <v>17</v>
      </c>
      <c r="AP19" s="50">
        <f t="shared" si="7"/>
        <v>17</v>
      </c>
      <c r="AQ19" s="74">
        <v>0</v>
      </c>
      <c r="AR19" s="40"/>
    </row>
    <row r="20" spans="1:44" ht="15.95" customHeight="1" x14ac:dyDescent="0.25">
      <c r="A20" s="47"/>
      <c r="B20" s="38" t="s">
        <v>35</v>
      </c>
      <c r="C20" s="36" t="s">
        <v>487</v>
      </c>
      <c r="D20" s="38"/>
      <c r="E20" s="36"/>
      <c r="F20" s="36"/>
      <c r="G20" s="90"/>
      <c r="H20" s="38">
        <v>1</v>
      </c>
      <c r="I20" s="36" t="s">
        <v>130</v>
      </c>
      <c r="J20" s="16"/>
      <c r="K20" s="16"/>
      <c r="L20" s="36" t="s">
        <v>639</v>
      </c>
      <c r="M20" s="38"/>
      <c r="N20" s="16"/>
      <c r="O20" s="16"/>
      <c r="Q20" s="47"/>
      <c r="R20" s="47"/>
      <c r="S20" s="75">
        <v>7.5</v>
      </c>
      <c r="T20" s="36" t="s">
        <v>122</v>
      </c>
      <c r="U20" s="36"/>
      <c r="V20" s="36"/>
      <c r="W20" s="36"/>
      <c r="X20" s="38">
        <v>4</v>
      </c>
      <c r="Y20" s="42" t="s">
        <v>157</v>
      </c>
      <c r="Z20" s="50">
        <v>20</v>
      </c>
      <c r="AA20" s="74">
        <v>1</v>
      </c>
      <c r="AB20" s="74">
        <v>5</v>
      </c>
      <c r="AC20" s="50">
        <f t="shared" si="6"/>
        <v>6</v>
      </c>
      <c r="AD20" s="74">
        <v>2</v>
      </c>
      <c r="AE20" s="24"/>
      <c r="AF20" s="75">
        <v>7.5</v>
      </c>
      <c r="AG20" s="36" t="s">
        <v>44</v>
      </c>
      <c r="AH20" s="36"/>
      <c r="AI20" s="36"/>
      <c r="AJ20" s="36"/>
      <c r="AK20" s="38">
        <v>7</v>
      </c>
      <c r="AL20" s="36" t="s">
        <v>144</v>
      </c>
      <c r="AM20" s="50">
        <v>20</v>
      </c>
      <c r="AN20" s="74">
        <v>5</v>
      </c>
      <c r="AO20" s="74">
        <v>5</v>
      </c>
      <c r="AP20" s="50">
        <f t="shared" si="7"/>
        <v>10</v>
      </c>
      <c r="AQ20" s="74">
        <v>8</v>
      </c>
      <c r="AR20" s="40"/>
    </row>
    <row r="21" spans="1:44" ht="15.95" customHeight="1" x14ac:dyDescent="0.25">
      <c r="A21" s="47"/>
      <c r="C21" s="36" t="s">
        <v>502</v>
      </c>
      <c r="D21" s="16"/>
      <c r="E21" s="16"/>
      <c r="F21" s="16"/>
      <c r="G21" s="16"/>
      <c r="H21" s="38">
        <v>1</v>
      </c>
      <c r="I21" s="36" t="s">
        <v>82</v>
      </c>
      <c r="J21" s="16"/>
      <c r="K21" s="16"/>
      <c r="L21" s="36" t="s">
        <v>640</v>
      </c>
      <c r="M21" s="16"/>
      <c r="N21" s="16"/>
      <c r="O21" s="16"/>
      <c r="Q21" s="47"/>
      <c r="R21" s="47"/>
      <c r="S21" s="75">
        <v>7.5</v>
      </c>
      <c r="T21" s="36" t="s">
        <v>42</v>
      </c>
      <c r="U21" s="36"/>
      <c r="V21" s="36"/>
      <c r="W21" s="36"/>
      <c r="X21" s="38">
        <v>6</v>
      </c>
      <c r="Y21" s="42" t="s">
        <v>157</v>
      </c>
      <c r="Z21" s="50">
        <v>14</v>
      </c>
      <c r="AA21" s="74">
        <v>1</v>
      </c>
      <c r="AB21" s="74">
        <v>7</v>
      </c>
      <c r="AC21" s="50">
        <f t="shared" si="6"/>
        <v>8</v>
      </c>
      <c r="AD21" s="74">
        <v>2</v>
      </c>
      <c r="AE21" s="24"/>
      <c r="AF21" s="75">
        <v>7.5</v>
      </c>
      <c r="AG21" s="36" t="s">
        <v>154</v>
      </c>
      <c r="AH21" s="36"/>
      <c r="AI21" s="36"/>
      <c r="AJ21" s="36"/>
      <c r="AK21" s="38">
        <v>10</v>
      </c>
      <c r="AL21" s="36" t="s">
        <v>144</v>
      </c>
      <c r="AM21" s="50">
        <v>20</v>
      </c>
      <c r="AN21" s="74">
        <v>5</v>
      </c>
      <c r="AO21" s="74">
        <v>13</v>
      </c>
      <c r="AP21" s="50">
        <f t="shared" si="7"/>
        <v>18</v>
      </c>
      <c r="AQ21" s="74">
        <v>0</v>
      </c>
      <c r="AR21" s="40"/>
    </row>
    <row r="22" spans="1:44" ht="15.95" customHeight="1" x14ac:dyDescent="0.25">
      <c r="A22" s="47"/>
      <c r="C22" s="16"/>
      <c r="D22" s="16"/>
      <c r="E22" s="16"/>
      <c r="F22" s="16"/>
      <c r="G22" s="16"/>
      <c r="H22" s="38">
        <v>2</v>
      </c>
      <c r="I22" s="36" t="s">
        <v>82</v>
      </c>
      <c r="J22" s="16"/>
      <c r="K22" s="16"/>
      <c r="L22" s="36" t="s">
        <v>72</v>
      </c>
      <c r="M22" s="16"/>
      <c r="N22" s="16"/>
      <c r="O22" s="16"/>
      <c r="Q22" s="47"/>
      <c r="R22" s="47"/>
      <c r="S22" s="75">
        <v>7</v>
      </c>
      <c r="T22" s="36" t="s">
        <v>99</v>
      </c>
      <c r="U22" s="36"/>
      <c r="V22" s="36"/>
      <c r="W22" s="36"/>
      <c r="X22" s="38">
        <v>8</v>
      </c>
      <c r="Y22" s="42" t="s">
        <v>157</v>
      </c>
      <c r="Z22" s="50">
        <v>19</v>
      </c>
      <c r="AA22" s="74">
        <v>1</v>
      </c>
      <c r="AB22" s="74">
        <v>7</v>
      </c>
      <c r="AC22" s="50">
        <f t="shared" si="6"/>
        <v>8</v>
      </c>
      <c r="AD22" s="74">
        <v>2</v>
      </c>
      <c r="AE22" s="24"/>
      <c r="AF22" s="75">
        <v>7</v>
      </c>
      <c r="AG22" s="36" t="s">
        <v>61</v>
      </c>
      <c r="AH22" s="36"/>
      <c r="AI22" s="36"/>
      <c r="AJ22" s="36"/>
      <c r="AK22" s="38">
        <v>4</v>
      </c>
      <c r="AL22" s="36" t="s">
        <v>144</v>
      </c>
      <c r="AM22" s="50">
        <v>20</v>
      </c>
      <c r="AN22" s="74">
        <v>2</v>
      </c>
      <c r="AO22" s="74">
        <v>1</v>
      </c>
      <c r="AP22" s="50">
        <f t="shared" si="7"/>
        <v>3</v>
      </c>
      <c r="AQ22" s="74">
        <v>2</v>
      </c>
      <c r="AR22" s="40"/>
    </row>
    <row r="23" spans="1:44" ht="15.95" customHeight="1" x14ac:dyDescent="0.25">
      <c r="A23" s="47"/>
      <c r="C23" s="16"/>
      <c r="D23" s="16"/>
      <c r="E23" s="16"/>
      <c r="F23" s="16"/>
      <c r="G23" s="16"/>
      <c r="H23" s="38">
        <v>2</v>
      </c>
      <c r="I23" s="36" t="s">
        <v>82</v>
      </c>
      <c r="J23" s="16"/>
      <c r="K23" s="16"/>
      <c r="L23" s="36" t="s">
        <v>476</v>
      </c>
      <c r="M23" s="16"/>
      <c r="N23" s="16"/>
      <c r="O23" s="16"/>
      <c r="Q23" s="47"/>
      <c r="R23" s="47"/>
      <c r="S23" s="75">
        <v>7.5</v>
      </c>
      <c r="T23" s="36" t="s">
        <v>129</v>
      </c>
      <c r="U23" s="36"/>
      <c r="V23" s="36"/>
      <c r="W23" s="36"/>
      <c r="X23" s="38">
        <v>2</v>
      </c>
      <c r="Y23" s="42" t="s">
        <v>157</v>
      </c>
      <c r="Z23" s="50">
        <v>22</v>
      </c>
      <c r="AA23" s="74">
        <v>7</v>
      </c>
      <c r="AB23" s="74">
        <v>11</v>
      </c>
      <c r="AC23" s="50">
        <f t="shared" si="6"/>
        <v>18</v>
      </c>
      <c r="AD23" s="74">
        <v>0</v>
      </c>
      <c r="AE23" s="24"/>
      <c r="AF23" s="75">
        <v>7</v>
      </c>
      <c r="AG23" s="36" t="s">
        <v>148</v>
      </c>
      <c r="AH23" s="36"/>
      <c r="AI23" s="36"/>
      <c r="AJ23" s="36"/>
      <c r="AK23" s="38">
        <v>13</v>
      </c>
      <c r="AL23" s="36" t="s">
        <v>144</v>
      </c>
      <c r="AM23" s="50">
        <v>20</v>
      </c>
      <c r="AN23" s="74">
        <v>5</v>
      </c>
      <c r="AO23" s="74">
        <v>6</v>
      </c>
      <c r="AP23" s="50">
        <f t="shared" si="7"/>
        <v>11</v>
      </c>
      <c r="AQ23" s="74">
        <v>6</v>
      </c>
      <c r="AR23" s="5"/>
    </row>
    <row r="24" spans="1:44" ht="15.95" customHeight="1" x14ac:dyDescent="0.25">
      <c r="A24" s="47"/>
      <c r="H24" s="38">
        <v>2</v>
      </c>
      <c r="I24" s="36" t="s">
        <v>38</v>
      </c>
      <c r="L24" s="36" t="s">
        <v>639</v>
      </c>
      <c r="Q24" s="47"/>
      <c r="R24" s="47"/>
      <c r="S24" s="75">
        <v>6.5</v>
      </c>
      <c r="T24" s="36" t="s">
        <v>69</v>
      </c>
      <c r="U24" s="36"/>
      <c r="V24" s="36"/>
      <c r="W24" s="36"/>
      <c r="X24" s="38">
        <v>7</v>
      </c>
      <c r="Y24" s="42" t="s">
        <v>157</v>
      </c>
      <c r="Z24" s="50">
        <v>22</v>
      </c>
      <c r="AA24" s="74">
        <v>3</v>
      </c>
      <c r="AB24" s="74">
        <v>14</v>
      </c>
      <c r="AC24" s="50">
        <f t="shared" si="6"/>
        <v>17</v>
      </c>
      <c r="AD24" s="74">
        <v>0</v>
      </c>
      <c r="AE24" s="24"/>
      <c r="AF24" s="75">
        <v>7</v>
      </c>
      <c r="AG24" s="36" t="s">
        <v>55</v>
      </c>
      <c r="AH24" s="36"/>
      <c r="AI24" s="36"/>
      <c r="AJ24" s="36"/>
      <c r="AK24" s="38">
        <v>6</v>
      </c>
      <c r="AL24" s="36" t="s">
        <v>144</v>
      </c>
      <c r="AM24" s="50">
        <v>21</v>
      </c>
      <c r="AN24" s="74">
        <v>1</v>
      </c>
      <c r="AO24" s="74">
        <v>7</v>
      </c>
      <c r="AP24" s="50">
        <f t="shared" si="7"/>
        <v>8</v>
      </c>
      <c r="AQ24" s="74">
        <v>0</v>
      </c>
      <c r="AR24" s="41"/>
    </row>
    <row r="25" spans="1:44" ht="15.95" customHeight="1" x14ac:dyDescent="0.25">
      <c r="A25" s="47"/>
      <c r="H25" s="38">
        <v>2</v>
      </c>
      <c r="I25" s="36" t="s">
        <v>138</v>
      </c>
      <c r="L25" s="36" t="s">
        <v>651</v>
      </c>
      <c r="Q25" s="47"/>
      <c r="R25" s="47"/>
      <c r="S25" s="75">
        <v>6.5</v>
      </c>
      <c r="T25" s="36" t="s">
        <v>76</v>
      </c>
      <c r="U25" s="36"/>
      <c r="V25" s="36"/>
      <c r="W25" s="36"/>
      <c r="X25" s="38">
        <v>5</v>
      </c>
      <c r="Y25" s="42" t="s">
        <v>157</v>
      </c>
      <c r="Z25" s="50">
        <v>18</v>
      </c>
      <c r="AA25" s="74">
        <v>0</v>
      </c>
      <c r="AB25" s="74">
        <v>10</v>
      </c>
      <c r="AC25" s="50">
        <f t="shared" si="6"/>
        <v>10</v>
      </c>
      <c r="AD25" s="74">
        <v>6</v>
      </c>
      <c r="AE25" s="24"/>
      <c r="AF25" s="75">
        <v>6.5</v>
      </c>
      <c r="AG25" s="36" t="s">
        <v>112</v>
      </c>
      <c r="AH25" s="36"/>
      <c r="AI25" s="36"/>
      <c r="AJ25" s="36"/>
      <c r="AK25" s="38">
        <v>8</v>
      </c>
      <c r="AL25" s="36" t="s">
        <v>144</v>
      </c>
      <c r="AM25" s="50">
        <v>14</v>
      </c>
      <c r="AN25" s="74">
        <v>1</v>
      </c>
      <c r="AO25" s="74">
        <v>3</v>
      </c>
      <c r="AP25" s="50">
        <f t="shared" si="7"/>
        <v>4</v>
      </c>
      <c r="AQ25" s="74">
        <v>4</v>
      </c>
      <c r="AR25" s="41"/>
    </row>
    <row r="26" spans="1:44" ht="15.95" customHeight="1" x14ac:dyDescent="0.25">
      <c r="A26" s="47"/>
      <c r="H26" s="38">
        <v>2</v>
      </c>
      <c r="I26" s="36" t="s">
        <v>82</v>
      </c>
      <c r="L26" s="36" t="s">
        <v>72</v>
      </c>
      <c r="Q26" s="47"/>
      <c r="R26" s="47"/>
      <c r="S26" s="75">
        <v>6</v>
      </c>
      <c r="T26" s="36" t="s">
        <v>74</v>
      </c>
      <c r="U26" s="36"/>
      <c r="V26" s="36"/>
      <c r="W26" s="36"/>
      <c r="X26" s="38">
        <v>3</v>
      </c>
      <c r="Y26" s="42" t="s">
        <v>157</v>
      </c>
      <c r="Z26" s="50">
        <v>22</v>
      </c>
      <c r="AA26" s="74">
        <v>0</v>
      </c>
      <c r="AB26" s="74">
        <v>5</v>
      </c>
      <c r="AC26" s="50">
        <f t="shared" si="6"/>
        <v>5</v>
      </c>
      <c r="AD26" s="74">
        <v>0</v>
      </c>
      <c r="AE26" s="24"/>
      <c r="AF26" s="75">
        <v>6.5</v>
      </c>
      <c r="AG26" s="36" t="s">
        <v>175</v>
      </c>
      <c r="AH26" s="36"/>
      <c r="AI26" s="36"/>
      <c r="AJ26" s="36"/>
      <c r="AK26" s="38">
        <v>0</v>
      </c>
      <c r="AL26" s="36" t="s">
        <v>144</v>
      </c>
      <c r="AM26" s="50">
        <v>17</v>
      </c>
      <c r="AN26" s="74">
        <v>1</v>
      </c>
      <c r="AO26" s="74">
        <v>6</v>
      </c>
      <c r="AP26" s="50">
        <f t="shared" si="7"/>
        <v>7</v>
      </c>
      <c r="AQ26" s="74">
        <v>6</v>
      </c>
      <c r="AR26" s="41"/>
    </row>
    <row r="27" spans="1:44" ht="15.95" customHeight="1" thickBot="1" x14ac:dyDescent="0.3">
      <c r="A27" s="47"/>
      <c r="B27" s="4"/>
      <c r="C27" s="4"/>
      <c r="D27" s="7"/>
      <c r="E27" s="4"/>
      <c r="F27" s="4"/>
      <c r="G27" s="4"/>
      <c r="H27" s="4"/>
      <c r="I27" s="6"/>
      <c r="J27" s="6"/>
      <c r="K27" s="6"/>
      <c r="L27" s="6"/>
      <c r="M27" s="6"/>
      <c r="N27" s="6"/>
      <c r="O27" s="6"/>
      <c r="P27" s="6"/>
      <c r="Q27" s="47"/>
      <c r="R27" s="47"/>
      <c r="S27" s="30" t="s">
        <v>183</v>
      </c>
      <c r="T27" s="30"/>
      <c r="U27" s="30"/>
      <c r="V27" s="30"/>
      <c r="W27" s="30"/>
      <c r="X27" s="30"/>
      <c r="Y27" s="30"/>
      <c r="Z27" s="48">
        <f>SUM(Z15:Z26)</f>
        <v>242</v>
      </c>
      <c r="AA27" s="48">
        <f t="shared" ref="AA27" si="8">SUM(AA15:AA26)</f>
        <v>67</v>
      </c>
      <c r="AB27" s="48">
        <f>SUM(AB15:AB26)</f>
        <v>112</v>
      </c>
      <c r="AC27" s="48">
        <f>+AB27+AA27</f>
        <v>179</v>
      </c>
      <c r="AD27" s="48">
        <f>SUM(AD15:AD26)</f>
        <v>22</v>
      </c>
      <c r="AE27" s="24"/>
      <c r="AF27" s="30" t="s">
        <v>141</v>
      </c>
      <c r="AG27" s="30"/>
      <c r="AH27" s="30"/>
      <c r="AI27" s="30"/>
      <c r="AJ27" s="30"/>
      <c r="AK27" s="30"/>
      <c r="AL27" s="30"/>
      <c r="AM27" s="48">
        <f>SUM(AM15:AM26)</f>
        <v>242</v>
      </c>
      <c r="AN27" s="48">
        <f t="shared" ref="AN27" si="9">SUM(AN15:AN26)</f>
        <v>56</v>
      </c>
      <c r="AO27" s="48">
        <f>SUM(AO15:AO26)</f>
        <v>91</v>
      </c>
      <c r="AP27" s="48">
        <f>+AO27+AN27</f>
        <v>147</v>
      </c>
      <c r="AQ27" s="48">
        <f>SUM(AQ15:AQ26)</f>
        <v>34</v>
      </c>
      <c r="AR27" s="41"/>
    </row>
    <row r="28" spans="1:44" ht="15.95" customHeight="1" x14ac:dyDescent="0.25">
      <c r="A28" s="47"/>
      <c r="B28" s="45" t="s">
        <v>62</v>
      </c>
      <c r="C28" s="18" t="s">
        <v>203</v>
      </c>
      <c r="D28" s="142"/>
      <c r="E28" s="36"/>
      <c r="F28" s="36"/>
      <c r="G28" s="90">
        <v>5</v>
      </c>
      <c r="H28" s="38">
        <v>1</v>
      </c>
      <c r="I28" s="36" t="s">
        <v>39</v>
      </c>
      <c r="J28" s="36"/>
      <c r="K28" s="36"/>
      <c r="L28" s="36" t="s">
        <v>65</v>
      </c>
      <c r="M28" s="16"/>
      <c r="N28" s="16"/>
      <c r="O28" s="16"/>
      <c r="P28" s="36"/>
      <c r="Q28" s="47"/>
      <c r="R28" s="47"/>
      <c r="S28" s="25" t="s">
        <v>140</v>
      </c>
      <c r="T28" s="25"/>
      <c r="U28" s="25"/>
      <c r="V28" s="25"/>
      <c r="W28" s="26"/>
      <c r="X28" s="27" t="s">
        <v>145</v>
      </c>
      <c r="Z28" s="60">
        <v>36</v>
      </c>
      <c r="AA28" s="28">
        <v>3</v>
      </c>
      <c r="AB28" s="28">
        <v>11</v>
      </c>
      <c r="AC28" s="60">
        <f t="shared" ref="AC28:AC39" si="10">+AA28+AB28</f>
        <v>14</v>
      </c>
      <c r="AD28" s="28">
        <v>6</v>
      </c>
      <c r="AE28" s="24"/>
      <c r="AF28" s="32" t="s">
        <v>23</v>
      </c>
      <c r="AG28" s="32"/>
      <c r="AH28" s="32"/>
      <c r="AI28" s="32"/>
      <c r="AJ28" s="32"/>
      <c r="AK28" s="29" t="s">
        <v>64</v>
      </c>
      <c r="AM28" s="60">
        <v>22</v>
      </c>
      <c r="AN28" s="28">
        <v>6</v>
      </c>
      <c r="AO28" s="28">
        <v>5</v>
      </c>
      <c r="AP28" s="60">
        <f t="shared" ref="AP28:AP39" si="11">+AN28+AO28</f>
        <v>11</v>
      </c>
      <c r="AQ28" s="28">
        <v>2</v>
      </c>
      <c r="AR28" s="41"/>
    </row>
    <row r="29" spans="1:44" ht="15.95" customHeight="1" x14ac:dyDescent="0.25">
      <c r="A29" s="47"/>
      <c r="B29" s="43" t="s">
        <v>35</v>
      </c>
      <c r="C29" s="57" t="s">
        <v>636</v>
      </c>
      <c r="D29" s="38"/>
      <c r="E29" s="16"/>
      <c r="F29" s="16"/>
      <c r="G29" s="16"/>
      <c r="H29" s="38">
        <v>1</v>
      </c>
      <c r="I29" s="36" t="s">
        <v>65</v>
      </c>
      <c r="J29" s="36"/>
      <c r="K29" s="36"/>
      <c r="L29" s="36" t="s">
        <v>373</v>
      </c>
      <c r="M29" s="38"/>
      <c r="N29" s="16"/>
      <c r="O29" s="16"/>
      <c r="P29" s="36"/>
      <c r="Q29" s="47"/>
      <c r="R29" s="47"/>
      <c r="S29" s="75">
        <v>8</v>
      </c>
      <c r="T29" s="42" t="s">
        <v>147</v>
      </c>
      <c r="U29" s="42"/>
      <c r="V29" s="42"/>
      <c r="W29" s="56"/>
      <c r="X29" s="43"/>
      <c r="Y29" s="29" t="s">
        <v>146</v>
      </c>
      <c r="Z29" s="50">
        <v>18</v>
      </c>
      <c r="AA29" s="74">
        <v>0</v>
      </c>
      <c r="AB29" s="74">
        <v>0</v>
      </c>
      <c r="AC29" s="50">
        <f t="shared" si="10"/>
        <v>0</v>
      </c>
      <c r="AD29" s="74">
        <v>0</v>
      </c>
      <c r="AE29" s="24"/>
      <c r="AF29" s="75">
        <v>7.5</v>
      </c>
      <c r="AG29" s="36" t="s">
        <v>118</v>
      </c>
      <c r="AK29" s="38">
        <v>35</v>
      </c>
      <c r="AL29" s="36" t="s">
        <v>160</v>
      </c>
      <c r="AM29" s="50">
        <v>19</v>
      </c>
      <c r="AN29" s="74">
        <v>0</v>
      </c>
      <c r="AO29" s="74">
        <v>1</v>
      </c>
      <c r="AP29" s="50">
        <f t="shared" si="11"/>
        <v>1</v>
      </c>
      <c r="AQ29" s="74">
        <v>2</v>
      </c>
      <c r="AR29" s="41"/>
    </row>
    <row r="30" spans="1:44" ht="15.95" customHeight="1" x14ac:dyDescent="0.25">
      <c r="A30" s="47"/>
      <c r="D30" s="38"/>
      <c r="E30" s="36"/>
      <c r="F30" s="16"/>
      <c r="G30" s="16"/>
      <c r="H30" s="38">
        <v>2</v>
      </c>
      <c r="I30" s="36" t="s">
        <v>65</v>
      </c>
      <c r="J30" s="16"/>
      <c r="K30" s="16"/>
      <c r="L30" s="36"/>
      <c r="M30" s="38" t="s">
        <v>229</v>
      </c>
      <c r="N30" s="36"/>
      <c r="O30" s="16"/>
      <c r="P30" s="16"/>
      <c r="Q30" s="47"/>
      <c r="R30" s="47"/>
      <c r="S30" s="75">
        <v>9</v>
      </c>
      <c r="T30" s="42" t="s">
        <v>110</v>
      </c>
      <c r="U30" s="42"/>
      <c r="V30" s="42"/>
      <c r="W30" s="56"/>
      <c r="X30" s="43">
        <v>3</v>
      </c>
      <c r="Y30" s="29" t="s">
        <v>146</v>
      </c>
      <c r="Z30" s="50">
        <v>21</v>
      </c>
      <c r="AA30" s="74">
        <v>10</v>
      </c>
      <c r="AB30" s="74">
        <v>15</v>
      </c>
      <c r="AC30" s="50">
        <f t="shared" si="10"/>
        <v>25</v>
      </c>
      <c r="AD30" s="74">
        <v>2</v>
      </c>
      <c r="AE30" s="24"/>
      <c r="AF30" s="75">
        <v>9.5</v>
      </c>
      <c r="AG30" s="42" t="s">
        <v>82</v>
      </c>
      <c r="AH30" s="42"/>
      <c r="AI30" s="42"/>
      <c r="AJ30" s="56"/>
      <c r="AK30" s="43">
        <v>14</v>
      </c>
      <c r="AL30" s="42" t="s">
        <v>160</v>
      </c>
      <c r="AM30" s="50">
        <v>21</v>
      </c>
      <c r="AN30" s="74">
        <v>40</v>
      </c>
      <c r="AO30" s="74">
        <v>15</v>
      </c>
      <c r="AP30" s="50">
        <f t="shared" si="11"/>
        <v>55</v>
      </c>
      <c r="AQ30" s="74">
        <v>4</v>
      </c>
      <c r="AR30" s="41"/>
    </row>
    <row r="31" spans="1:44" ht="15.95" customHeight="1" x14ac:dyDescent="0.25">
      <c r="A31" s="47"/>
      <c r="D31" s="16"/>
      <c r="E31" s="16"/>
      <c r="F31" s="16"/>
      <c r="G31" s="16"/>
      <c r="H31" s="38">
        <v>2</v>
      </c>
      <c r="I31" s="36" t="s">
        <v>80</v>
      </c>
      <c r="J31" s="16"/>
      <c r="K31" s="16"/>
      <c r="L31" s="36" t="s">
        <v>588</v>
      </c>
      <c r="M31" s="16"/>
      <c r="N31" s="16"/>
      <c r="O31" s="16"/>
      <c r="Q31" s="47"/>
      <c r="R31" s="47"/>
      <c r="S31" s="75">
        <v>8.5</v>
      </c>
      <c r="T31" s="42" t="s">
        <v>94</v>
      </c>
      <c r="U31" s="42"/>
      <c r="V31" s="42"/>
      <c r="W31" s="56"/>
      <c r="X31" s="43">
        <v>13</v>
      </c>
      <c r="Y31" s="29" t="s">
        <v>146</v>
      </c>
      <c r="Z31" s="50">
        <v>19</v>
      </c>
      <c r="AA31" s="74">
        <v>17</v>
      </c>
      <c r="AB31" s="74">
        <v>5</v>
      </c>
      <c r="AC31" s="50">
        <f t="shared" si="10"/>
        <v>22</v>
      </c>
      <c r="AD31" s="74">
        <v>4</v>
      </c>
      <c r="AE31" s="24"/>
      <c r="AF31" s="75">
        <v>8.5</v>
      </c>
      <c r="AG31" s="42" t="s">
        <v>38</v>
      </c>
      <c r="AH31" s="42"/>
      <c r="AI31" s="42"/>
      <c r="AJ31" s="56"/>
      <c r="AK31" s="43">
        <v>10</v>
      </c>
      <c r="AL31" s="42" t="s">
        <v>160</v>
      </c>
      <c r="AM31" s="50">
        <v>20</v>
      </c>
      <c r="AN31" s="74">
        <v>6</v>
      </c>
      <c r="AO31" s="74">
        <v>12</v>
      </c>
      <c r="AP31" s="50">
        <f t="shared" si="11"/>
        <v>18</v>
      </c>
      <c r="AQ31" s="74">
        <v>4</v>
      </c>
      <c r="AR31" s="41"/>
    </row>
    <row r="32" spans="1:44" ht="15.95" customHeight="1" x14ac:dyDescent="0.25">
      <c r="A32" s="47"/>
      <c r="C32" s="16"/>
      <c r="D32" s="16"/>
      <c r="E32" s="16"/>
      <c r="F32" s="16"/>
      <c r="G32" s="16"/>
      <c r="H32" s="38">
        <v>2</v>
      </c>
      <c r="I32" s="36" t="s">
        <v>184</v>
      </c>
      <c r="L32" s="36" t="s">
        <v>602</v>
      </c>
      <c r="Q32" s="47"/>
      <c r="R32" s="47"/>
      <c r="S32" s="75">
        <v>7.5</v>
      </c>
      <c r="T32" s="42" t="s">
        <v>81</v>
      </c>
      <c r="U32" s="42"/>
      <c r="V32" s="42"/>
      <c r="W32" s="56"/>
      <c r="X32" s="43">
        <v>8</v>
      </c>
      <c r="Y32" s="29" t="s">
        <v>146</v>
      </c>
      <c r="Z32" s="50">
        <v>20</v>
      </c>
      <c r="AA32" s="74">
        <v>7</v>
      </c>
      <c r="AB32" s="74">
        <v>7</v>
      </c>
      <c r="AC32" s="50">
        <f t="shared" si="10"/>
        <v>14</v>
      </c>
      <c r="AD32" s="74">
        <v>2</v>
      </c>
      <c r="AE32" s="24"/>
      <c r="AF32" s="75">
        <v>8</v>
      </c>
      <c r="AG32" s="42" t="s">
        <v>130</v>
      </c>
      <c r="AH32" s="42"/>
      <c r="AI32" s="42"/>
      <c r="AJ32" s="56"/>
      <c r="AK32" s="43">
        <v>16</v>
      </c>
      <c r="AL32" s="42" t="s">
        <v>160</v>
      </c>
      <c r="AM32" s="50">
        <v>20</v>
      </c>
      <c r="AN32" s="74">
        <v>12</v>
      </c>
      <c r="AO32" s="74">
        <v>17</v>
      </c>
      <c r="AP32" s="50">
        <f t="shared" si="11"/>
        <v>29</v>
      </c>
      <c r="AQ32" s="74">
        <v>2</v>
      </c>
      <c r="AR32" s="41"/>
    </row>
    <row r="33" spans="1:44" ht="15.95" customHeight="1" x14ac:dyDescent="0.25">
      <c r="A33" s="47"/>
      <c r="C33" s="16"/>
      <c r="D33" s="16"/>
      <c r="E33" s="16"/>
      <c r="F33" s="16"/>
      <c r="G33" s="16"/>
      <c r="H33" s="16"/>
      <c r="Q33" s="47"/>
      <c r="R33" s="47"/>
      <c r="S33" s="75">
        <v>8</v>
      </c>
      <c r="T33" s="42" t="s">
        <v>123</v>
      </c>
      <c r="U33" s="42"/>
      <c r="V33" s="42"/>
      <c r="W33" s="56"/>
      <c r="X33" s="43">
        <v>9</v>
      </c>
      <c r="Y33" s="29" t="s">
        <v>146</v>
      </c>
      <c r="Z33" s="50">
        <v>21</v>
      </c>
      <c r="AA33" s="74">
        <v>1</v>
      </c>
      <c r="AB33" s="74">
        <v>11</v>
      </c>
      <c r="AC33" s="50">
        <f t="shared" si="10"/>
        <v>12</v>
      </c>
      <c r="AD33" s="74">
        <v>0</v>
      </c>
      <c r="AE33" s="24"/>
      <c r="AF33" s="75">
        <v>7.5</v>
      </c>
      <c r="AG33" s="42" t="s">
        <v>72</v>
      </c>
      <c r="AH33" s="42"/>
      <c r="AI33" s="42"/>
      <c r="AJ33" s="56"/>
      <c r="AK33" s="43">
        <v>72</v>
      </c>
      <c r="AL33" s="42" t="s">
        <v>160</v>
      </c>
      <c r="AM33" s="50">
        <v>16</v>
      </c>
      <c r="AN33" s="74">
        <v>1</v>
      </c>
      <c r="AO33" s="74">
        <v>13</v>
      </c>
      <c r="AP33" s="50">
        <f t="shared" si="11"/>
        <v>14</v>
      </c>
      <c r="AQ33" s="74">
        <v>6</v>
      </c>
      <c r="AR33" s="41"/>
    </row>
    <row r="34" spans="1:44" ht="15.95" customHeight="1" x14ac:dyDescent="0.25">
      <c r="A34" s="47"/>
      <c r="B34" s="16"/>
      <c r="C34" s="18" t="s">
        <v>190</v>
      </c>
      <c r="D34" s="142"/>
      <c r="E34" s="16"/>
      <c r="F34" s="16"/>
      <c r="G34" s="90">
        <v>0</v>
      </c>
      <c r="H34" s="16"/>
      <c r="I34" s="36"/>
      <c r="J34" s="36"/>
      <c r="K34" s="36"/>
      <c r="L34" s="36"/>
      <c r="M34" s="38"/>
      <c r="N34" s="36"/>
      <c r="O34" s="36"/>
      <c r="P34" s="16"/>
      <c r="Q34" s="47"/>
      <c r="R34" s="47"/>
      <c r="S34" s="75">
        <v>7.5</v>
      </c>
      <c r="T34" s="42" t="s">
        <v>167</v>
      </c>
      <c r="U34" s="42"/>
      <c r="V34" s="42"/>
      <c r="W34" s="56"/>
      <c r="X34" s="43">
        <v>11</v>
      </c>
      <c r="Y34" s="29" t="s">
        <v>146</v>
      </c>
      <c r="Z34" s="50">
        <v>13</v>
      </c>
      <c r="AA34" s="74">
        <v>3</v>
      </c>
      <c r="AB34" s="74">
        <v>2</v>
      </c>
      <c r="AC34" s="50">
        <f t="shared" si="10"/>
        <v>5</v>
      </c>
      <c r="AD34" s="74">
        <v>0</v>
      </c>
      <c r="AE34" s="24"/>
      <c r="AF34" s="75">
        <v>7.5</v>
      </c>
      <c r="AG34" s="42" t="s">
        <v>125</v>
      </c>
      <c r="AH34" s="42"/>
      <c r="AI34" s="42"/>
      <c r="AJ34" s="56"/>
      <c r="AK34" s="43">
        <v>32</v>
      </c>
      <c r="AL34" s="42" t="s">
        <v>160</v>
      </c>
      <c r="AM34" s="50">
        <v>20</v>
      </c>
      <c r="AN34" s="74">
        <v>1</v>
      </c>
      <c r="AO34" s="74">
        <v>14</v>
      </c>
      <c r="AP34" s="50">
        <f t="shared" si="11"/>
        <v>15</v>
      </c>
      <c r="AQ34" s="74">
        <v>0</v>
      </c>
      <c r="AR34" s="41"/>
    </row>
    <row r="35" spans="1:44" ht="15.95" customHeight="1" x14ac:dyDescent="0.25">
      <c r="A35" s="47" t="s">
        <v>68</v>
      </c>
      <c r="B35" s="38" t="s">
        <v>35</v>
      </c>
      <c r="C35" s="57" t="s">
        <v>635</v>
      </c>
      <c r="D35" s="38"/>
      <c r="E35" s="16"/>
      <c r="F35" s="16"/>
      <c r="G35" s="16"/>
      <c r="H35" s="38"/>
      <c r="I35" s="36"/>
      <c r="J35" s="36"/>
      <c r="K35" s="36"/>
      <c r="L35" s="36"/>
      <c r="M35" s="38"/>
      <c r="N35" s="36"/>
      <c r="O35" s="36"/>
      <c r="Q35" s="47"/>
      <c r="R35" s="47"/>
      <c r="S35" s="75">
        <v>7.5</v>
      </c>
      <c r="T35" s="42" t="s">
        <v>54</v>
      </c>
      <c r="U35" s="42"/>
      <c r="V35" s="42"/>
      <c r="W35" s="56"/>
      <c r="X35" s="43">
        <v>10</v>
      </c>
      <c r="Y35" s="29" t="s">
        <v>146</v>
      </c>
      <c r="Z35" s="50">
        <v>19</v>
      </c>
      <c r="AA35" s="74">
        <v>0</v>
      </c>
      <c r="AB35" s="74">
        <v>5</v>
      </c>
      <c r="AC35" s="50">
        <f t="shared" si="10"/>
        <v>5</v>
      </c>
      <c r="AD35" s="74">
        <v>0</v>
      </c>
      <c r="AE35" s="24"/>
      <c r="AF35" s="75">
        <v>7</v>
      </c>
      <c r="AG35" s="42" t="s">
        <v>95</v>
      </c>
      <c r="AH35" s="42"/>
      <c r="AI35" s="42"/>
      <c r="AJ35" s="56"/>
      <c r="AK35" s="43">
        <v>44</v>
      </c>
      <c r="AL35" s="42" t="s">
        <v>160</v>
      </c>
      <c r="AM35" s="50">
        <v>21</v>
      </c>
      <c r="AN35" s="74">
        <v>2</v>
      </c>
      <c r="AO35" s="74">
        <v>2</v>
      </c>
      <c r="AP35" s="50">
        <f t="shared" si="11"/>
        <v>4</v>
      </c>
      <c r="AQ35" s="74">
        <v>0</v>
      </c>
      <c r="AR35" s="41"/>
    </row>
    <row r="36" spans="1:44" ht="15.95" customHeight="1" x14ac:dyDescent="0.25">
      <c r="A36" s="47"/>
      <c r="C36" s="57" t="s">
        <v>635</v>
      </c>
      <c r="Q36" s="47"/>
      <c r="R36" s="47"/>
      <c r="S36" s="75">
        <v>7</v>
      </c>
      <c r="T36" s="42" t="s">
        <v>45</v>
      </c>
      <c r="U36" s="42"/>
      <c r="V36" s="42"/>
      <c r="W36" s="56"/>
      <c r="X36" s="43">
        <v>4</v>
      </c>
      <c r="Y36" s="29" t="s">
        <v>146</v>
      </c>
      <c r="Z36" s="50">
        <v>15</v>
      </c>
      <c r="AA36" s="74">
        <v>2</v>
      </c>
      <c r="AB36" s="74">
        <v>4</v>
      </c>
      <c r="AC36" s="50">
        <f t="shared" si="10"/>
        <v>6</v>
      </c>
      <c r="AD36" s="74">
        <v>0</v>
      </c>
      <c r="AE36" s="24"/>
      <c r="AF36" s="75">
        <v>7</v>
      </c>
      <c r="AG36" s="42" t="s">
        <v>73</v>
      </c>
      <c r="AH36" s="42"/>
      <c r="AI36" s="42"/>
      <c r="AJ36" s="56"/>
      <c r="AK36" s="43">
        <v>24</v>
      </c>
      <c r="AL36" s="42" t="s">
        <v>160</v>
      </c>
      <c r="AM36" s="50">
        <v>20</v>
      </c>
      <c r="AN36" s="74">
        <v>2</v>
      </c>
      <c r="AO36" s="74">
        <v>16</v>
      </c>
      <c r="AP36" s="50">
        <f t="shared" si="11"/>
        <v>18</v>
      </c>
      <c r="AQ36" s="74">
        <v>0</v>
      </c>
      <c r="AR36" s="41"/>
    </row>
    <row r="37" spans="1:44" ht="15.95" customHeight="1" x14ac:dyDescent="0.25">
      <c r="A37" s="47"/>
      <c r="B37" s="4"/>
      <c r="C37" s="4"/>
      <c r="D37" s="7"/>
      <c r="E37" s="4"/>
      <c r="F37" s="4"/>
      <c r="G37" s="4"/>
      <c r="H37" s="4"/>
      <c r="I37" s="6"/>
      <c r="J37" s="6"/>
      <c r="K37" s="6"/>
      <c r="L37" s="6"/>
      <c r="M37" s="6"/>
      <c r="N37" s="6"/>
      <c r="O37" s="6"/>
      <c r="P37" s="6"/>
      <c r="Q37" s="47"/>
      <c r="R37" s="47"/>
      <c r="S37" s="75">
        <v>6.5</v>
      </c>
      <c r="T37" s="42" t="s">
        <v>20</v>
      </c>
      <c r="U37" s="42"/>
      <c r="V37" s="42"/>
      <c r="W37" s="56"/>
      <c r="X37" s="43">
        <v>7</v>
      </c>
      <c r="Y37" s="29" t="s">
        <v>146</v>
      </c>
      <c r="Z37" s="50">
        <v>19</v>
      </c>
      <c r="AA37" s="74">
        <v>1</v>
      </c>
      <c r="AB37" s="74">
        <v>4</v>
      </c>
      <c r="AC37" s="50">
        <f t="shared" si="10"/>
        <v>5</v>
      </c>
      <c r="AD37" s="74">
        <v>2</v>
      </c>
      <c r="AE37" s="24"/>
      <c r="AF37" s="75">
        <v>6.5</v>
      </c>
      <c r="AG37" s="42" t="s">
        <v>88</v>
      </c>
      <c r="AK37" s="43">
        <v>15</v>
      </c>
      <c r="AL37" s="42" t="s">
        <v>160</v>
      </c>
      <c r="AM37" s="50">
        <v>21</v>
      </c>
      <c r="AN37" s="74">
        <v>4</v>
      </c>
      <c r="AO37" s="74">
        <v>4</v>
      </c>
      <c r="AP37" s="50">
        <f t="shared" si="11"/>
        <v>8</v>
      </c>
      <c r="AQ37" s="74">
        <v>4</v>
      </c>
      <c r="AR37" s="41"/>
    </row>
    <row r="38" spans="1:44" ht="15.95" customHeight="1" x14ac:dyDescent="0.25">
      <c r="A38" s="47"/>
      <c r="B38" s="45" t="s">
        <v>71</v>
      </c>
      <c r="C38" s="18" t="s">
        <v>202</v>
      </c>
      <c r="D38" s="142"/>
      <c r="E38" s="16"/>
      <c r="F38" s="53"/>
      <c r="G38" s="90">
        <v>2</v>
      </c>
      <c r="H38" s="38">
        <v>1</v>
      </c>
      <c r="I38" s="36" t="s">
        <v>641</v>
      </c>
      <c r="J38" s="36"/>
      <c r="K38" s="36"/>
      <c r="L38" s="36" t="s">
        <v>257</v>
      </c>
      <c r="M38" s="38"/>
      <c r="N38" s="36"/>
      <c r="O38" s="36"/>
      <c r="P38" s="36"/>
      <c r="Q38" s="47"/>
      <c r="R38" s="47"/>
      <c r="S38" s="75">
        <v>6.5</v>
      </c>
      <c r="T38" s="42" t="s">
        <v>152</v>
      </c>
      <c r="X38" s="43">
        <v>15</v>
      </c>
      <c r="Y38" s="29" t="s">
        <v>146</v>
      </c>
      <c r="Z38" s="50">
        <v>18</v>
      </c>
      <c r="AA38" s="74">
        <v>2</v>
      </c>
      <c r="AB38" s="74">
        <v>4</v>
      </c>
      <c r="AC38" s="50">
        <f t="shared" si="10"/>
        <v>6</v>
      </c>
      <c r="AD38" s="74">
        <v>0</v>
      </c>
      <c r="AE38" s="24"/>
      <c r="AF38" s="75">
        <v>6.5</v>
      </c>
      <c r="AG38" s="42" t="s">
        <v>138</v>
      </c>
      <c r="AK38" s="43">
        <v>23</v>
      </c>
      <c r="AL38" s="42" t="s">
        <v>160</v>
      </c>
      <c r="AM38" s="50">
        <v>21</v>
      </c>
      <c r="AN38" s="74">
        <v>1</v>
      </c>
      <c r="AO38" s="74">
        <v>7</v>
      </c>
      <c r="AP38" s="50">
        <f t="shared" si="11"/>
        <v>8</v>
      </c>
      <c r="AQ38" s="74">
        <v>4</v>
      </c>
      <c r="AR38" s="41"/>
    </row>
    <row r="39" spans="1:44" ht="15.95" customHeight="1" x14ac:dyDescent="0.25">
      <c r="A39" s="47"/>
      <c r="B39" s="43" t="s">
        <v>35</v>
      </c>
      <c r="C39" s="36" t="s">
        <v>643</v>
      </c>
      <c r="D39" s="38"/>
      <c r="E39" s="36"/>
      <c r="F39" s="16"/>
      <c r="G39" s="16"/>
      <c r="H39" s="38">
        <v>1</v>
      </c>
      <c r="I39" s="36" t="s">
        <v>180</v>
      </c>
      <c r="J39" s="16"/>
      <c r="K39" s="16"/>
      <c r="L39" s="36" t="s">
        <v>649</v>
      </c>
      <c r="M39" s="38"/>
      <c r="N39" s="36"/>
      <c r="O39" s="36"/>
      <c r="P39" s="36"/>
      <c r="Q39" s="47"/>
      <c r="R39" s="47"/>
      <c r="S39" s="75">
        <v>6</v>
      </c>
      <c r="T39" s="42" t="s">
        <v>93</v>
      </c>
      <c r="U39" s="42"/>
      <c r="V39" s="42"/>
      <c r="W39" s="56"/>
      <c r="X39" s="43">
        <v>14</v>
      </c>
      <c r="Y39" s="29" t="s">
        <v>146</v>
      </c>
      <c r="Z39" s="50">
        <v>21</v>
      </c>
      <c r="AA39" s="74">
        <v>0</v>
      </c>
      <c r="AB39" s="74">
        <v>0</v>
      </c>
      <c r="AC39" s="50">
        <f t="shared" si="10"/>
        <v>0</v>
      </c>
      <c r="AD39" s="74">
        <v>2</v>
      </c>
      <c r="AE39" s="24"/>
      <c r="AF39" s="75">
        <v>6</v>
      </c>
      <c r="AG39" s="42" t="s">
        <v>89</v>
      </c>
      <c r="AH39" s="42"/>
      <c r="AI39" s="42"/>
      <c r="AJ39" s="56"/>
      <c r="AK39" s="43">
        <v>55</v>
      </c>
      <c r="AL39" s="42" t="s">
        <v>160</v>
      </c>
      <c r="AM39" s="50">
        <v>19</v>
      </c>
      <c r="AN39" s="74">
        <v>0</v>
      </c>
      <c r="AO39" s="74">
        <v>6</v>
      </c>
      <c r="AP39" s="50">
        <f t="shared" si="11"/>
        <v>6</v>
      </c>
      <c r="AQ39" s="74">
        <v>2</v>
      </c>
      <c r="AR39" s="41"/>
    </row>
    <row r="40" spans="1:44" ht="15.95" customHeight="1" thickBot="1" x14ac:dyDescent="0.3">
      <c r="A40" s="47"/>
      <c r="B40" s="16"/>
      <c r="C40" s="36" t="s">
        <v>644</v>
      </c>
      <c r="D40" s="142"/>
      <c r="E40" s="16"/>
      <c r="F40" s="16"/>
      <c r="G40" s="16"/>
      <c r="H40" s="38"/>
      <c r="I40" s="36"/>
      <c r="J40" s="16"/>
      <c r="K40" s="16"/>
      <c r="L40" s="36"/>
      <c r="M40" s="38"/>
      <c r="N40" s="36"/>
      <c r="O40" s="16"/>
      <c r="P40" s="36"/>
      <c r="Q40" s="47"/>
      <c r="R40" s="47"/>
      <c r="S40" s="30" t="s">
        <v>142</v>
      </c>
      <c r="T40" s="30"/>
      <c r="U40" s="30"/>
      <c r="V40" s="30"/>
      <c r="W40" s="30"/>
      <c r="X40" s="30"/>
      <c r="Y40" s="30"/>
      <c r="Z40" s="48">
        <f>SUM(Z28:Z39)</f>
        <v>240</v>
      </c>
      <c r="AA40" s="48">
        <f t="shared" ref="AA40" si="12">SUM(AA28:AA39)</f>
        <v>46</v>
      </c>
      <c r="AB40" s="48">
        <f>SUM(AB28:AB39)</f>
        <v>68</v>
      </c>
      <c r="AC40" s="48">
        <f>+AB40+AA40</f>
        <v>114</v>
      </c>
      <c r="AD40" s="48">
        <f>SUM(AD28:AD39)</f>
        <v>18</v>
      </c>
      <c r="AE40" s="24"/>
      <c r="AF40" s="30" t="s">
        <v>77</v>
      </c>
      <c r="AG40" s="30"/>
      <c r="AH40" s="30"/>
      <c r="AI40" s="30"/>
      <c r="AJ40" s="30"/>
      <c r="AK40" s="30"/>
      <c r="AL40" s="30"/>
      <c r="AM40" s="48">
        <f>SUM(AM28:AM39)</f>
        <v>240</v>
      </c>
      <c r="AN40" s="48">
        <f t="shared" ref="AN40" si="13">SUM(AN28:AN39)</f>
        <v>75</v>
      </c>
      <c r="AO40" s="48">
        <f>SUM(AO28:AO39)</f>
        <v>112</v>
      </c>
      <c r="AP40" s="48">
        <f>+AO40+AN40</f>
        <v>187</v>
      </c>
      <c r="AQ40" s="48">
        <f>SUM(AQ28:AQ39)</f>
        <v>30</v>
      </c>
      <c r="AR40" s="41"/>
    </row>
    <row r="41" spans="1:44" ht="15.95" customHeight="1" x14ac:dyDescent="0.25">
      <c r="A41" s="47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47"/>
      <c r="R41" s="47"/>
      <c r="S41" s="32" t="s">
        <v>21</v>
      </c>
      <c r="T41" s="32"/>
      <c r="U41" s="32"/>
      <c r="V41" s="32"/>
      <c r="W41" s="32"/>
      <c r="X41" s="29" t="s">
        <v>79</v>
      </c>
      <c r="Z41" s="60">
        <v>45</v>
      </c>
      <c r="AA41" s="28">
        <v>12</v>
      </c>
      <c r="AB41" s="28">
        <v>18</v>
      </c>
      <c r="AC41" s="60">
        <f t="shared" ref="AC41:AC52" si="14">+AA41+AB41</f>
        <v>30</v>
      </c>
      <c r="AD41" s="28">
        <v>6</v>
      </c>
      <c r="AE41" s="24"/>
      <c r="AF41" s="32" t="s">
        <v>15</v>
      </c>
      <c r="AG41" s="32"/>
      <c r="AH41" s="32"/>
      <c r="AI41" s="32"/>
      <c r="AJ41" s="32"/>
      <c r="AK41" s="29" t="s">
        <v>33</v>
      </c>
      <c r="AM41" s="60">
        <v>62</v>
      </c>
      <c r="AN41" s="28">
        <v>22</v>
      </c>
      <c r="AO41" s="28">
        <v>19</v>
      </c>
      <c r="AP41" s="60">
        <f t="shared" ref="AP41:AP52" si="15">+AN41+AO41</f>
        <v>41</v>
      </c>
      <c r="AQ41" s="28">
        <v>14</v>
      </c>
      <c r="AR41" s="41"/>
    </row>
    <row r="42" spans="1:44" ht="15.95" customHeight="1" x14ac:dyDescent="0.25">
      <c r="A42" s="47"/>
      <c r="B42" s="16"/>
      <c r="C42" s="18" t="s">
        <v>196</v>
      </c>
      <c r="D42" s="144"/>
      <c r="E42" s="36"/>
      <c r="F42" s="36"/>
      <c r="G42" s="90">
        <v>3</v>
      </c>
      <c r="H42" s="38">
        <v>1</v>
      </c>
      <c r="I42" s="36" t="s">
        <v>56</v>
      </c>
      <c r="J42" s="16"/>
      <c r="K42" s="16"/>
      <c r="L42" s="36" t="s">
        <v>642</v>
      </c>
      <c r="M42" s="16"/>
      <c r="N42" s="16"/>
      <c r="O42" s="16"/>
      <c r="P42" s="16"/>
      <c r="Q42" s="47"/>
      <c r="R42" s="47"/>
      <c r="S42" s="75">
        <v>8</v>
      </c>
      <c r="T42" s="42" t="s">
        <v>18</v>
      </c>
      <c r="U42" s="42"/>
      <c r="V42" s="42"/>
      <c r="W42" s="42"/>
      <c r="X42" s="43">
        <v>30</v>
      </c>
      <c r="Y42" s="36" t="s">
        <v>21</v>
      </c>
      <c r="Z42" s="50">
        <v>14</v>
      </c>
      <c r="AA42" s="74">
        <v>0</v>
      </c>
      <c r="AB42" s="74">
        <v>0</v>
      </c>
      <c r="AC42" s="50">
        <f t="shared" si="14"/>
        <v>0</v>
      </c>
      <c r="AD42" s="74">
        <v>0</v>
      </c>
      <c r="AE42" s="24"/>
      <c r="AF42" s="75">
        <v>7</v>
      </c>
      <c r="AG42" s="42" t="s">
        <v>22</v>
      </c>
      <c r="AK42" s="43">
        <v>1</v>
      </c>
      <c r="AL42" s="42" t="s">
        <v>159</v>
      </c>
      <c r="AM42" s="50">
        <v>21</v>
      </c>
      <c r="AN42" s="74">
        <v>0</v>
      </c>
      <c r="AO42" s="74">
        <v>0</v>
      </c>
      <c r="AP42" s="50">
        <f t="shared" si="15"/>
        <v>0</v>
      </c>
      <c r="AQ42" s="74">
        <v>0</v>
      </c>
      <c r="AR42" s="41"/>
    </row>
    <row r="43" spans="1:44" ht="15.95" customHeight="1" x14ac:dyDescent="0.25">
      <c r="A43" s="47"/>
      <c r="B43" s="38" t="s">
        <v>35</v>
      </c>
      <c r="C43" s="57"/>
      <c r="D43" s="38" t="s">
        <v>149</v>
      </c>
      <c r="E43" s="16"/>
      <c r="F43" s="16"/>
      <c r="G43" s="16"/>
      <c r="H43" s="38">
        <v>1</v>
      </c>
      <c r="I43" s="36" t="s">
        <v>165</v>
      </c>
      <c r="J43" s="16"/>
      <c r="K43" s="16"/>
      <c r="L43" s="36" t="s">
        <v>645</v>
      </c>
      <c r="M43" s="38"/>
      <c r="N43" s="36"/>
      <c r="O43" s="36"/>
      <c r="P43" s="36"/>
      <c r="Q43" s="47"/>
      <c r="R43" s="47"/>
      <c r="S43" s="75">
        <v>9</v>
      </c>
      <c r="T43" s="42" t="s">
        <v>98</v>
      </c>
      <c r="U43" s="42"/>
      <c r="V43" s="42"/>
      <c r="W43" s="42"/>
      <c r="X43" s="43">
        <v>9</v>
      </c>
      <c r="Y43" s="36" t="s">
        <v>21</v>
      </c>
      <c r="Z43" s="50">
        <v>15</v>
      </c>
      <c r="AA43" s="74">
        <v>9</v>
      </c>
      <c r="AB43" s="74">
        <v>7</v>
      </c>
      <c r="AC43" s="50">
        <f t="shared" si="14"/>
        <v>16</v>
      </c>
      <c r="AD43" s="74">
        <v>0</v>
      </c>
      <c r="AE43" s="24"/>
      <c r="AF43" s="75">
        <v>9.5</v>
      </c>
      <c r="AG43" s="42" t="s">
        <v>132</v>
      </c>
      <c r="AH43" s="42"/>
      <c r="AI43" s="42"/>
      <c r="AJ43" s="56"/>
      <c r="AK43" s="43">
        <v>7</v>
      </c>
      <c r="AL43" s="42" t="s">
        <v>159</v>
      </c>
      <c r="AM43" s="50">
        <v>20</v>
      </c>
      <c r="AN43" s="74">
        <v>19</v>
      </c>
      <c r="AO43" s="74">
        <v>14</v>
      </c>
      <c r="AP43" s="50">
        <f t="shared" si="15"/>
        <v>33</v>
      </c>
      <c r="AQ43" s="74">
        <v>2</v>
      </c>
      <c r="AR43" s="41"/>
    </row>
    <row r="44" spans="1:44" ht="15.95" customHeight="1" x14ac:dyDescent="0.25">
      <c r="A44" s="47"/>
      <c r="H44" s="38">
        <v>2</v>
      </c>
      <c r="I44" s="36" t="s">
        <v>170</v>
      </c>
      <c r="L44" s="36" t="s">
        <v>165</v>
      </c>
      <c r="Q44" s="47"/>
      <c r="R44" s="47"/>
      <c r="S44" s="75">
        <v>8.5</v>
      </c>
      <c r="T44" s="42" t="s">
        <v>66</v>
      </c>
      <c r="U44" s="42"/>
      <c r="V44" s="42"/>
      <c r="W44" s="42"/>
      <c r="X44" s="43">
        <v>13</v>
      </c>
      <c r="Y44" s="36" t="s">
        <v>21</v>
      </c>
      <c r="Z44" s="50">
        <v>16</v>
      </c>
      <c r="AA44" s="74">
        <v>12</v>
      </c>
      <c r="AB44" s="74">
        <v>4</v>
      </c>
      <c r="AC44" s="50">
        <f t="shared" si="14"/>
        <v>16</v>
      </c>
      <c r="AD44" s="74">
        <v>4</v>
      </c>
      <c r="AE44" s="24"/>
      <c r="AF44" s="75">
        <v>8.5</v>
      </c>
      <c r="AG44" s="42" t="s">
        <v>67</v>
      </c>
      <c r="AH44" s="42"/>
      <c r="AI44" s="42"/>
      <c r="AJ44" s="56"/>
      <c r="AK44" s="43">
        <v>2</v>
      </c>
      <c r="AL44" s="42" t="s">
        <v>159</v>
      </c>
      <c r="AM44" s="50">
        <v>13</v>
      </c>
      <c r="AN44" s="74">
        <v>10</v>
      </c>
      <c r="AO44" s="74">
        <v>8</v>
      </c>
      <c r="AP44" s="50">
        <f t="shared" si="15"/>
        <v>18</v>
      </c>
      <c r="AQ44" s="74">
        <v>0</v>
      </c>
      <c r="AR44" s="41"/>
    </row>
    <row r="45" spans="1:44" ht="15.95" customHeight="1" x14ac:dyDescent="0.25">
      <c r="A45" s="47"/>
      <c r="B45" s="7"/>
      <c r="C45" s="4"/>
      <c r="D45" s="7"/>
      <c r="E45" s="4"/>
      <c r="F45" s="4"/>
      <c r="G45" s="4"/>
      <c r="H45" s="4"/>
      <c r="I45" s="4"/>
      <c r="J45" s="6"/>
      <c r="K45" s="6"/>
      <c r="L45" s="6"/>
      <c r="M45" s="6"/>
      <c r="N45" s="6"/>
      <c r="O45" s="6"/>
      <c r="P45" s="6"/>
      <c r="Q45" s="47"/>
      <c r="R45" s="47"/>
      <c r="S45" s="75">
        <v>8</v>
      </c>
      <c r="T45" s="42" t="s">
        <v>52</v>
      </c>
      <c r="U45" s="42"/>
      <c r="V45" s="42"/>
      <c r="W45" s="42"/>
      <c r="X45" s="43">
        <v>11</v>
      </c>
      <c r="Y45" s="57" t="s">
        <v>21</v>
      </c>
      <c r="Z45" s="50">
        <v>21</v>
      </c>
      <c r="AA45" s="74">
        <v>9</v>
      </c>
      <c r="AB45" s="74">
        <v>8</v>
      </c>
      <c r="AC45" s="50">
        <f t="shared" si="14"/>
        <v>17</v>
      </c>
      <c r="AD45" s="74">
        <v>4</v>
      </c>
      <c r="AE45" s="24"/>
      <c r="AF45" s="75">
        <v>8</v>
      </c>
      <c r="AG45" s="42" t="s">
        <v>43</v>
      </c>
      <c r="AH45" s="42"/>
      <c r="AI45" s="42"/>
      <c r="AJ45" s="56"/>
      <c r="AK45" s="43">
        <v>4</v>
      </c>
      <c r="AL45" s="42" t="s">
        <v>159</v>
      </c>
      <c r="AM45" s="50">
        <v>8</v>
      </c>
      <c r="AN45" s="74">
        <v>0</v>
      </c>
      <c r="AO45" s="74">
        <v>5</v>
      </c>
      <c r="AP45" s="50">
        <f t="shared" si="15"/>
        <v>5</v>
      </c>
      <c r="AQ45" s="74">
        <v>0</v>
      </c>
      <c r="AR45" s="41"/>
    </row>
    <row r="46" spans="1:44" ht="15.95" customHeight="1" x14ac:dyDescent="0.25">
      <c r="A46" s="47"/>
      <c r="B46" s="45" t="s">
        <v>84</v>
      </c>
      <c r="C46" s="18" t="s">
        <v>195</v>
      </c>
      <c r="D46" s="142"/>
      <c r="E46" s="37"/>
      <c r="F46" s="37"/>
      <c r="G46" s="90">
        <v>2</v>
      </c>
      <c r="H46" s="38">
        <v>1</v>
      </c>
      <c r="I46" s="36" t="s">
        <v>171</v>
      </c>
      <c r="J46" s="16"/>
      <c r="K46" s="16"/>
      <c r="L46" s="36" t="s">
        <v>637</v>
      </c>
      <c r="M46" s="16"/>
      <c r="N46" s="16"/>
      <c r="O46" s="16"/>
      <c r="Q46" s="47"/>
      <c r="R46" s="47"/>
      <c r="S46" s="75">
        <v>7.5</v>
      </c>
      <c r="T46" s="42" t="s">
        <v>83</v>
      </c>
      <c r="U46" s="42"/>
      <c r="V46" s="42"/>
      <c r="W46" s="42"/>
      <c r="X46" s="43">
        <v>25</v>
      </c>
      <c r="Y46" s="36" t="s">
        <v>21</v>
      </c>
      <c r="Z46" s="50">
        <v>16</v>
      </c>
      <c r="AA46" s="74">
        <v>0</v>
      </c>
      <c r="AB46" s="74">
        <v>6</v>
      </c>
      <c r="AC46" s="50">
        <f t="shared" si="14"/>
        <v>6</v>
      </c>
      <c r="AD46" s="74">
        <v>0</v>
      </c>
      <c r="AE46" s="24"/>
      <c r="AF46" s="75">
        <v>8</v>
      </c>
      <c r="AG46" s="42" t="s">
        <v>86</v>
      </c>
      <c r="AK46" s="43">
        <v>55</v>
      </c>
      <c r="AL46" s="42" t="s">
        <v>159</v>
      </c>
      <c r="AM46" s="50">
        <v>21</v>
      </c>
      <c r="AN46" s="74">
        <v>6</v>
      </c>
      <c r="AO46" s="74">
        <v>14</v>
      </c>
      <c r="AP46" s="50">
        <f t="shared" si="15"/>
        <v>20</v>
      </c>
      <c r="AQ46" s="74">
        <v>0</v>
      </c>
      <c r="AR46" s="41"/>
    </row>
    <row r="47" spans="1:44" ht="15.95" customHeight="1" x14ac:dyDescent="0.25">
      <c r="A47" s="47"/>
      <c r="B47" s="43" t="s">
        <v>35</v>
      </c>
      <c r="C47" s="36"/>
      <c r="D47" s="38" t="s">
        <v>149</v>
      </c>
      <c r="E47" s="16"/>
      <c r="F47" s="16"/>
      <c r="G47" s="16"/>
      <c r="H47" s="38">
        <v>1</v>
      </c>
      <c r="I47" s="36" t="s">
        <v>58</v>
      </c>
      <c r="J47" s="16"/>
      <c r="K47" s="16"/>
      <c r="L47" s="36" t="s">
        <v>648</v>
      </c>
      <c r="M47" s="36"/>
      <c r="N47" s="36"/>
      <c r="O47" s="36"/>
      <c r="P47" s="36"/>
      <c r="Q47" s="47"/>
      <c r="R47" s="47"/>
      <c r="S47" s="75">
        <v>7.5</v>
      </c>
      <c r="T47" s="42" t="s">
        <v>96</v>
      </c>
      <c r="U47" s="42"/>
      <c r="V47" s="42"/>
      <c r="W47" s="42"/>
      <c r="X47" s="43">
        <v>4</v>
      </c>
      <c r="Y47" s="36" t="s">
        <v>21</v>
      </c>
      <c r="Z47" s="50">
        <v>22</v>
      </c>
      <c r="AA47" s="74">
        <v>1</v>
      </c>
      <c r="AB47" s="74">
        <v>10</v>
      </c>
      <c r="AC47" s="50">
        <f t="shared" si="14"/>
        <v>11</v>
      </c>
      <c r="AD47" s="74">
        <v>2</v>
      </c>
      <c r="AE47" s="24"/>
      <c r="AF47" s="75">
        <v>7.5</v>
      </c>
      <c r="AG47" s="42" t="s">
        <v>41</v>
      </c>
      <c r="AH47" s="42"/>
      <c r="AI47" s="42"/>
      <c r="AJ47" s="56"/>
      <c r="AK47" s="43">
        <v>40</v>
      </c>
      <c r="AL47" s="42" t="s">
        <v>159</v>
      </c>
      <c r="AM47" s="50">
        <v>21</v>
      </c>
      <c r="AN47" s="74">
        <v>0</v>
      </c>
      <c r="AO47" s="74">
        <v>10</v>
      </c>
      <c r="AP47" s="50">
        <f t="shared" si="15"/>
        <v>10</v>
      </c>
      <c r="AQ47" s="74">
        <v>4</v>
      </c>
      <c r="AR47" s="41"/>
    </row>
    <row r="48" spans="1:44" ht="15.95" customHeight="1" x14ac:dyDescent="0.25">
      <c r="A48" s="47"/>
      <c r="C48" s="16"/>
      <c r="D48" s="142"/>
      <c r="E48" s="16"/>
      <c r="F48" s="16"/>
      <c r="G48" s="16"/>
      <c r="H48" s="38"/>
      <c r="I48" s="36"/>
      <c r="J48" s="16"/>
      <c r="K48" s="16"/>
      <c r="L48" s="36"/>
      <c r="M48" s="36"/>
      <c r="N48" s="36"/>
      <c r="O48" s="36"/>
      <c r="P48" s="36"/>
      <c r="Q48" s="47"/>
      <c r="R48" s="47"/>
      <c r="S48" s="75">
        <v>7</v>
      </c>
      <c r="T48" s="42" t="s">
        <v>180</v>
      </c>
      <c r="U48" s="42"/>
      <c r="V48" s="42"/>
      <c r="W48" s="42"/>
      <c r="X48" s="43">
        <v>8</v>
      </c>
      <c r="Y48" s="36" t="s">
        <v>21</v>
      </c>
      <c r="Z48" s="50">
        <v>13</v>
      </c>
      <c r="AA48" s="74">
        <v>1</v>
      </c>
      <c r="AB48" s="74">
        <v>3</v>
      </c>
      <c r="AC48" s="50">
        <f t="shared" si="14"/>
        <v>4</v>
      </c>
      <c r="AD48" s="74">
        <v>2</v>
      </c>
      <c r="AE48" s="24"/>
      <c r="AF48" s="75">
        <v>7</v>
      </c>
      <c r="AG48" s="42" t="s">
        <v>58</v>
      </c>
      <c r="AK48" s="43">
        <v>19</v>
      </c>
      <c r="AL48" s="42" t="s">
        <v>159</v>
      </c>
      <c r="AM48" s="50">
        <v>19</v>
      </c>
      <c r="AN48" s="74">
        <v>3</v>
      </c>
      <c r="AO48" s="74">
        <v>7</v>
      </c>
      <c r="AP48" s="50">
        <f t="shared" si="15"/>
        <v>10</v>
      </c>
      <c r="AQ48" s="74">
        <v>0</v>
      </c>
      <c r="AR48" s="41"/>
    </row>
    <row r="49" spans="1:44" ht="15.95" customHeight="1" x14ac:dyDescent="0.25">
      <c r="A49" s="47"/>
      <c r="B49" s="23"/>
      <c r="C49" s="18" t="s">
        <v>199</v>
      </c>
      <c r="D49" s="38"/>
      <c r="E49" s="16"/>
      <c r="F49" s="37"/>
      <c r="G49" s="90">
        <v>3</v>
      </c>
      <c r="H49" s="38">
        <v>1</v>
      </c>
      <c r="I49" s="36" t="s">
        <v>94</v>
      </c>
      <c r="J49" s="16"/>
      <c r="K49" s="16"/>
      <c r="L49" s="36" t="s">
        <v>646</v>
      </c>
      <c r="M49" s="36"/>
      <c r="N49" s="36"/>
      <c r="O49" s="36"/>
      <c r="P49" s="36"/>
      <c r="Q49" s="47"/>
      <c r="R49" s="47"/>
      <c r="S49" s="75">
        <v>7</v>
      </c>
      <c r="T49" s="42" t="s">
        <v>40</v>
      </c>
      <c r="U49" s="42"/>
      <c r="V49" s="42"/>
      <c r="W49" s="42"/>
      <c r="X49" s="43">
        <v>22</v>
      </c>
      <c r="Y49" s="36" t="s">
        <v>21</v>
      </c>
      <c r="Z49" s="50">
        <v>20</v>
      </c>
      <c r="AA49" s="74">
        <v>0</v>
      </c>
      <c r="AB49" s="74">
        <v>7</v>
      </c>
      <c r="AC49" s="50">
        <f t="shared" si="14"/>
        <v>7</v>
      </c>
      <c r="AD49" s="74">
        <v>6</v>
      </c>
      <c r="AE49" s="24"/>
      <c r="AF49" s="75">
        <v>7</v>
      </c>
      <c r="AG49" s="42" t="s">
        <v>186</v>
      </c>
      <c r="AH49" s="42"/>
      <c r="AI49" s="42"/>
      <c r="AJ49" s="56"/>
      <c r="AK49" s="43">
        <v>4</v>
      </c>
      <c r="AL49" s="42" t="s">
        <v>159</v>
      </c>
      <c r="AM49" s="50">
        <v>2</v>
      </c>
      <c r="AN49" s="74">
        <v>0</v>
      </c>
      <c r="AO49" s="74">
        <v>0</v>
      </c>
      <c r="AP49" s="50">
        <f t="shared" si="15"/>
        <v>0</v>
      </c>
      <c r="AQ49" s="74">
        <v>0</v>
      </c>
      <c r="AR49" s="41"/>
    </row>
    <row r="50" spans="1:44" ht="15.95" customHeight="1" x14ac:dyDescent="0.25">
      <c r="A50" s="47"/>
      <c r="B50" s="43" t="s">
        <v>35</v>
      </c>
      <c r="C50" s="36"/>
      <c r="D50" s="38" t="s">
        <v>149</v>
      </c>
      <c r="E50" s="36"/>
      <c r="F50" s="36"/>
      <c r="G50" s="90"/>
      <c r="H50" s="38">
        <v>1</v>
      </c>
      <c r="I50" s="36" t="s">
        <v>110</v>
      </c>
      <c r="J50" s="16"/>
      <c r="K50" s="16"/>
      <c r="L50" s="36" t="s">
        <v>94</v>
      </c>
      <c r="M50" s="36"/>
      <c r="N50" s="36"/>
      <c r="O50" s="36"/>
      <c r="P50" s="36"/>
      <c r="Q50" s="47"/>
      <c r="R50" s="47"/>
      <c r="S50" s="75">
        <v>7</v>
      </c>
      <c r="T50" s="42" t="s">
        <v>117</v>
      </c>
      <c r="U50" s="42"/>
      <c r="V50" s="42"/>
      <c r="W50" s="42"/>
      <c r="X50" s="43">
        <v>24</v>
      </c>
      <c r="Y50" s="36" t="s">
        <v>21</v>
      </c>
      <c r="Z50" s="50">
        <v>20</v>
      </c>
      <c r="AA50" s="74">
        <v>0</v>
      </c>
      <c r="AB50" s="74">
        <v>9</v>
      </c>
      <c r="AC50" s="50">
        <f t="shared" si="14"/>
        <v>9</v>
      </c>
      <c r="AD50" s="74">
        <v>0</v>
      </c>
      <c r="AE50" s="24"/>
      <c r="AF50" s="75">
        <v>6.5</v>
      </c>
      <c r="AG50" s="42" t="s">
        <v>46</v>
      </c>
      <c r="AH50" s="42"/>
      <c r="AI50" s="42"/>
      <c r="AJ50" s="56"/>
      <c r="AK50" s="43">
        <v>66</v>
      </c>
      <c r="AL50" s="42" t="s">
        <v>159</v>
      </c>
      <c r="AM50" s="50">
        <v>19</v>
      </c>
      <c r="AN50" s="74">
        <v>3</v>
      </c>
      <c r="AO50" s="74">
        <v>7</v>
      </c>
      <c r="AP50" s="50">
        <f t="shared" si="15"/>
        <v>10</v>
      </c>
      <c r="AQ50" s="74">
        <v>0</v>
      </c>
      <c r="AR50" s="41"/>
    </row>
    <row r="51" spans="1:44" ht="15.95" customHeight="1" x14ac:dyDescent="0.25">
      <c r="A51" s="47"/>
      <c r="C51" s="16"/>
      <c r="D51" s="142"/>
      <c r="E51" s="16"/>
      <c r="F51" s="16"/>
      <c r="G51" s="16"/>
      <c r="H51" s="38">
        <v>2</v>
      </c>
      <c r="I51" s="36" t="s">
        <v>94</v>
      </c>
      <c r="J51" s="16"/>
      <c r="K51" s="16"/>
      <c r="L51" s="36" t="s">
        <v>20</v>
      </c>
      <c r="M51" s="36"/>
      <c r="N51" s="36"/>
      <c r="O51" s="36"/>
      <c r="P51" s="36"/>
      <c r="Q51" s="47"/>
      <c r="R51" s="47"/>
      <c r="S51" s="75">
        <v>6.5</v>
      </c>
      <c r="T51" s="42" t="s">
        <v>181</v>
      </c>
      <c r="U51" s="42"/>
      <c r="V51" s="42"/>
      <c r="W51" s="42"/>
      <c r="X51" s="43">
        <v>44</v>
      </c>
      <c r="Y51" s="36" t="s">
        <v>21</v>
      </c>
      <c r="Z51" s="50">
        <v>15</v>
      </c>
      <c r="AA51" s="74">
        <v>2</v>
      </c>
      <c r="AB51" s="74">
        <v>7</v>
      </c>
      <c r="AC51" s="50">
        <f t="shared" si="14"/>
        <v>9</v>
      </c>
      <c r="AD51" s="74">
        <v>2</v>
      </c>
      <c r="AE51" s="24"/>
      <c r="AF51" s="75">
        <v>6.5</v>
      </c>
      <c r="AG51" s="42" t="s">
        <v>185</v>
      </c>
      <c r="AH51" s="42"/>
      <c r="AI51" s="42"/>
      <c r="AJ51" s="56"/>
      <c r="AK51" s="43">
        <v>3</v>
      </c>
      <c r="AL51" s="42" t="s">
        <v>159</v>
      </c>
      <c r="AM51" s="50">
        <v>16</v>
      </c>
      <c r="AN51" s="74">
        <v>1</v>
      </c>
      <c r="AO51" s="74">
        <v>4</v>
      </c>
      <c r="AP51" s="50">
        <f t="shared" si="15"/>
        <v>5</v>
      </c>
      <c r="AQ51" s="74">
        <v>0</v>
      </c>
      <c r="AR51" s="41"/>
    </row>
    <row r="52" spans="1:44" ht="15.95" customHeight="1" x14ac:dyDescent="0.25">
      <c r="A52" s="47"/>
      <c r="B52" s="8"/>
      <c r="C52" s="9"/>
      <c r="D52" s="9"/>
      <c r="E52" s="9"/>
      <c r="F52" s="9"/>
      <c r="G52" s="10"/>
      <c r="H52" s="11"/>
      <c r="I52" s="9"/>
      <c r="J52" s="9"/>
      <c r="K52" s="11"/>
      <c r="L52" s="11"/>
      <c r="M52" s="11"/>
      <c r="N52" s="11"/>
      <c r="O52" s="11"/>
      <c r="P52" s="11"/>
      <c r="Q52" s="47"/>
      <c r="R52" s="47"/>
      <c r="S52" s="75">
        <v>6</v>
      </c>
      <c r="T52" s="42" t="s">
        <v>166</v>
      </c>
      <c r="U52" s="42"/>
      <c r="V52" s="42"/>
      <c r="W52" s="42"/>
      <c r="X52" s="43">
        <v>7</v>
      </c>
      <c r="Y52" s="36" t="s">
        <v>21</v>
      </c>
      <c r="Z52" s="50">
        <v>20</v>
      </c>
      <c r="AA52" s="74">
        <v>3</v>
      </c>
      <c r="AB52" s="74">
        <v>6</v>
      </c>
      <c r="AC52" s="50">
        <f t="shared" si="14"/>
        <v>9</v>
      </c>
      <c r="AD52" s="74">
        <v>0</v>
      </c>
      <c r="AE52" s="24"/>
      <c r="AF52" s="75">
        <v>6</v>
      </c>
      <c r="AG52" s="42" t="s">
        <v>156</v>
      </c>
      <c r="AH52" s="42"/>
      <c r="AI52" s="42"/>
      <c r="AJ52" s="56"/>
      <c r="AK52" s="43">
        <v>93</v>
      </c>
      <c r="AL52" s="42" t="s">
        <v>159</v>
      </c>
      <c r="AM52" s="50">
        <v>17</v>
      </c>
      <c r="AN52" s="74">
        <v>1</v>
      </c>
      <c r="AO52" s="74">
        <v>4</v>
      </c>
      <c r="AP52" s="50">
        <f t="shared" si="15"/>
        <v>5</v>
      </c>
      <c r="AQ52" s="74">
        <v>2</v>
      </c>
      <c r="AR52" s="41"/>
    </row>
    <row r="53" spans="1:44" ht="15.95" customHeight="1" thickBot="1" x14ac:dyDescent="0.3">
      <c r="A53" s="47"/>
      <c r="B53" s="18" t="s">
        <v>124</v>
      </c>
      <c r="C53" s="23"/>
      <c r="D53" s="23"/>
      <c r="E53" s="42" t="s">
        <v>151</v>
      </c>
      <c r="F53" s="42"/>
      <c r="G53" s="44">
        <f>SUM(G14:G52)</f>
        <v>24</v>
      </c>
      <c r="H53" s="44"/>
      <c r="I53" s="33"/>
      <c r="J53" s="42" t="s">
        <v>90</v>
      </c>
      <c r="K53" s="33"/>
      <c r="L53" s="44">
        <f>COUNTA(C14:C52)-8</f>
        <v>9</v>
      </c>
      <c r="N53" s="42" t="s">
        <v>109</v>
      </c>
      <c r="O53" s="44">
        <f>2*L53</f>
        <v>18</v>
      </c>
      <c r="P53" s="23"/>
      <c r="Q53" s="47"/>
      <c r="R53" s="47"/>
      <c r="S53" s="30" t="s">
        <v>91</v>
      </c>
      <c r="T53" s="30"/>
      <c r="U53" s="30"/>
      <c r="V53" s="30"/>
      <c r="W53" s="30"/>
      <c r="X53" s="30"/>
      <c r="Y53" s="30"/>
      <c r="Z53" s="48">
        <f>SUM(Z41:Z52)</f>
        <v>237</v>
      </c>
      <c r="AA53" s="48">
        <f t="shared" ref="AA53" si="16">SUM(AA41:AA52)</f>
        <v>49</v>
      </c>
      <c r="AB53" s="48">
        <f>SUM(AB41:AB52)</f>
        <v>85</v>
      </c>
      <c r="AC53" s="48">
        <f>+AB53+AA53</f>
        <v>134</v>
      </c>
      <c r="AD53" s="48">
        <f>SUM(AD41:AD52)</f>
        <v>26</v>
      </c>
      <c r="AE53" s="24"/>
      <c r="AF53" s="30" t="s">
        <v>48</v>
      </c>
      <c r="AG53" s="30"/>
      <c r="AH53" s="30"/>
      <c r="AI53" s="30"/>
      <c r="AJ53" s="30"/>
      <c r="AK53" s="30"/>
      <c r="AL53" s="30"/>
      <c r="AM53" s="48">
        <f>SUM(AM41:AM52)</f>
        <v>239</v>
      </c>
      <c r="AN53" s="48">
        <f t="shared" ref="AN53" si="17">SUM(AN41:AN52)</f>
        <v>65</v>
      </c>
      <c r="AO53" s="48">
        <f>SUM(AO41:AO52)</f>
        <v>92</v>
      </c>
      <c r="AP53" s="48">
        <f>+AO53+AN53</f>
        <v>157</v>
      </c>
      <c r="AQ53" s="48">
        <f>SUM(AQ41:AQ52)</f>
        <v>22</v>
      </c>
      <c r="AR53" s="41"/>
    </row>
    <row r="54" spans="1:44" ht="15.95" customHeight="1" x14ac:dyDescent="0.25">
      <c r="A54" s="47"/>
      <c r="B54" s="16"/>
      <c r="E54" s="42" t="s">
        <v>150</v>
      </c>
      <c r="F54" s="42"/>
      <c r="G54" s="44">
        <f>COUNTA(L15:L52)+COUNTIF(L15:L52,"*&amp;*")</f>
        <v>38</v>
      </c>
      <c r="Q54" s="47"/>
      <c r="R54" s="47"/>
      <c r="S54" s="32" t="s">
        <v>177</v>
      </c>
      <c r="T54" s="32"/>
      <c r="U54" s="32"/>
      <c r="V54" s="32"/>
      <c r="W54" s="32"/>
      <c r="X54" s="29" t="s">
        <v>78</v>
      </c>
      <c r="Z54" s="60">
        <v>24</v>
      </c>
      <c r="AA54" s="28">
        <v>6</v>
      </c>
      <c r="AB54" s="28">
        <v>7</v>
      </c>
      <c r="AC54" s="60">
        <f t="shared" ref="AC54:AC65" si="18">+AA54+AB54</f>
        <v>13</v>
      </c>
      <c r="AD54" s="28">
        <v>4</v>
      </c>
      <c r="AE54" s="24"/>
      <c r="AF54" s="31" t="s">
        <v>50</v>
      </c>
      <c r="AG54" s="31"/>
      <c r="AH54" s="31"/>
      <c r="AI54" s="31"/>
      <c r="AJ54" s="31"/>
      <c r="AK54" s="29" t="s">
        <v>51</v>
      </c>
      <c r="AM54" s="60">
        <v>40</v>
      </c>
      <c r="AN54" s="28">
        <v>3</v>
      </c>
      <c r="AO54" s="28">
        <v>15</v>
      </c>
      <c r="AP54" s="60">
        <f t="shared" ref="AP54:AP65" si="19">+AN54+AO54</f>
        <v>18</v>
      </c>
      <c r="AQ54" s="28">
        <v>2</v>
      </c>
      <c r="AR54" s="41"/>
    </row>
    <row r="55" spans="1:44" ht="15.95" customHeight="1" x14ac:dyDescent="0.25">
      <c r="A55" s="47"/>
      <c r="Q55" s="47"/>
      <c r="R55" s="47"/>
      <c r="S55" s="75">
        <v>7.5</v>
      </c>
      <c r="T55" s="42" t="s">
        <v>16</v>
      </c>
      <c r="Y55" s="42" t="s">
        <v>17</v>
      </c>
      <c r="Z55" s="50">
        <v>21</v>
      </c>
      <c r="AA55" s="74">
        <v>0</v>
      </c>
      <c r="AB55" s="74">
        <v>1</v>
      </c>
      <c r="AC55" s="50">
        <f t="shared" si="18"/>
        <v>1</v>
      </c>
      <c r="AD55" s="74">
        <v>0</v>
      </c>
      <c r="AE55" s="24"/>
      <c r="AF55" s="75">
        <v>7</v>
      </c>
      <c r="AG55" s="42" t="s">
        <v>187</v>
      </c>
      <c r="AK55" s="43">
        <v>34</v>
      </c>
      <c r="AL55" s="42" t="s">
        <v>158</v>
      </c>
      <c r="AM55" s="50">
        <v>20</v>
      </c>
      <c r="AN55" s="74">
        <v>0</v>
      </c>
      <c r="AO55" s="74">
        <v>1</v>
      </c>
      <c r="AP55" s="50">
        <f t="shared" si="19"/>
        <v>1</v>
      </c>
      <c r="AQ55" s="74">
        <v>0</v>
      </c>
      <c r="AR55" s="41"/>
    </row>
    <row r="56" spans="1:44" ht="15.95" customHeight="1" x14ac:dyDescent="0.25">
      <c r="A56" s="47"/>
      <c r="B56" s="36"/>
      <c r="C56" s="18"/>
      <c r="N56" s="18"/>
      <c r="O56" s="18"/>
      <c r="Q56" s="47"/>
      <c r="R56" s="47"/>
      <c r="S56" s="75">
        <v>9.5</v>
      </c>
      <c r="T56" s="42" t="s">
        <v>65</v>
      </c>
      <c r="U56" s="42"/>
      <c r="V56" s="42"/>
      <c r="W56" s="56"/>
      <c r="X56" s="43">
        <v>5</v>
      </c>
      <c r="Y56" s="42" t="s">
        <v>17</v>
      </c>
      <c r="Z56" s="50">
        <v>20</v>
      </c>
      <c r="AA56" s="74">
        <v>24</v>
      </c>
      <c r="AB56" s="74">
        <v>25</v>
      </c>
      <c r="AC56" s="50">
        <f t="shared" si="18"/>
        <v>49</v>
      </c>
      <c r="AD56" s="74">
        <v>2</v>
      </c>
      <c r="AE56" s="24"/>
      <c r="AF56" s="75">
        <v>9.5</v>
      </c>
      <c r="AG56" s="42" t="s">
        <v>133</v>
      </c>
      <c r="AH56" s="42"/>
      <c r="AI56" s="42"/>
      <c r="AJ56" s="42"/>
      <c r="AK56" s="43">
        <v>9</v>
      </c>
      <c r="AL56" s="42" t="s">
        <v>158</v>
      </c>
      <c r="AM56" s="50">
        <v>19</v>
      </c>
      <c r="AN56" s="74">
        <v>32</v>
      </c>
      <c r="AO56" s="74">
        <v>7</v>
      </c>
      <c r="AP56" s="50">
        <f t="shared" si="19"/>
        <v>39</v>
      </c>
      <c r="AQ56" s="74">
        <v>0</v>
      </c>
      <c r="AR56" s="41"/>
    </row>
    <row r="57" spans="1:44" ht="15.95" customHeight="1" x14ac:dyDescent="0.25">
      <c r="A57" s="47"/>
      <c r="B57" s="18" t="s">
        <v>92</v>
      </c>
      <c r="H57" s="18" t="s">
        <v>100</v>
      </c>
      <c r="M57" s="18" t="s">
        <v>101</v>
      </c>
      <c r="O57" s="16"/>
      <c r="Q57" s="47"/>
      <c r="R57" s="47"/>
      <c r="S57" s="75">
        <v>8.5</v>
      </c>
      <c r="T57" s="42" t="s">
        <v>39</v>
      </c>
      <c r="U57" s="42"/>
      <c r="V57" s="42"/>
      <c r="W57" s="56"/>
      <c r="X57" s="43">
        <v>7</v>
      </c>
      <c r="Y57" s="42" t="s">
        <v>17</v>
      </c>
      <c r="Z57" s="50">
        <v>18</v>
      </c>
      <c r="AA57" s="74">
        <v>10</v>
      </c>
      <c r="AB57" s="74">
        <v>22</v>
      </c>
      <c r="AC57" s="50">
        <f t="shared" si="18"/>
        <v>32</v>
      </c>
      <c r="AD57" s="74">
        <v>6</v>
      </c>
      <c r="AE57" s="24"/>
      <c r="AF57" s="75">
        <v>8.5</v>
      </c>
      <c r="AG57" s="42" t="s">
        <v>170</v>
      </c>
      <c r="AH57" s="42"/>
      <c r="AI57" s="42"/>
      <c r="AJ57" s="42"/>
      <c r="AK57" s="43">
        <v>27</v>
      </c>
      <c r="AL57" s="42" t="s">
        <v>158</v>
      </c>
      <c r="AM57" s="50">
        <v>21</v>
      </c>
      <c r="AN57" s="74">
        <v>3</v>
      </c>
      <c r="AO57" s="74">
        <v>6</v>
      </c>
      <c r="AP57" s="50">
        <f t="shared" si="19"/>
        <v>9</v>
      </c>
      <c r="AQ57" s="74">
        <v>4</v>
      </c>
      <c r="AR57" s="41"/>
    </row>
    <row r="58" spans="1:44" ht="15.95" customHeight="1" x14ac:dyDescent="0.25">
      <c r="A58" s="47"/>
      <c r="B58" s="36" t="s">
        <v>647</v>
      </c>
      <c r="C58" s="36"/>
      <c r="D58" s="36"/>
      <c r="E58" s="36"/>
      <c r="F58" s="36"/>
      <c r="G58" s="36"/>
      <c r="H58" s="36" t="s">
        <v>267</v>
      </c>
      <c r="I58" s="36"/>
      <c r="J58" s="36"/>
      <c r="K58" s="36"/>
      <c r="L58" s="36"/>
      <c r="M58" s="36" t="s">
        <v>267</v>
      </c>
      <c r="N58" s="36"/>
      <c r="O58" s="36"/>
      <c r="P58" s="36"/>
      <c r="Q58" s="47"/>
      <c r="R58" s="47"/>
      <c r="S58" s="75">
        <v>8</v>
      </c>
      <c r="T58" s="42" t="s">
        <v>184</v>
      </c>
      <c r="X58" s="43">
        <v>10</v>
      </c>
      <c r="Y58" s="42" t="s">
        <v>17</v>
      </c>
      <c r="Z58" s="50">
        <v>19</v>
      </c>
      <c r="AA58" s="74">
        <v>14</v>
      </c>
      <c r="AB58" s="74">
        <v>13</v>
      </c>
      <c r="AC58" s="50">
        <f t="shared" si="18"/>
        <v>27</v>
      </c>
      <c r="AD58" s="74">
        <v>4</v>
      </c>
      <c r="AE58" s="24"/>
      <c r="AF58" s="75">
        <v>8</v>
      </c>
      <c r="AG58" s="42" t="s">
        <v>36</v>
      </c>
      <c r="AH58" s="42"/>
      <c r="AI58" s="42"/>
      <c r="AJ58" s="42"/>
      <c r="AK58" s="43">
        <v>11</v>
      </c>
      <c r="AL58" s="42" t="s">
        <v>158</v>
      </c>
      <c r="AM58" s="50">
        <v>19</v>
      </c>
      <c r="AN58" s="74">
        <v>8</v>
      </c>
      <c r="AO58" s="74">
        <v>17</v>
      </c>
      <c r="AP58" s="50">
        <f t="shared" si="19"/>
        <v>25</v>
      </c>
      <c r="AQ58" s="74">
        <v>4</v>
      </c>
      <c r="AR58" s="41"/>
    </row>
    <row r="59" spans="1:44" ht="15.95" customHeight="1" x14ac:dyDescent="0.25">
      <c r="A59" s="47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 t="s">
        <v>652</v>
      </c>
      <c r="N59" s="36"/>
      <c r="O59" s="36"/>
      <c r="P59" s="36"/>
      <c r="Q59" s="47"/>
      <c r="R59" s="47"/>
      <c r="S59" s="75">
        <v>7.5</v>
      </c>
      <c r="T59" s="42" t="s">
        <v>80</v>
      </c>
      <c r="U59" s="42"/>
      <c r="V59" s="42"/>
      <c r="W59" s="56"/>
      <c r="X59" s="43">
        <v>11</v>
      </c>
      <c r="Y59" s="42" t="s">
        <v>17</v>
      </c>
      <c r="Z59" s="50">
        <v>22</v>
      </c>
      <c r="AA59" s="74">
        <v>4</v>
      </c>
      <c r="AB59" s="74">
        <v>5</v>
      </c>
      <c r="AC59" s="50">
        <f t="shared" si="18"/>
        <v>9</v>
      </c>
      <c r="AD59" s="74">
        <v>2</v>
      </c>
      <c r="AE59" s="24"/>
      <c r="AF59" s="75">
        <v>7.5</v>
      </c>
      <c r="AG59" s="42" t="s">
        <v>165</v>
      </c>
      <c r="AH59" s="42"/>
      <c r="AI59" s="42"/>
      <c r="AJ59" s="42"/>
      <c r="AK59" s="43">
        <v>99</v>
      </c>
      <c r="AL59" s="42" t="s">
        <v>158</v>
      </c>
      <c r="AM59" s="50">
        <v>22</v>
      </c>
      <c r="AN59" s="74">
        <v>7</v>
      </c>
      <c r="AO59" s="74">
        <v>6</v>
      </c>
      <c r="AP59" s="50">
        <f t="shared" si="19"/>
        <v>13</v>
      </c>
      <c r="AQ59" s="74">
        <v>0</v>
      </c>
      <c r="AR59" s="41"/>
    </row>
    <row r="60" spans="1:44" ht="15.95" customHeight="1" x14ac:dyDescent="0.25">
      <c r="A60" s="47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 t="s">
        <v>661</v>
      </c>
      <c r="N60" s="36"/>
      <c r="O60" s="36"/>
      <c r="P60" s="36"/>
      <c r="Q60" s="47"/>
      <c r="R60" s="47"/>
      <c r="S60" s="75">
        <v>7.5</v>
      </c>
      <c r="T60" s="42" t="s">
        <v>37</v>
      </c>
      <c r="X60" s="43">
        <v>13</v>
      </c>
      <c r="Y60" s="42" t="s">
        <v>17</v>
      </c>
      <c r="Z60" s="50">
        <v>16</v>
      </c>
      <c r="AA60" s="74">
        <v>2</v>
      </c>
      <c r="AB60" s="74">
        <v>6</v>
      </c>
      <c r="AC60" s="50">
        <f t="shared" si="18"/>
        <v>8</v>
      </c>
      <c r="AD60" s="74">
        <v>6</v>
      </c>
      <c r="AE60" s="24"/>
      <c r="AF60" s="75">
        <v>7.5</v>
      </c>
      <c r="AG60" s="42" t="s">
        <v>56</v>
      </c>
      <c r="AH60" s="42"/>
      <c r="AI60" s="42"/>
      <c r="AJ60" s="42"/>
      <c r="AK60" s="43">
        <v>4</v>
      </c>
      <c r="AL60" s="42" t="s">
        <v>158</v>
      </c>
      <c r="AM60" s="50">
        <v>19</v>
      </c>
      <c r="AN60" s="74">
        <v>1</v>
      </c>
      <c r="AO60" s="74">
        <v>5</v>
      </c>
      <c r="AP60" s="50">
        <f t="shared" si="19"/>
        <v>6</v>
      </c>
      <c r="AQ60" s="74">
        <v>2</v>
      </c>
      <c r="AR60" s="41"/>
    </row>
    <row r="61" spans="1:44" ht="15.95" customHeight="1" x14ac:dyDescent="0.25">
      <c r="A61" s="47"/>
      <c r="Q61" s="41"/>
      <c r="R61" s="47"/>
      <c r="S61" s="75">
        <v>7</v>
      </c>
      <c r="T61" s="42" t="s">
        <v>47</v>
      </c>
      <c r="X61" s="43">
        <v>8</v>
      </c>
      <c r="Y61" s="42" t="s">
        <v>17</v>
      </c>
      <c r="Z61" s="50">
        <v>18</v>
      </c>
      <c r="AA61" s="74">
        <v>1</v>
      </c>
      <c r="AB61" s="74">
        <v>2</v>
      </c>
      <c r="AC61" s="50">
        <f t="shared" si="18"/>
        <v>3</v>
      </c>
      <c r="AD61" s="74">
        <v>0</v>
      </c>
      <c r="AE61" s="24"/>
      <c r="AF61" s="75">
        <v>7</v>
      </c>
      <c r="AG61" s="42" t="s">
        <v>188</v>
      </c>
      <c r="AH61" s="42"/>
      <c r="AI61" s="42"/>
      <c r="AJ61" s="42"/>
      <c r="AK61" s="43">
        <v>10</v>
      </c>
      <c r="AL61" s="42" t="s">
        <v>158</v>
      </c>
      <c r="AM61" s="50">
        <v>19</v>
      </c>
      <c r="AN61" s="74">
        <v>0</v>
      </c>
      <c r="AO61" s="74">
        <v>8</v>
      </c>
      <c r="AP61" s="50">
        <f t="shared" si="19"/>
        <v>8</v>
      </c>
      <c r="AQ61" s="74">
        <v>0</v>
      </c>
      <c r="AR61" s="41"/>
    </row>
    <row r="62" spans="1:44" ht="15.95" customHeight="1" x14ac:dyDescent="0.25">
      <c r="A62" s="47"/>
      <c r="Q62" s="47"/>
      <c r="R62" s="47"/>
      <c r="S62" s="75">
        <v>7</v>
      </c>
      <c r="T62" s="42" t="s">
        <v>87</v>
      </c>
      <c r="U62" s="42"/>
      <c r="V62" s="42"/>
      <c r="W62" s="56"/>
      <c r="X62" s="43">
        <v>4</v>
      </c>
      <c r="Y62" s="42" t="s">
        <v>17</v>
      </c>
      <c r="Z62" s="50">
        <v>19</v>
      </c>
      <c r="AA62" s="74">
        <v>0</v>
      </c>
      <c r="AB62" s="74">
        <v>5</v>
      </c>
      <c r="AC62" s="50">
        <f t="shared" si="18"/>
        <v>5</v>
      </c>
      <c r="AD62" s="74">
        <v>0</v>
      </c>
      <c r="AE62" s="24"/>
      <c r="AF62" s="75">
        <v>7</v>
      </c>
      <c r="AG62" s="42" t="s">
        <v>97</v>
      </c>
      <c r="AH62" s="42"/>
      <c r="AI62" s="42"/>
      <c r="AJ62" s="42"/>
      <c r="AK62" s="43">
        <v>14</v>
      </c>
      <c r="AL62" s="42" t="s">
        <v>158</v>
      </c>
      <c r="AM62" s="50">
        <v>22</v>
      </c>
      <c r="AN62" s="74">
        <v>1</v>
      </c>
      <c r="AO62" s="74">
        <v>5</v>
      </c>
      <c r="AP62" s="50">
        <f t="shared" si="19"/>
        <v>6</v>
      </c>
      <c r="AQ62" s="74">
        <v>0</v>
      </c>
      <c r="AR62" s="41"/>
    </row>
    <row r="63" spans="1:44" ht="15.95" customHeight="1" x14ac:dyDescent="0.25">
      <c r="A63" s="41"/>
      <c r="Q63" s="41"/>
      <c r="R63" s="47"/>
      <c r="S63" s="75">
        <v>6.5</v>
      </c>
      <c r="T63" s="42" t="s">
        <v>85</v>
      </c>
      <c r="U63" s="42"/>
      <c r="V63" s="42"/>
      <c r="W63" s="56"/>
      <c r="X63" s="43">
        <v>2</v>
      </c>
      <c r="Y63" s="42" t="s">
        <v>17</v>
      </c>
      <c r="Z63" s="50">
        <v>22</v>
      </c>
      <c r="AA63" s="74">
        <v>2</v>
      </c>
      <c r="AB63" s="74">
        <v>8</v>
      </c>
      <c r="AC63" s="50">
        <f t="shared" si="18"/>
        <v>10</v>
      </c>
      <c r="AD63" s="74">
        <v>0</v>
      </c>
      <c r="AE63" s="24"/>
      <c r="AF63" s="75">
        <v>7</v>
      </c>
      <c r="AG63" s="42" t="s">
        <v>134</v>
      </c>
      <c r="AH63" s="42"/>
      <c r="AI63" s="42"/>
      <c r="AJ63" s="42"/>
      <c r="AK63" s="43">
        <v>8</v>
      </c>
      <c r="AL63" s="42" t="s">
        <v>158</v>
      </c>
      <c r="AM63" s="50">
        <v>18</v>
      </c>
      <c r="AN63" s="74">
        <v>2</v>
      </c>
      <c r="AO63" s="74">
        <v>4</v>
      </c>
      <c r="AP63" s="50">
        <f t="shared" si="19"/>
        <v>6</v>
      </c>
      <c r="AQ63" s="74">
        <v>4</v>
      </c>
      <c r="AR63" s="41"/>
    </row>
    <row r="64" spans="1:44" ht="15.95" customHeight="1" x14ac:dyDescent="0.25">
      <c r="A64" s="47"/>
      <c r="Q64" s="47"/>
      <c r="R64" s="47"/>
      <c r="S64" s="75">
        <v>6.5</v>
      </c>
      <c r="T64" s="42" t="s">
        <v>75</v>
      </c>
      <c r="U64" s="42"/>
      <c r="V64" s="42"/>
      <c r="W64" s="56"/>
      <c r="X64" s="43">
        <v>3</v>
      </c>
      <c r="Y64" s="42" t="s">
        <v>17</v>
      </c>
      <c r="Z64" s="50">
        <v>22</v>
      </c>
      <c r="AA64" s="74">
        <v>0</v>
      </c>
      <c r="AB64" s="74">
        <v>4</v>
      </c>
      <c r="AC64" s="50">
        <f t="shared" si="18"/>
        <v>4</v>
      </c>
      <c r="AD64" s="74">
        <v>4</v>
      </c>
      <c r="AE64" s="24"/>
      <c r="AF64" s="75">
        <v>6</v>
      </c>
      <c r="AG64" s="42" t="s">
        <v>60</v>
      </c>
      <c r="AH64" s="42"/>
      <c r="AI64" s="42"/>
      <c r="AJ64" s="42"/>
      <c r="AK64" s="43">
        <v>5</v>
      </c>
      <c r="AL64" s="42" t="s">
        <v>158</v>
      </c>
      <c r="AM64" s="50">
        <v>22</v>
      </c>
      <c r="AN64" s="74">
        <v>1</v>
      </c>
      <c r="AO64" s="74">
        <v>13</v>
      </c>
      <c r="AP64" s="50">
        <f t="shared" si="19"/>
        <v>14</v>
      </c>
      <c r="AQ64" s="74">
        <v>0</v>
      </c>
      <c r="AR64" s="41"/>
    </row>
    <row r="65" spans="1:44" ht="15.95" customHeight="1" x14ac:dyDescent="0.25">
      <c r="A65" s="41"/>
      <c r="Q65" s="41"/>
      <c r="R65" s="47"/>
      <c r="S65" s="75">
        <v>6.5</v>
      </c>
      <c r="T65" s="42" t="s">
        <v>59</v>
      </c>
      <c r="U65" s="42"/>
      <c r="V65" s="42"/>
      <c r="W65" s="56"/>
      <c r="X65" s="43">
        <v>15</v>
      </c>
      <c r="Y65" s="42" t="s">
        <v>17</v>
      </c>
      <c r="Z65" s="50">
        <v>21</v>
      </c>
      <c r="AA65" s="74">
        <v>3</v>
      </c>
      <c r="AB65" s="74">
        <v>7</v>
      </c>
      <c r="AC65" s="50">
        <f t="shared" si="18"/>
        <v>10</v>
      </c>
      <c r="AD65" s="74">
        <v>0</v>
      </c>
      <c r="AE65" s="24"/>
      <c r="AF65" s="75">
        <v>6</v>
      </c>
      <c r="AG65" s="42" t="s">
        <v>63</v>
      </c>
      <c r="AH65" s="42"/>
      <c r="AI65" s="42"/>
      <c r="AJ65" s="42"/>
      <c r="AK65" s="43">
        <v>3</v>
      </c>
      <c r="AL65" s="42" t="s">
        <v>158</v>
      </c>
      <c r="AM65" s="50">
        <v>0</v>
      </c>
      <c r="AN65" s="74">
        <v>0</v>
      </c>
      <c r="AO65" s="74">
        <v>0</v>
      </c>
      <c r="AP65" s="50">
        <f t="shared" si="19"/>
        <v>0</v>
      </c>
      <c r="AQ65" s="74">
        <v>0</v>
      </c>
      <c r="AR65" s="41"/>
    </row>
    <row r="66" spans="1:44" ht="15.95" customHeight="1" thickBot="1" x14ac:dyDescent="0.3">
      <c r="A66" s="47"/>
      <c r="Q66" s="41"/>
      <c r="R66" s="47"/>
      <c r="S66" s="30" t="s">
        <v>182</v>
      </c>
      <c r="T66" s="30"/>
      <c r="U66" s="30"/>
      <c r="V66" s="30"/>
      <c r="W66" s="30"/>
      <c r="X66" s="30"/>
      <c r="Y66" s="30"/>
      <c r="Z66" s="48">
        <f>SUM(Z54:Z65)</f>
        <v>242</v>
      </c>
      <c r="AA66" s="48">
        <f t="shared" ref="AA66" si="20">SUM(AA54:AA65)</f>
        <v>66</v>
      </c>
      <c r="AB66" s="48">
        <f>SUM(AB54:AB65)</f>
        <v>105</v>
      </c>
      <c r="AC66" s="48">
        <f>+AB66+AA66</f>
        <v>171</v>
      </c>
      <c r="AD66" s="48">
        <f>SUM(AD54:AD65)</f>
        <v>28</v>
      </c>
      <c r="AE66" s="24"/>
      <c r="AF66" s="30" t="s">
        <v>153</v>
      </c>
      <c r="AG66" s="30"/>
      <c r="AH66" s="30"/>
      <c r="AI66" s="30"/>
      <c r="AJ66" s="30"/>
      <c r="AK66" s="30"/>
      <c r="AL66" s="30"/>
      <c r="AM66" s="48">
        <f>SUM(AM54:AM65)</f>
        <v>241</v>
      </c>
      <c r="AN66" s="48">
        <f t="shared" ref="AN66" si="21">SUM(AN54:AN65)</f>
        <v>58</v>
      </c>
      <c r="AO66" s="48">
        <f>SUM(AO54:AO65)</f>
        <v>87</v>
      </c>
      <c r="AP66" s="48">
        <f>+AO66+AN66</f>
        <v>145</v>
      </c>
      <c r="AQ66" s="48">
        <f>SUM(AQ54:AQ65)</f>
        <v>16</v>
      </c>
      <c r="AR66" s="41"/>
    </row>
    <row r="67" spans="1:44" ht="15.95" customHeight="1" thickBot="1" x14ac:dyDescent="0.3">
      <c r="A67" s="47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41"/>
      <c r="R67" s="41"/>
      <c r="S67" s="37"/>
      <c r="T67" s="68" t="s">
        <v>131</v>
      </c>
      <c r="U67" s="37"/>
      <c r="V67" s="37"/>
      <c r="W67" s="37"/>
      <c r="X67" s="37"/>
      <c r="Y67" s="37"/>
      <c r="Z67" s="82">
        <f>+Z66+Z53+Z40+Z27</f>
        <v>961</v>
      </c>
      <c r="AA67" s="82">
        <f t="shared" ref="AA67:AD67" si="22">+AA66+AA53+AA40+AA27</f>
        <v>228</v>
      </c>
      <c r="AB67" s="82">
        <f t="shared" si="22"/>
        <v>370</v>
      </c>
      <c r="AC67" s="82">
        <f t="shared" si="22"/>
        <v>598</v>
      </c>
      <c r="AD67" s="82">
        <f t="shared" si="22"/>
        <v>94</v>
      </c>
      <c r="AE67" s="37"/>
      <c r="AF67" s="37"/>
      <c r="AG67" s="68" t="s">
        <v>131</v>
      </c>
      <c r="AH67" s="37"/>
      <c r="AI67" s="37"/>
      <c r="AJ67" s="36"/>
      <c r="AK67" s="36"/>
      <c r="AL67" s="37"/>
      <c r="AM67" s="82">
        <f>+AM66+AM53+AM40+AM27</f>
        <v>962</v>
      </c>
      <c r="AN67" s="82">
        <f t="shared" ref="AN67:AQ67" si="23">+AN66+AN53+AN40+AN27</f>
        <v>254</v>
      </c>
      <c r="AO67" s="82">
        <f t="shared" si="23"/>
        <v>382</v>
      </c>
      <c r="AP67" s="82">
        <f t="shared" si="23"/>
        <v>636</v>
      </c>
      <c r="AQ67" s="82">
        <f t="shared" si="23"/>
        <v>102</v>
      </c>
      <c r="AR67" s="41"/>
    </row>
    <row r="68" spans="1:44" ht="15.95" customHeight="1" thickTop="1" x14ac:dyDescent="0.25">
      <c r="A68" s="47"/>
      <c r="G68" s="16"/>
      <c r="H68" s="16"/>
      <c r="I68" s="16"/>
      <c r="J68" s="16"/>
      <c r="K68" s="16"/>
      <c r="L68" s="16"/>
      <c r="M68" s="16"/>
      <c r="Q68" s="41"/>
      <c r="R68" s="41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5" t="s">
        <v>102</v>
      </c>
      <c r="AG68" s="34"/>
      <c r="AH68" s="34"/>
      <c r="AI68" s="34"/>
      <c r="AJ68" s="35"/>
      <c r="AK68" s="35"/>
      <c r="AL68" s="23"/>
      <c r="AM68" s="145">
        <f>Z67+AM67</f>
        <v>1923</v>
      </c>
      <c r="AN68" s="145">
        <f>AA67+AN67</f>
        <v>482</v>
      </c>
      <c r="AO68" s="145">
        <f>AB67+AO67</f>
        <v>752</v>
      </c>
      <c r="AP68" s="145">
        <f>AC67+AP67</f>
        <v>1234</v>
      </c>
      <c r="AQ68" s="145">
        <f>AD67+AQ67</f>
        <v>196</v>
      </c>
      <c r="AR68" s="41"/>
    </row>
    <row r="69" spans="1:44" ht="15.95" customHeight="1" x14ac:dyDescent="0.25">
      <c r="A69" s="47"/>
      <c r="Q69" s="41"/>
      <c r="R69" s="41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37"/>
      <c r="AF69" s="36"/>
      <c r="AG69" s="37"/>
      <c r="AH69" s="37"/>
      <c r="AI69" s="37"/>
      <c r="AJ69" s="36"/>
      <c r="AK69" s="36"/>
      <c r="AL69" s="37"/>
      <c r="AM69" s="43"/>
      <c r="AN69" s="43"/>
      <c r="AO69" s="43"/>
      <c r="AP69" s="72"/>
      <c r="AQ69" s="43"/>
      <c r="AR69" s="41"/>
    </row>
    <row r="70" spans="1:44" ht="15.95" customHeight="1" x14ac:dyDescent="0.25">
      <c r="A70" s="47"/>
      <c r="Q70" s="41"/>
      <c r="R70" s="41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37"/>
      <c r="AF70" s="36"/>
      <c r="AG70" s="37"/>
      <c r="AH70" s="37"/>
      <c r="AI70" s="37"/>
      <c r="AJ70" s="36"/>
      <c r="AK70" s="36"/>
      <c r="AL70" s="37"/>
      <c r="AM70" s="43"/>
      <c r="AN70" s="43"/>
      <c r="AO70" s="43"/>
      <c r="AP70" s="72"/>
      <c r="AQ70" s="43"/>
      <c r="AR70" s="41"/>
    </row>
    <row r="71" spans="1:44" ht="15.95" customHeight="1" x14ac:dyDescent="0.25">
      <c r="A71" s="47"/>
      <c r="Q71" s="41"/>
      <c r="R71" s="40"/>
      <c r="AF71" s="16"/>
      <c r="AG71" s="16"/>
      <c r="AH71" s="16"/>
      <c r="AI71" s="16"/>
      <c r="AJ71" s="16"/>
      <c r="AK71" s="16"/>
      <c r="AL71" s="16"/>
      <c r="AR71" s="12"/>
    </row>
    <row r="72" spans="1:44" ht="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12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12"/>
    </row>
    <row r="73" spans="1:44" ht="24" customHeight="1" x14ac:dyDescent="0.3">
      <c r="A73" s="40"/>
      <c r="B73" s="275" t="s">
        <v>0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40"/>
      <c r="R73" s="40"/>
      <c r="S73" s="275" t="s">
        <v>0</v>
      </c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12"/>
    </row>
    <row r="74" spans="1:44" ht="20.25" x14ac:dyDescent="0.3">
      <c r="A74" s="40"/>
      <c r="B74" s="52" t="s">
        <v>115</v>
      </c>
      <c r="C74" s="52">
        <f>+C2</f>
        <v>22</v>
      </c>
      <c r="D74" s="51"/>
      <c r="E74" s="51"/>
      <c r="F74" s="51"/>
      <c r="G74" s="273" t="s">
        <v>179</v>
      </c>
      <c r="H74" s="273"/>
      <c r="I74" s="273"/>
      <c r="J74" s="273"/>
      <c r="K74" s="273"/>
      <c r="L74" s="273"/>
      <c r="M74" s="273"/>
      <c r="N74" s="51"/>
      <c r="O74" s="51"/>
      <c r="P74" s="51"/>
      <c r="Q74" s="40"/>
      <c r="R74" s="40"/>
      <c r="S74" s="273" t="s">
        <v>135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40"/>
    </row>
    <row r="75" spans="1:44" ht="18.600000000000001" customHeight="1" x14ac:dyDescent="0.3">
      <c r="A75" s="41"/>
      <c r="N75" s="51"/>
      <c r="O75" s="51"/>
      <c r="P75" s="51"/>
      <c r="Q75" s="41"/>
      <c r="R75" s="41"/>
      <c r="S75" s="61"/>
      <c r="T75" s="62"/>
      <c r="U75" s="62"/>
      <c r="V75" s="62"/>
      <c r="W75" s="62"/>
      <c r="X75" s="62"/>
      <c r="Y75" s="62"/>
      <c r="Z75" s="62"/>
      <c r="AA75" s="63"/>
      <c r="AB75" s="63"/>
      <c r="AC75" s="63"/>
      <c r="AD75" s="63"/>
      <c r="AE75" s="64"/>
      <c r="AF75" s="63"/>
      <c r="AG75" s="63"/>
      <c r="AH75" s="63"/>
      <c r="AI75" s="63"/>
      <c r="AJ75" s="63"/>
      <c r="AK75" s="63"/>
      <c r="AL75" s="63"/>
      <c r="AM75" s="65"/>
      <c r="AN75" s="37"/>
      <c r="AO75" s="37"/>
      <c r="AP75" s="38"/>
      <c r="AQ75" s="38"/>
      <c r="AR75" s="41"/>
    </row>
    <row r="76" spans="1:44" ht="16.5" thickBot="1" x14ac:dyDescent="0.3">
      <c r="A76" s="41"/>
      <c r="B76" s="16"/>
      <c r="C76" s="16"/>
      <c r="N76" s="16"/>
      <c r="O76" s="16"/>
      <c r="P76" s="16"/>
      <c r="Q76" s="40"/>
      <c r="R76" s="40"/>
      <c r="S76" s="59" t="s">
        <v>161</v>
      </c>
      <c r="T76" s="59" t="s">
        <v>163</v>
      </c>
      <c r="U76" s="59"/>
      <c r="V76" s="88"/>
      <c r="W76" s="88"/>
      <c r="X76" s="88"/>
      <c r="Y76" s="88"/>
      <c r="Z76" s="88" t="s">
        <v>4</v>
      </c>
      <c r="AA76" s="88" t="s">
        <v>29</v>
      </c>
      <c r="AB76" s="88" t="s">
        <v>30</v>
      </c>
      <c r="AC76" s="88" t="s">
        <v>31</v>
      </c>
      <c r="AD76" s="88" t="s">
        <v>3</v>
      </c>
      <c r="AE76" s="38"/>
      <c r="AF76" s="59" t="s">
        <v>161</v>
      </c>
      <c r="AG76" s="59" t="s">
        <v>163</v>
      </c>
      <c r="AH76" s="59"/>
      <c r="AI76" s="88"/>
      <c r="AJ76" s="88"/>
      <c r="AK76" s="88"/>
      <c r="AL76" s="88"/>
      <c r="AM76" s="88" t="s">
        <v>4</v>
      </c>
      <c r="AN76" s="88" t="s">
        <v>29</v>
      </c>
      <c r="AO76" s="88" t="s">
        <v>30</v>
      </c>
      <c r="AP76" s="88" t="s">
        <v>31</v>
      </c>
      <c r="AQ76" s="88" t="s">
        <v>3</v>
      </c>
      <c r="AR76" s="40"/>
    </row>
    <row r="77" spans="1:44" ht="15.75" customHeight="1" x14ac:dyDescent="0.25">
      <c r="A77" s="41"/>
      <c r="B77" s="16"/>
      <c r="C77" s="16"/>
      <c r="N77" s="16"/>
      <c r="O77" s="16"/>
      <c r="P77" s="16"/>
      <c r="Q77" s="40"/>
      <c r="R77" s="40"/>
      <c r="S77" s="58">
        <v>6</v>
      </c>
      <c r="T77" s="36" t="s">
        <v>172</v>
      </c>
      <c r="Z77" s="38">
        <v>3</v>
      </c>
      <c r="AA77" s="38">
        <v>0</v>
      </c>
      <c r="AB77" s="38">
        <v>2</v>
      </c>
      <c r="AC77" s="38">
        <f t="shared" ref="AC77" si="24">+AA77+AB77</f>
        <v>2</v>
      </c>
      <c r="AD77" s="38">
        <v>0</v>
      </c>
      <c r="AF77" s="58">
        <v>8</v>
      </c>
      <c r="AG77" s="36" t="s">
        <v>425</v>
      </c>
      <c r="AM77" s="38">
        <v>1</v>
      </c>
      <c r="AN77" s="38">
        <v>0</v>
      </c>
      <c r="AO77" s="38">
        <v>1</v>
      </c>
      <c r="AP77" s="38">
        <f>+AN77+AO77</f>
        <v>1</v>
      </c>
      <c r="AQ77" s="38">
        <v>0</v>
      </c>
      <c r="AR77" s="40"/>
    </row>
    <row r="78" spans="1:44" ht="15.75" customHeight="1" thickBot="1" x14ac:dyDescent="0.3">
      <c r="A78" s="41"/>
      <c r="B78" s="16"/>
      <c r="C78" s="16"/>
      <c r="D78" s="13" t="s">
        <v>103</v>
      </c>
      <c r="E78" s="13"/>
      <c r="F78" s="13"/>
      <c r="G78" s="15" t="s">
        <v>2</v>
      </c>
      <c r="H78" s="15"/>
      <c r="I78" s="15" t="s">
        <v>4</v>
      </c>
      <c r="J78" s="15" t="s">
        <v>29</v>
      </c>
      <c r="K78" s="15" t="s">
        <v>30</v>
      </c>
      <c r="L78" s="84" t="s">
        <v>31</v>
      </c>
      <c r="M78" s="15" t="s">
        <v>3</v>
      </c>
      <c r="N78" s="16"/>
      <c r="O78" s="16"/>
      <c r="P78" s="16"/>
      <c r="Q78" s="41"/>
      <c r="R78" s="41"/>
      <c r="S78" s="58">
        <v>6</v>
      </c>
      <c r="T78" s="36" t="s">
        <v>355</v>
      </c>
      <c r="Z78" s="38">
        <v>11</v>
      </c>
      <c r="AA78" s="38">
        <v>1</v>
      </c>
      <c r="AB78" s="38">
        <v>0</v>
      </c>
      <c r="AC78" s="38">
        <f>+AA78+AB78</f>
        <v>1</v>
      </c>
      <c r="AD78" s="38">
        <v>2</v>
      </c>
      <c r="AF78" s="58">
        <v>9.5</v>
      </c>
      <c r="AG78" s="36" t="s">
        <v>277</v>
      </c>
      <c r="AM78" s="38">
        <v>1</v>
      </c>
      <c r="AN78" s="38">
        <v>1</v>
      </c>
      <c r="AO78" s="38">
        <v>1</v>
      </c>
      <c r="AP78" s="38">
        <f>+AN78+AO78</f>
        <v>2</v>
      </c>
      <c r="AQ78" s="38">
        <v>0</v>
      </c>
      <c r="AR78" s="41"/>
    </row>
    <row r="79" spans="1:44" ht="15.75" customHeight="1" x14ac:dyDescent="0.25">
      <c r="A79" s="41"/>
      <c r="B79" s="16"/>
      <c r="C79" s="16"/>
      <c r="D79" s="42" t="s">
        <v>82</v>
      </c>
      <c r="E79" s="42"/>
      <c r="F79" s="42"/>
      <c r="G79" s="42" t="s">
        <v>160</v>
      </c>
      <c r="H79" s="43"/>
      <c r="I79" s="50">
        <v>21</v>
      </c>
      <c r="J79" s="74">
        <v>40</v>
      </c>
      <c r="K79" s="74">
        <v>15</v>
      </c>
      <c r="L79" s="83">
        <f t="shared" ref="L79:L107" si="25">+J79+K79</f>
        <v>55</v>
      </c>
      <c r="M79" s="74">
        <v>4</v>
      </c>
      <c r="O79" s="16"/>
      <c r="P79" s="16"/>
      <c r="Q79" s="41"/>
      <c r="R79" s="41"/>
      <c r="S79" s="58">
        <v>9.5</v>
      </c>
      <c r="T79" s="36" t="s">
        <v>279</v>
      </c>
      <c r="Z79" s="38">
        <v>2</v>
      </c>
      <c r="AA79" s="38">
        <v>1</v>
      </c>
      <c r="AB79" s="38">
        <v>0</v>
      </c>
      <c r="AC79" s="38">
        <f>+AA79+AB79</f>
        <v>1</v>
      </c>
      <c r="AD79" s="38">
        <v>0</v>
      </c>
      <c r="AF79" s="58">
        <v>7.5</v>
      </c>
      <c r="AG79" s="36" t="s">
        <v>609</v>
      </c>
      <c r="AM79" s="38">
        <v>1</v>
      </c>
      <c r="AN79" s="38">
        <v>0</v>
      </c>
      <c r="AO79" s="38">
        <v>0</v>
      </c>
      <c r="AP79" s="38">
        <f t="shared" ref="AP79" si="26">+AN79+AO79</f>
        <v>0</v>
      </c>
      <c r="AQ79" s="38">
        <v>0</v>
      </c>
      <c r="AR79" s="41"/>
    </row>
    <row r="80" spans="1:44" ht="15.75" customHeight="1" x14ac:dyDescent="0.25">
      <c r="A80" s="41"/>
      <c r="B80" s="16"/>
      <c r="C80" s="16"/>
      <c r="D80" s="42" t="s">
        <v>65</v>
      </c>
      <c r="E80" s="42"/>
      <c r="F80" s="42"/>
      <c r="G80" s="42" t="s">
        <v>17</v>
      </c>
      <c r="H80" s="43"/>
      <c r="I80" s="50">
        <v>20</v>
      </c>
      <c r="J80" s="74">
        <v>24</v>
      </c>
      <c r="K80" s="74">
        <v>25</v>
      </c>
      <c r="L80" s="83">
        <f t="shared" si="25"/>
        <v>49</v>
      </c>
      <c r="M80" s="74">
        <v>2</v>
      </c>
      <c r="O80" s="16"/>
      <c r="P80" s="16"/>
      <c r="Q80" s="41"/>
      <c r="R80" s="41"/>
      <c r="S80" s="58">
        <v>8</v>
      </c>
      <c r="T80" s="36" t="s">
        <v>402</v>
      </c>
      <c r="Z80" s="38">
        <v>6</v>
      </c>
      <c r="AA80" s="38">
        <v>1</v>
      </c>
      <c r="AB80" s="38">
        <v>2</v>
      </c>
      <c r="AC80" s="38">
        <f>+AA80+AB80</f>
        <v>3</v>
      </c>
      <c r="AD80" s="38">
        <v>2</v>
      </c>
      <c r="AF80" s="58">
        <v>8</v>
      </c>
      <c r="AG80" s="36" t="s">
        <v>471</v>
      </c>
      <c r="AM80" s="38">
        <v>4</v>
      </c>
      <c r="AN80" s="38">
        <v>1</v>
      </c>
      <c r="AO80" s="38">
        <v>0</v>
      </c>
      <c r="AP80" s="38">
        <f>+AN80+AO80</f>
        <v>1</v>
      </c>
      <c r="AQ80" s="38">
        <v>0</v>
      </c>
      <c r="AR80" s="41"/>
    </row>
    <row r="81" spans="1:44" ht="15.75" customHeight="1" x14ac:dyDescent="0.25">
      <c r="A81" s="41"/>
      <c r="B81" s="16"/>
      <c r="C81" s="16"/>
      <c r="D81" s="36" t="s">
        <v>126</v>
      </c>
      <c r="E81" s="36"/>
      <c r="F81" s="36"/>
      <c r="G81" s="42" t="s">
        <v>157</v>
      </c>
      <c r="H81" s="38"/>
      <c r="I81" s="50">
        <v>20</v>
      </c>
      <c r="J81" s="74">
        <v>27</v>
      </c>
      <c r="K81" s="74">
        <v>16</v>
      </c>
      <c r="L81" s="83">
        <f t="shared" si="25"/>
        <v>43</v>
      </c>
      <c r="M81" s="74">
        <v>4</v>
      </c>
      <c r="O81" s="16"/>
      <c r="P81" s="16"/>
      <c r="Q81" s="41"/>
      <c r="R81" s="41"/>
      <c r="S81" s="58">
        <v>8</v>
      </c>
      <c r="T81" s="36" t="s">
        <v>610</v>
      </c>
      <c r="Z81" s="38">
        <v>1</v>
      </c>
      <c r="AA81" s="38">
        <v>0</v>
      </c>
      <c r="AB81" s="38">
        <v>0</v>
      </c>
      <c r="AC81" s="38">
        <f t="shared" ref="AC81:AC82" si="27">+AA81+AB81</f>
        <v>0</v>
      </c>
      <c r="AD81" s="38">
        <v>0</v>
      </c>
      <c r="AF81" s="58">
        <v>9</v>
      </c>
      <c r="AG81" s="36" t="s">
        <v>238</v>
      </c>
      <c r="AM81" s="38">
        <v>5</v>
      </c>
      <c r="AN81" s="38">
        <v>1</v>
      </c>
      <c r="AO81" s="38">
        <v>2</v>
      </c>
      <c r="AP81" s="38">
        <f>+AN81+AO81</f>
        <v>3</v>
      </c>
      <c r="AQ81" s="38">
        <v>2</v>
      </c>
      <c r="AR81" s="41"/>
    </row>
    <row r="82" spans="1:44" ht="15.75" customHeight="1" x14ac:dyDescent="0.25">
      <c r="A82" s="41"/>
      <c r="B82" s="16"/>
      <c r="C82" s="16"/>
      <c r="D82" s="42" t="s">
        <v>133</v>
      </c>
      <c r="E82" s="42"/>
      <c r="F82" s="42"/>
      <c r="G82" s="42" t="s">
        <v>158</v>
      </c>
      <c r="H82" s="43"/>
      <c r="I82" s="50">
        <v>19</v>
      </c>
      <c r="J82" s="74">
        <v>32</v>
      </c>
      <c r="K82" s="74">
        <v>7</v>
      </c>
      <c r="L82" s="83">
        <f t="shared" si="25"/>
        <v>39</v>
      </c>
      <c r="M82" s="74">
        <v>0</v>
      </c>
      <c r="O82" s="16"/>
      <c r="P82" s="16"/>
      <c r="Q82" s="41"/>
      <c r="R82" s="41"/>
      <c r="S82" s="58">
        <v>7.5</v>
      </c>
      <c r="T82" s="36" t="s">
        <v>370</v>
      </c>
      <c r="Z82" s="38">
        <v>3</v>
      </c>
      <c r="AA82" s="38">
        <v>1</v>
      </c>
      <c r="AB82" s="38">
        <v>2</v>
      </c>
      <c r="AC82" s="38">
        <f t="shared" si="27"/>
        <v>3</v>
      </c>
      <c r="AD82" s="38">
        <v>0</v>
      </c>
      <c r="AF82" s="58">
        <v>8.5</v>
      </c>
      <c r="AG82" s="36" t="s">
        <v>254</v>
      </c>
      <c r="AM82" s="38">
        <v>7</v>
      </c>
      <c r="AN82" s="38">
        <v>5</v>
      </c>
      <c r="AO82" s="38">
        <v>9</v>
      </c>
      <c r="AP82" s="38">
        <f t="shared" ref="AP82:AP83" si="28">+AN82+AO82</f>
        <v>14</v>
      </c>
      <c r="AQ82" s="38">
        <v>0</v>
      </c>
      <c r="AR82" s="41"/>
    </row>
    <row r="83" spans="1:44" ht="15.75" customHeight="1" x14ac:dyDescent="0.25">
      <c r="A83" s="41"/>
      <c r="C83" s="16"/>
      <c r="D83" s="36" t="s">
        <v>119</v>
      </c>
      <c r="E83" s="36"/>
      <c r="F83" s="36"/>
      <c r="G83" s="36" t="s">
        <v>144</v>
      </c>
      <c r="H83" s="38"/>
      <c r="I83" s="50">
        <v>19</v>
      </c>
      <c r="J83" s="74">
        <v>20</v>
      </c>
      <c r="K83" s="74">
        <v>15</v>
      </c>
      <c r="L83" s="83">
        <f t="shared" si="25"/>
        <v>35</v>
      </c>
      <c r="M83" s="74">
        <v>6</v>
      </c>
      <c r="Q83" s="41"/>
      <c r="R83" s="41"/>
      <c r="S83" s="58">
        <v>6</v>
      </c>
      <c r="T83" s="36" t="s">
        <v>345</v>
      </c>
      <c r="Z83" s="38">
        <v>1</v>
      </c>
      <c r="AA83" s="38">
        <v>0</v>
      </c>
      <c r="AB83" s="38">
        <v>0</v>
      </c>
      <c r="AC83" s="38">
        <f>+AA83+AB83</f>
        <v>0</v>
      </c>
      <c r="AD83" s="38">
        <v>0</v>
      </c>
      <c r="AF83" s="58">
        <v>7.5</v>
      </c>
      <c r="AG83" s="36" t="s">
        <v>430</v>
      </c>
      <c r="AM83" s="38">
        <v>1</v>
      </c>
      <c r="AN83" s="38">
        <v>0</v>
      </c>
      <c r="AO83" s="38">
        <v>0</v>
      </c>
      <c r="AP83" s="38">
        <f t="shared" si="28"/>
        <v>0</v>
      </c>
      <c r="AQ83" s="38">
        <v>0</v>
      </c>
      <c r="AR83" s="41"/>
    </row>
    <row r="84" spans="1:44" ht="15.75" customHeight="1" x14ac:dyDescent="0.25">
      <c r="A84" s="41"/>
      <c r="C84" s="16"/>
      <c r="D84" s="42" t="s">
        <v>132</v>
      </c>
      <c r="E84" s="42"/>
      <c r="F84" s="42"/>
      <c r="G84" s="42" t="s">
        <v>159</v>
      </c>
      <c r="H84" s="43"/>
      <c r="I84" s="50">
        <v>20</v>
      </c>
      <c r="J84" s="74">
        <v>19</v>
      </c>
      <c r="K84" s="74">
        <v>14</v>
      </c>
      <c r="L84" s="83">
        <f t="shared" si="25"/>
        <v>33</v>
      </c>
      <c r="M84" s="74">
        <v>2</v>
      </c>
      <c r="Q84" s="41"/>
      <c r="R84" s="41"/>
      <c r="S84" s="58">
        <v>6.5</v>
      </c>
      <c r="T84" s="36" t="s">
        <v>278</v>
      </c>
      <c r="Z84" s="38">
        <v>21</v>
      </c>
      <c r="AA84" s="38">
        <v>1</v>
      </c>
      <c r="AB84" s="38">
        <v>4</v>
      </c>
      <c r="AC84" s="38">
        <f>+AA84+AB84</f>
        <v>5</v>
      </c>
      <c r="AD84" s="38">
        <v>2</v>
      </c>
      <c r="AF84" s="58">
        <v>7</v>
      </c>
      <c r="AG84" s="36" t="s">
        <v>404</v>
      </c>
      <c r="AM84" s="38">
        <v>1</v>
      </c>
      <c r="AN84" s="38">
        <v>0</v>
      </c>
      <c r="AO84" s="38">
        <v>0</v>
      </c>
      <c r="AP84" s="38">
        <f>+AN84+AO84</f>
        <v>0</v>
      </c>
      <c r="AQ84" s="38">
        <v>0</v>
      </c>
      <c r="AR84" s="41"/>
    </row>
    <row r="85" spans="1:44" ht="15.75" customHeight="1" x14ac:dyDescent="0.25">
      <c r="A85" s="41"/>
      <c r="C85" s="16"/>
      <c r="D85" s="42" t="s">
        <v>39</v>
      </c>
      <c r="E85" s="42"/>
      <c r="F85" s="42"/>
      <c r="G85" s="42" t="s">
        <v>17</v>
      </c>
      <c r="H85" s="43"/>
      <c r="I85" s="50">
        <v>18</v>
      </c>
      <c r="J85" s="74">
        <v>10</v>
      </c>
      <c r="K85" s="74">
        <v>22</v>
      </c>
      <c r="L85" s="83">
        <f t="shared" si="25"/>
        <v>32</v>
      </c>
      <c r="M85" s="74">
        <v>6</v>
      </c>
      <c r="Q85" s="41"/>
      <c r="R85" s="41"/>
      <c r="S85" s="58">
        <v>7.5</v>
      </c>
      <c r="T85" s="36" t="s">
        <v>390</v>
      </c>
      <c r="Z85" s="38">
        <v>11</v>
      </c>
      <c r="AA85" s="38">
        <v>5</v>
      </c>
      <c r="AB85" s="38">
        <v>5</v>
      </c>
      <c r="AC85" s="38">
        <f>+AA85+AB85</f>
        <v>10</v>
      </c>
      <c r="AD85" s="38">
        <v>2</v>
      </c>
      <c r="AF85" s="58">
        <v>8.5</v>
      </c>
      <c r="AG85" s="36" t="s">
        <v>405</v>
      </c>
      <c r="AM85" s="38">
        <v>1</v>
      </c>
      <c r="AN85" s="38">
        <v>1</v>
      </c>
      <c r="AO85" s="38">
        <v>0</v>
      </c>
      <c r="AP85" s="38">
        <f>+AN85+AO85</f>
        <v>1</v>
      </c>
      <c r="AQ85" s="38">
        <v>0</v>
      </c>
      <c r="AR85" s="41"/>
    </row>
    <row r="86" spans="1:44" ht="15.75" customHeight="1" x14ac:dyDescent="0.25">
      <c r="A86" s="41"/>
      <c r="C86" s="16"/>
      <c r="D86" s="42" t="s">
        <v>130</v>
      </c>
      <c r="E86" s="42"/>
      <c r="F86" s="42"/>
      <c r="G86" s="42" t="s">
        <v>160</v>
      </c>
      <c r="H86" s="43"/>
      <c r="I86" s="50">
        <v>20</v>
      </c>
      <c r="J86" s="74">
        <v>12</v>
      </c>
      <c r="K86" s="74">
        <v>17</v>
      </c>
      <c r="L86" s="83">
        <f t="shared" si="25"/>
        <v>29</v>
      </c>
      <c r="M86" s="74">
        <v>2</v>
      </c>
      <c r="Q86" s="46"/>
      <c r="R86" s="46"/>
      <c r="S86" s="58">
        <v>7.5</v>
      </c>
      <c r="T86" s="36" t="s">
        <v>341</v>
      </c>
      <c r="Z86" s="38">
        <v>1</v>
      </c>
      <c r="AA86" s="38">
        <v>0</v>
      </c>
      <c r="AB86" s="38">
        <v>0</v>
      </c>
      <c r="AC86" s="38">
        <f t="shared" ref="AC86" si="29">+AA86+AB86</f>
        <v>0</v>
      </c>
      <c r="AD86" s="38">
        <v>0</v>
      </c>
      <c r="AF86" s="58">
        <v>9</v>
      </c>
      <c r="AG86" s="36" t="s">
        <v>344</v>
      </c>
      <c r="AM86" s="38">
        <v>1</v>
      </c>
      <c r="AN86" s="38">
        <v>1</v>
      </c>
      <c r="AO86" s="38">
        <v>0</v>
      </c>
      <c r="AP86" s="38">
        <f>+AN86+AO86</f>
        <v>1</v>
      </c>
      <c r="AQ86" s="38">
        <v>0</v>
      </c>
      <c r="AR86" s="46"/>
    </row>
    <row r="87" spans="1:44" ht="15.75" customHeight="1" x14ac:dyDescent="0.25">
      <c r="A87" s="41"/>
      <c r="C87" s="16"/>
      <c r="D87" s="42" t="s">
        <v>184</v>
      </c>
      <c r="G87" s="42" t="s">
        <v>17</v>
      </c>
      <c r="H87" s="43"/>
      <c r="I87" s="50">
        <v>19</v>
      </c>
      <c r="J87" s="74">
        <v>14</v>
      </c>
      <c r="K87" s="74">
        <v>13</v>
      </c>
      <c r="L87" s="83">
        <f t="shared" si="25"/>
        <v>27</v>
      </c>
      <c r="M87" s="74">
        <v>4</v>
      </c>
      <c r="Q87" s="46"/>
      <c r="R87" s="46"/>
      <c r="S87" s="58">
        <v>8</v>
      </c>
      <c r="T87" s="36" t="s">
        <v>169</v>
      </c>
      <c r="Z87" s="38">
        <v>10</v>
      </c>
      <c r="AA87" s="38">
        <v>1</v>
      </c>
      <c r="AB87" s="38">
        <v>2</v>
      </c>
      <c r="AC87" s="38">
        <f>+AA87+AB87</f>
        <v>3</v>
      </c>
      <c r="AD87" s="38">
        <v>2</v>
      </c>
      <c r="AF87" s="58">
        <v>8</v>
      </c>
      <c r="AG87" s="36" t="s">
        <v>312</v>
      </c>
      <c r="AM87" s="38">
        <v>1</v>
      </c>
      <c r="AN87" s="38">
        <v>0</v>
      </c>
      <c r="AO87" s="38">
        <v>0</v>
      </c>
      <c r="AP87" s="38">
        <f>+AN87+AO87</f>
        <v>0</v>
      </c>
      <c r="AQ87" s="38">
        <v>0</v>
      </c>
      <c r="AR87" s="46"/>
    </row>
    <row r="88" spans="1:44" ht="15.75" customHeight="1" x14ac:dyDescent="0.25">
      <c r="A88" s="41"/>
      <c r="C88" s="16"/>
      <c r="D88" s="42" t="s">
        <v>110</v>
      </c>
      <c r="E88" s="42"/>
      <c r="F88" s="42"/>
      <c r="G88" s="29" t="s">
        <v>146</v>
      </c>
      <c r="H88" s="43"/>
      <c r="I88" s="50">
        <v>21</v>
      </c>
      <c r="J88" s="74">
        <v>10</v>
      </c>
      <c r="K88" s="74">
        <v>15</v>
      </c>
      <c r="L88" s="83">
        <f t="shared" si="25"/>
        <v>25</v>
      </c>
      <c r="M88" s="74">
        <v>2</v>
      </c>
      <c r="Q88" s="46"/>
      <c r="R88" s="46"/>
      <c r="S88" s="58">
        <v>7</v>
      </c>
      <c r="T88" s="36" t="s">
        <v>237</v>
      </c>
      <c r="Z88" s="38">
        <v>6</v>
      </c>
      <c r="AA88" s="38">
        <v>0</v>
      </c>
      <c r="AB88" s="38">
        <v>2</v>
      </c>
      <c r="AC88" s="38">
        <f>+AA88+AB88</f>
        <v>2</v>
      </c>
      <c r="AD88" s="38">
        <v>0</v>
      </c>
      <c r="AF88" s="58">
        <v>8.5</v>
      </c>
      <c r="AG88" s="36" t="s">
        <v>403</v>
      </c>
      <c r="AM88" s="38">
        <v>3</v>
      </c>
      <c r="AN88" s="38">
        <v>2</v>
      </c>
      <c r="AO88" s="38">
        <v>2</v>
      </c>
      <c r="AP88" s="38">
        <f>+AN88+AO88</f>
        <v>4</v>
      </c>
      <c r="AQ88" s="38">
        <v>0</v>
      </c>
      <c r="AR88" s="46"/>
    </row>
    <row r="89" spans="1:44" ht="15.75" customHeight="1" x14ac:dyDescent="0.25">
      <c r="A89" s="41"/>
      <c r="C89" s="16"/>
      <c r="D89" s="42" t="s">
        <v>36</v>
      </c>
      <c r="E89" s="42"/>
      <c r="F89" s="42"/>
      <c r="G89" s="42" t="s">
        <v>158</v>
      </c>
      <c r="H89" s="43"/>
      <c r="I89" s="50">
        <v>19</v>
      </c>
      <c r="J89" s="74">
        <v>8</v>
      </c>
      <c r="K89" s="74">
        <v>17</v>
      </c>
      <c r="L89" s="83">
        <f t="shared" si="25"/>
        <v>25</v>
      </c>
      <c r="M89" s="74">
        <v>4</v>
      </c>
      <c r="Q89" s="47"/>
      <c r="R89" s="47"/>
      <c r="S89" s="58">
        <v>8</v>
      </c>
      <c r="T89" s="36" t="s">
        <v>567</v>
      </c>
      <c r="Z89" s="38">
        <v>3</v>
      </c>
      <c r="AA89" s="38">
        <v>0</v>
      </c>
      <c r="AB89" s="38">
        <v>3</v>
      </c>
      <c r="AC89" s="38">
        <f>+AA89+AB89</f>
        <v>3</v>
      </c>
      <c r="AD89" s="38">
        <v>0</v>
      </c>
      <c r="AF89" s="58">
        <v>8</v>
      </c>
      <c r="AG89" s="36" t="s">
        <v>424</v>
      </c>
      <c r="AM89" s="38">
        <v>4</v>
      </c>
      <c r="AN89" s="38">
        <v>1</v>
      </c>
      <c r="AO89" s="38">
        <v>3</v>
      </c>
      <c r="AP89" s="38">
        <f t="shared" ref="AP89" si="30">+AN89+AO89</f>
        <v>4</v>
      </c>
      <c r="AQ89" s="38">
        <v>0</v>
      </c>
      <c r="AR89" s="47"/>
    </row>
    <row r="90" spans="1:44" ht="15.75" customHeight="1" x14ac:dyDescent="0.25">
      <c r="A90" s="41"/>
      <c r="C90" s="16"/>
      <c r="D90" s="36" t="s">
        <v>111</v>
      </c>
      <c r="E90" s="36"/>
      <c r="F90" s="36"/>
      <c r="G90" s="42" t="s">
        <v>157</v>
      </c>
      <c r="H90" s="38"/>
      <c r="I90" s="50">
        <v>20</v>
      </c>
      <c r="J90" s="74">
        <v>8</v>
      </c>
      <c r="K90" s="74">
        <v>16</v>
      </c>
      <c r="L90" s="83">
        <f t="shared" si="25"/>
        <v>24</v>
      </c>
      <c r="M90" s="74">
        <v>2</v>
      </c>
      <c r="O90" s="16"/>
      <c r="Q90" s="47"/>
      <c r="R90" s="47"/>
      <c r="S90" s="58">
        <v>7</v>
      </c>
      <c r="T90" s="36" t="s">
        <v>577</v>
      </c>
      <c r="Z90" s="38">
        <v>1</v>
      </c>
      <c r="AA90" s="38">
        <v>0</v>
      </c>
      <c r="AB90" s="38">
        <v>1</v>
      </c>
      <c r="AC90" s="38">
        <f>+AA90+AB90</f>
        <v>1</v>
      </c>
      <c r="AD90" s="38">
        <v>0</v>
      </c>
      <c r="AF90" s="58">
        <v>8.5</v>
      </c>
      <c r="AG90" s="36" t="s">
        <v>447</v>
      </c>
      <c r="AM90" s="38">
        <v>1</v>
      </c>
      <c r="AN90" s="38">
        <v>0</v>
      </c>
      <c r="AO90" s="38">
        <v>0</v>
      </c>
      <c r="AP90" s="38">
        <f>+AN90+AO90</f>
        <v>0</v>
      </c>
      <c r="AQ90" s="38">
        <v>2</v>
      </c>
      <c r="AR90" s="47"/>
    </row>
    <row r="91" spans="1:44" ht="15.75" customHeight="1" x14ac:dyDescent="0.25">
      <c r="A91" s="41"/>
      <c r="C91" s="16"/>
      <c r="D91" s="42" t="s">
        <v>94</v>
      </c>
      <c r="E91" s="42"/>
      <c r="F91" s="42"/>
      <c r="G91" s="29" t="s">
        <v>146</v>
      </c>
      <c r="H91" s="43"/>
      <c r="I91" s="50">
        <v>19</v>
      </c>
      <c r="J91" s="74">
        <v>17</v>
      </c>
      <c r="K91" s="74">
        <v>5</v>
      </c>
      <c r="L91" s="83">
        <f t="shared" si="25"/>
        <v>22</v>
      </c>
      <c r="M91" s="74">
        <v>4</v>
      </c>
      <c r="O91" s="16"/>
      <c r="Q91" s="47"/>
      <c r="R91" s="47"/>
      <c r="S91" s="58">
        <v>7.5</v>
      </c>
      <c r="T91" s="36" t="s">
        <v>274</v>
      </c>
      <c r="Z91" s="38">
        <v>9</v>
      </c>
      <c r="AA91" s="38">
        <v>2</v>
      </c>
      <c r="AB91" s="38">
        <v>3</v>
      </c>
      <c r="AC91" s="38">
        <f>+AA91+AB91</f>
        <v>5</v>
      </c>
      <c r="AD91" s="38">
        <v>4</v>
      </c>
      <c r="AF91" s="58">
        <v>7</v>
      </c>
      <c r="AG91" s="36" t="s">
        <v>168</v>
      </c>
      <c r="AM91" s="38">
        <v>5</v>
      </c>
      <c r="AN91" s="38">
        <v>1</v>
      </c>
      <c r="AO91" s="38">
        <v>4</v>
      </c>
      <c r="AP91" s="38">
        <f>+AN91+AO91</f>
        <v>5</v>
      </c>
      <c r="AQ91" s="38">
        <v>0</v>
      </c>
      <c r="AR91" s="47"/>
    </row>
    <row r="92" spans="1:44" ht="15.75" customHeight="1" x14ac:dyDescent="0.25">
      <c r="A92" s="41"/>
      <c r="C92" s="16"/>
      <c r="D92" s="36" t="s">
        <v>34</v>
      </c>
      <c r="E92" s="36"/>
      <c r="F92" s="36"/>
      <c r="G92" s="36" t="s">
        <v>144</v>
      </c>
      <c r="H92" s="38"/>
      <c r="I92" s="50">
        <v>19</v>
      </c>
      <c r="J92" s="74">
        <v>10</v>
      </c>
      <c r="K92" s="74">
        <v>10</v>
      </c>
      <c r="L92" s="83">
        <f t="shared" si="25"/>
        <v>20</v>
      </c>
      <c r="M92" s="74">
        <v>0</v>
      </c>
      <c r="O92" s="16"/>
      <c r="Q92" s="47"/>
      <c r="R92" s="47"/>
      <c r="S92" s="58">
        <v>8</v>
      </c>
      <c r="T92" s="36" t="s">
        <v>343</v>
      </c>
      <c r="Z92" s="38">
        <v>5</v>
      </c>
      <c r="AA92" s="38">
        <v>2</v>
      </c>
      <c r="AB92" s="38">
        <v>4</v>
      </c>
      <c r="AC92" s="38">
        <f t="shared" ref="AC92" si="31">+AA92+AB92</f>
        <v>6</v>
      </c>
      <c r="AD92" s="38">
        <v>0</v>
      </c>
      <c r="AF92" s="58">
        <v>7</v>
      </c>
      <c r="AG92" s="36" t="s">
        <v>236</v>
      </c>
      <c r="AM92" s="38">
        <v>27</v>
      </c>
      <c r="AN92" s="38">
        <v>10</v>
      </c>
      <c r="AO92" s="38">
        <v>7</v>
      </c>
      <c r="AP92" s="38">
        <f>+AN92+AO92</f>
        <v>17</v>
      </c>
      <c r="AQ92" s="38">
        <v>2</v>
      </c>
      <c r="AR92" s="47"/>
    </row>
    <row r="93" spans="1:44" ht="15.75" customHeight="1" x14ac:dyDescent="0.25">
      <c r="A93" s="41"/>
      <c r="C93" s="16"/>
      <c r="D93" s="42" t="s">
        <v>86</v>
      </c>
      <c r="G93" s="42" t="s">
        <v>159</v>
      </c>
      <c r="H93" s="43"/>
      <c r="I93" s="50">
        <v>21</v>
      </c>
      <c r="J93" s="74">
        <v>6</v>
      </c>
      <c r="K93" s="74">
        <v>14</v>
      </c>
      <c r="L93" s="83">
        <f t="shared" si="25"/>
        <v>20</v>
      </c>
      <c r="M93" s="74">
        <v>0</v>
      </c>
      <c r="O93" s="16"/>
      <c r="Q93" s="47"/>
      <c r="R93" s="47"/>
      <c r="S93" s="58">
        <v>8.5</v>
      </c>
      <c r="T93" s="36" t="s">
        <v>173</v>
      </c>
      <c r="Z93" s="38">
        <v>4</v>
      </c>
      <c r="AA93" s="38">
        <v>4</v>
      </c>
      <c r="AB93" s="38">
        <v>1</v>
      </c>
      <c r="AC93" s="38">
        <f>+AA93+AB93</f>
        <v>5</v>
      </c>
      <c r="AD93" s="38">
        <v>0</v>
      </c>
      <c r="AF93" s="58">
        <v>8.5</v>
      </c>
      <c r="AG93" s="36" t="s">
        <v>566</v>
      </c>
      <c r="AM93" s="38">
        <v>1</v>
      </c>
      <c r="AN93" s="38">
        <v>1</v>
      </c>
      <c r="AO93" s="38">
        <v>0</v>
      </c>
      <c r="AP93" s="38">
        <f>+AN93+AO93</f>
        <v>1</v>
      </c>
      <c r="AQ93" s="38">
        <v>2</v>
      </c>
      <c r="AR93" s="47"/>
    </row>
    <row r="94" spans="1:44" ht="15.75" customHeight="1" x14ac:dyDescent="0.25">
      <c r="A94" s="41"/>
      <c r="C94" s="16"/>
      <c r="D94" s="42" t="s">
        <v>67</v>
      </c>
      <c r="E94" s="42"/>
      <c r="F94" s="42"/>
      <c r="G94" s="42" t="s">
        <v>159</v>
      </c>
      <c r="H94" s="43"/>
      <c r="I94" s="50">
        <v>13</v>
      </c>
      <c r="J94" s="74">
        <v>10</v>
      </c>
      <c r="K94" s="74">
        <v>8</v>
      </c>
      <c r="L94" s="83">
        <f t="shared" si="25"/>
        <v>18</v>
      </c>
      <c r="M94" s="74">
        <v>0</v>
      </c>
      <c r="O94" s="16"/>
      <c r="Q94" s="47"/>
      <c r="R94" s="47"/>
      <c r="S94" s="58">
        <v>7</v>
      </c>
      <c r="T94" s="36" t="s">
        <v>280</v>
      </c>
      <c r="Z94" s="38">
        <v>8</v>
      </c>
      <c r="AA94" s="38">
        <v>0</v>
      </c>
      <c r="AB94" s="38">
        <v>0</v>
      </c>
      <c r="AC94" s="38">
        <f>+AA94+AB94</f>
        <v>0</v>
      </c>
      <c r="AD94" s="38">
        <v>0</v>
      </c>
      <c r="AF94" s="58">
        <v>8</v>
      </c>
      <c r="AG94" s="36" t="s">
        <v>383</v>
      </c>
      <c r="AM94" s="38">
        <v>5</v>
      </c>
      <c r="AN94" s="38">
        <v>0</v>
      </c>
      <c r="AO94" s="38">
        <v>4</v>
      </c>
      <c r="AP94" s="38">
        <f>+AN94+AO94</f>
        <v>4</v>
      </c>
      <c r="AQ94" s="38">
        <v>2</v>
      </c>
      <c r="AR94" s="47"/>
    </row>
    <row r="95" spans="1:44" ht="15.75" customHeight="1" x14ac:dyDescent="0.25">
      <c r="A95" s="41"/>
      <c r="C95" s="16"/>
      <c r="D95" s="36" t="s">
        <v>129</v>
      </c>
      <c r="E95" s="36"/>
      <c r="F95" s="36"/>
      <c r="G95" s="42" t="s">
        <v>157</v>
      </c>
      <c r="H95" s="38"/>
      <c r="I95" s="50">
        <v>22</v>
      </c>
      <c r="J95" s="74">
        <v>7</v>
      </c>
      <c r="K95" s="74">
        <v>11</v>
      </c>
      <c r="L95" s="83">
        <f t="shared" si="25"/>
        <v>18</v>
      </c>
      <c r="M95" s="74">
        <v>0</v>
      </c>
      <c r="O95" s="16"/>
      <c r="Q95" s="47"/>
      <c r="R95" s="47"/>
      <c r="S95" s="58">
        <v>7.5</v>
      </c>
      <c r="T95" s="36" t="s">
        <v>155</v>
      </c>
      <c r="Z95" s="38">
        <v>7</v>
      </c>
      <c r="AA95" s="38">
        <v>1</v>
      </c>
      <c r="AB95" s="38">
        <v>0</v>
      </c>
      <c r="AC95" s="38">
        <f t="shared" ref="AC95" si="32">+AA95+AB95</f>
        <v>1</v>
      </c>
      <c r="AD95" s="38">
        <v>2</v>
      </c>
      <c r="AF95" s="58">
        <v>7</v>
      </c>
      <c r="AG95" s="36" t="s">
        <v>428</v>
      </c>
      <c r="AM95" s="38">
        <v>1</v>
      </c>
      <c r="AN95" s="38">
        <v>0</v>
      </c>
      <c r="AO95" s="38">
        <v>0</v>
      </c>
      <c r="AP95" s="38">
        <f t="shared" ref="AP95:AP96" si="33">+AN95+AO95</f>
        <v>0</v>
      </c>
      <c r="AQ95" s="38">
        <v>0</v>
      </c>
      <c r="AR95" s="47"/>
    </row>
    <row r="96" spans="1:44" ht="15.75" customHeight="1" x14ac:dyDescent="0.25">
      <c r="A96" s="41"/>
      <c r="C96" s="16"/>
      <c r="D96" s="42" t="s">
        <v>38</v>
      </c>
      <c r="E96" s="42"/>
      <c r="F96" s="42"/>
      <c r="G96" s="42" t="s">
        <v>160</v>
      </c>
      <c r="H96" s="43"/>
      <c r="I96" s="50">
        <v>20</v>
      </c>
      <c r="J96" s="74">
        <v>6</v>
      </c>
      <c r="K96" s="74">
        <v>12</v>
      </c>
      <c r="L96" s="83">
        <f t="shared" si="25"/>
        <v>18</v>
      </c>
      <c r="M96" s="74">
        <v>4</v>
      </c>
      <c r="O96" s="16"/>
      <c r="Q96" s="47"/>
      <c r="R96" s="47"/>
      <c r="S96" s="58">
        <v>8.5</v>
      </c>
      <c r="T96" s="36" t="s">
        <v>235</v>
      </c>
      <c r="Z96" s="38">
        <v>12</v>
      </c>
      <c r="AA96" s="38">
        <v>14</v>
      </c>
      <c r="AB96" s="38">
        <v>6</v>
      </c>
      <c r="AC96" s="38">
        <f>+AA96+AB96</f>
        <v>20</v>
      </c>
      <c r="AD96" s="38">
        <v>4</v>
      </c>
      <c r="AF96" s="58">
        <v>7.5</v>
      </c>
      <c r="AG96" s="36" t="s">
        <v>426</v>
      </c>
      <c r="AM96" s="38">
        <v>1</v>
      </c>
      <c r="AN96" s="38">
        <v>0</v>
      </c>
      <c r="AO96" s="38">
        <v>0</v>
      </c>
      <c r="AP96" s="38">
        <f t="shared" si="33"/>
        <v>0</v>
      </c>
      <c r="AQ96" s="38">
        <v>0</v>
      </c>
      <c r="AR96" s="47"/>
    </row>
    <row r="97" spans="1:44" ht="15.75" customHeight="1" thickBot="1" x14ac:dyDescent="0.3">
      <c r="A97" s="41"/>
      <c r="C97" s="16"/>
      <c r="D97" s="36" t="s">
        <v>154</v>
      </c>
      <c r="E97" s="36"/>
      <c r="F97" s="36"/>
      <c r="G97" s="36" t="s">
        <v>144</v>
      </c>
      <c r="H97" s="38"/>
      <c r="I97" s="50">
        <v>20</v>
      </c>
      <c r="J97" s="74">
        <v>5</v>
      </c>
      <c r="K97" s="74">
        <v>13</v>
      </c>
      <c r="L97" s="83">
        <f t="shared" si="25"/>
        <v>18</v>
      </c>
      <c r="M97" s="74">
        <v>0</v>
      </c>
      <c r="O97" s="16"/>
      <c r="Q97" s="47"/>
      <c r="R97" s="47"/>
      <c r="S97" s="58">
        <v>8</v>
      </c>
      <c r="T97" s="36" t="s">
        <v>429</v>
      </c>
      <c r="Z97" s="38">
        <v>1</v>
      </c>
      <c r="AA97" s="38">
        <v>0</v>
      </c>
      <c r="AB97" s="38">
        <v>1</v>
      </c>
      <c r="AC97" s="38">
        <f t="shared" ref="AC97" si="34">+AA97+AB97</f>
        <v>1</v>
      </c>
      <c r="AD97" s="38">
        <v>0</v>
      </c>
      <c r="AF97" s="58">
        <v>9</v>
      </c>
      <c r="AG97" s="36" t="s">
        <v>342</v>
      </c>
      <c r="AM97" s="38">
        <v>3</v>
      </c>
      <c r="AN97" s="38">
        <v>1</v>
      </c>
      <c r="AO97" s="38">
        <v>3</v>
      </c>
      <c r="AP97" s="38">
        <f>+AN97+AO97</f>
        <v>4</v>
      </c>
      <c r="AQ97" s="38">
        <v>0</v>
      </c>
      <c r="AR97" s="47"/>
    </row>
    <row r="98" spans="1:44" ht="15.75" customHeight="1" x14ac:dyDescent="0.25">
      <c r="A98" s="41"/>
      <c r="C98" s="16"/>
      <c r="D98" s="42" t="s">
        <v>73</v>
      </c>
      <c r="E98" s="42"/>
      <c r="F98" s="42"/>
      <c r="G98" s="42" t="s">
        <v>160</v>
      </c>
      <c r="H98" s="43"/>
      <c r="I98" s="50">
        <v>20</v>
      </c>
      <c r="J98" s="74">
        <v>2</v>
      </c>
      <c r="K98" s="74">
        <v>16</v>
      </c>
      <c r="L98" s="83">
        <f t="shared" si="25"/>
        <v>18</v>
      </c>
      <c r="M98" s="74">
        <v>0</v>
      </c>
      <c r="O98" s="16"/>
      <c r="Q98" s="47"/>
      <c r="R98" s="47"/>
      <c r="S98" s="67"/>
      <c r="T98" s="68" t="s">
        <v>131</v>
      </c>
      <c r="U98" s="20"/>
      <c r="V98" s="20"/>
      <c r="W98" s="20"/>
      <c r="X98" s="20"/>
      <c r="Y98" s="20"/>
      <c r="Z98" s="60">
        <f>SUM(Z77:Z97)</f>
        <v>126</v>
      </c>
      <c r="AA98" s="60">
        <f t="shared" ref="AA98:AD98" si="35">SUM(AA77:AA97)</f>
        <v>34</v>
      </c>
      <c r="AB98" s="60">
        <f t="shared" si="35"/>
        <v>38</v>
      </c>
      <c r="AC98" s="60">
        <f t="shared" si="35"/>
        <v>72</v>
      </c>
      <c r="AD98" s="60">
        <f t="shared" si="35"/>
        <v>20</v>
      </c>
      <c r="AF98" s="58">
        <v>7.5</v>
      </c>
      <c r="AG98" s="65" t="s">
        <v>499</v>
      </c>
      <c r="AM98" s="38">
        <v>1</v>
      </c>
      <c r="AN98" s="38">
        <v>0</v>
      </c>
      <c r="AO98" s="38">
        <v>0</v>
      </c>
      <c r="AP98" s="38">
        <f>+AN98+AO98</f>
        <v>0</v>
      </c>
      <c r="AQ98" s="38">
        <v>0</v>
      </c>
      <c r="AR98" s="47"/>
    </row>
    <row r="99" spans="1:44" ht="15.75" customHeight="1" x14ac:dyDescent="0.25">
      <c r="A99" s="41"/>
      <c r="C99" s="16"/>
      <c r="D99" s="42" t="s">
        <v>52</v>
      </c>
      <c r="E99" s="42"/>
      <c r="F99" s="42"/>
      <c r="G99" s="57" t="s">
        <v>21</v>
      </c>
      <c r="H99" s="43"/>
      <c r="I99" s="50">
        <v>21</v>
      </c>
      <c r="J99" s="74">
        <v>9</v>
      </c>
      <c r="K99" s="74">
        <v>8</v>
      </c>
      <c r="L99" s="83">
        <f t="shared" si="25"/>
        <v>17</v>
      </c>
      <c r="M99" s="74">
        <v>4</v>
      </c>
      <c r="O99" s="16"/>
      <c r="Q99" s="47"/>
      <c r="R99" s="47"/>
      <c r="T99" s="65" t="s">
        <v>127</v>
      </c>
      <c r="Z99" s="50">
        <f>+Z98+AM102</f>
        <v>222</v>
      </c>
      <c r="AA99" s="50">
        <f>+AA98+AN102</f>
        <v>68</v>
      </c>
      <c r="AB99" s="50">
        <f>+AB98+AO102</f>
        <v>81</v>
      </c>
      <c r="AC99" s="50">
        <f>+AC98+AP102</f>
        <v>149</v>
      </c>
      <c r="AD99" s="50">
        <f>+AD98+AQ102</f>
        <v>32</v>
      </c>
      <c r="AF99" s="58">
        <v>6</v>
      </c>
      <c r="AG99" s="36" t="s">
        <v>427</v>
      </c>
      <c r="AM99" s="38">
        <v>5</v>
      </c>
      <c r="AN99" s="38">
        <v>1</v>
      </c>
      <c r="AO99" s="38">
        <v>1</v>
      </c>
      <c r="AP99" s="38">
        <f>+AN99+AO99</f>
        <v>2</v>
      </c>
      <c r="AQ99" s="38">
        <v>0</v>
      </c>
      <c r="AR99" s="47"/>
    </row>
    <row r="100" spans="1:44" ht="15.75" customHeight="1" x14ac:dyDescent="0.25">
      <c r="A100" s="41"/>
      <c r="C100" s="16"/>
      <c r="D100" s="36" t="s">
        <v>69</v>
      </c>
      <c r="E100" s="36"/>
      <c r="F100" s="36"/>
      <c r="G100" s="42" t="s">
        <v>157</v>
      </c>
      <c r="H100" s="38"/>
      <c r="I100" s="50">
        <v>22</v>
      </c>
      <c r="J100" s="74">
        <v>3</v>
      </c>
      <c r="K100" s="74">
        <v>14</v>
      </c>
      <c r="L100" s="83">
        <f t="shared" si="25"/>
        <v>17</v>
      </c>
      <c r="M100" s="74">
        <v>0</v>
      </c>
      <c r="Q100" s="47"/>
      <c r="R100" s="47"/>
      <c r="AF100" s="58">
        <v>8.5</v>
      </c>
      <c r="AG100" s="36" t="s">
        <v>650</v>
      </c>
      <c r="AM100" s="38">
        <v>1</v>
      </c>
      <c r="AN100" s="38">
        <v>0</v>
      </c>
      <c r="AO100" s="38">
        <v>0</v>
      </c>
      <c r="AP100" s="38">
        <f>+AN100+AO100</f>
        <v>0</v>
      </c>
      <c r="AQ100" s="38">
        <v>0</v>
      </c>
      <c r="AR100" s="47"/>
    </row>
    <row r="101" spans="1:44" ht="15.75" customHeight="1" thickBot="1" x14ac:dyDescent="0.3">
      <c r="A101" s="41"/>
      <c r="D101" s="36" t="s">
        <v>70</v>
      </c>
      <c r="E101" s="36"/>
      <c r="F101" s="36"/>
      <c r="G101" s="36" t="s">
        <v>144</v>
      </c>
      <c r="H101" s="38"/>
      <c r="I101" s="50">
        <v>22</v>
      </c>
      <c r="J101" s="74">
        <v>0</v>
      </c>
      <c r="K101" s="74">
        <v>17</v>
      </c>
      <c r="L101" s="83">
        <f t="shared" si="25"/>
        <v>17</v>
      </c>
      <c r="M101" s="74">
        <v>0</v>
      </c>
      <c r="Q101" s="47"/>
      <c r="R101" s="47"/>
      <c r="AF101" s="58">
        <v>7</v>
      </c>
      <c r="AG101" s="36" t="s">
        <v>275</v>
      </c>
      <c r="AM101" s="38">
        <v>14</v>
      </c>
      <c r="AN101" s="38">
        <v>7</v>
      </c>
      <c r="AO101" s="38">
        <v>6</v>
      </c>
      <c r="AP101" s="38">
        <f>+AN101+AO101</f>
        <v>13</v>
      </c>
      <c r="AQ101" s="38">
        <v>2</v>
      </c>
      <c r="AR101" s="47"/>
    </row>
    <row r="102" spans="1:44" ht="15.75" customHeight="1" x14ac:dyDescent="0.25">
      <c r="A102" s="41"/>
      <c r="D102" s="42" t="s">
        <v>66</v>
      </c>
      <c r="E102" s="42"/>
      <c r="F102" s="42"/>
      <c r="G102" s="36" t="s">
        <v>21</v>
      </c>
      <c r="H102" s="43"/>
      <c r="I102" s="50">
        <v>16</v>
      </c>
      <c r="J102" s="74">
        <v>12</v>
      </c>
      <c r="K102" s="74">
        <v>4</v>
      </c>
      <c r="L102" s="83">
        <f t="shared" si="25"/>
        <v>16</v>
      </c>
      <c r="M102" s="74">
        <v>4</v>
      </c>
      <c r="O102" s="16"/>
      <c r="Q102" s="47"/>
      <c r="R102" s="47"/>
      <c r="AF102" s="67"/>
      <c r="AG102" s="68" t="s">
        <v>131</v>
      </c>
      <c r="AH102" s="20"/>
      <c r="AI102" s="20"/>
      <c r="AJ102" s="20"/>
      <c r="AK102" s="20"/>
      <c r="AL102" s="20"/>
      <c r="AM102" s="60">
        <f>SUM(AM77:AM101)</f>
        <v>96</v>
      </c>
      <c r="AN102" s="60">
        <f>SUM(AN77:AN101)</f>
        <v>34</v>
      </c>
      <c r="AO102" s="60">
        <f>SUM(AO77:AO101)</f>
        <v>43</v>
      </c>
      <c r="AP102" s="60">
        <f>SUM(AP77:AP101)</f>
        <v>77</v>
      </c>
      <c r="AQ102" s="60">
        <f>SUM(AQ77:AQ101)</f>
        <v>12</v>
      </c>
      <c r="AR102" s="47"/>
    </row>
    <row r="103" spans="1:44" ht="15.75" customHeight="1" x14ac:dyDescent="0.25">
      <c r="A103" s="41"/>
      <c r="D103" s="42" t="s">
        <v>98</v>
      </c>
      <c r="E103" s="42"/>
      <c r="F103" s="42"/>
      <c r="G103" s="36" t="s">
        <v>21</v>
      </c>
      <c r="H103" s="43"/>
      <c r="I103" s="50">
        <v>15</v>
      </c>
      <c r="J103" s="74">
        <v>9</v>
      </c>
      <c r="K103" s="74">
        <v>7</v>
      </c>
      <c r="L103" s="83">
        <f t="shared" si="25"/>
        <v>16</v>
      </c>
      <c r="M103" s="74">
        <v>0</v>
      </c>
      <c r="O103" s="16"/>
      <c r="Q103" s="47"/>
      <c r="R103" s="47"/>
      <c r="AR103" s="47"/>
    </row>
    <row r="104" spans="1:44" ht="15.75" customHeight="1" thickBot="1" x14ac:dyDescent="0.3">
      <c r="A104" s="41"/>
      <c r="D104" s="42" t="s">
        <v>125</v>
      </c>
      <c r="E104" s="42"/>
      <c r="F104" s="42"/>
      <c r="G104" s="42" t="s">
        <v>160</v>
      </c>
      <c r="H104" s="43"/>
      <c r="I104" s="50">
        <v>20</v>
      </c>
      <c r="J104" s="74">
        <v>1</v>
      </c>
      <c r="K104" s="74">
        <v>14</v>
      </c>
      <c r="L104" s="83">
        <f t="shared" si="25"/>
        <v>15</v>
      </c>
      <c r="M104" s="74">
        <v>0</v>
      </c>
      <c r="O104" s="16"/>
      <c r="Q104" s="47"/>
      <c r="R104" s="47"/>
      <c r="S104" s="59" t="s">
        <v>161</v>
      </c>
      <c r="T104" s="59" t="s">
        <v>164</v>
      </c>
      <c r="U104" s="59"/>
      <c r="V104" s="88"/>
      <c r="W104" s="88"/>
      <c r="X104" s="88"/>
      <c r="Y104" s="88"/>
      <c r="Z104" s="88" t="s">
        <v>4</v>
      </c>
      <c r="AA104" s="88" t="s">
        <v>29</v>
      </c>
      <c r="AB104" s="88" t="s">
        <v>30</v>
      </c>
      <c r="AC104" s="88" t="s">
        <v>31</v>
      </c>
      <c r="AD104" s="88" t="s">
        <v>3</v>
      </c>
      <c r="AF104" s="59" t="s">
        <v>161</v>
      </c>
      <c r="AG104" s="59" t="s">
        <v>164</v>
      </c>
      <c r="AH104" s="59"/>
      <c r="AI104" s="88"/>
      <c r="AJ104" s="88"/>
      <c r="AK104" s="88"/>
      <c r="AL104" s="88"/>
      <c r="AM104" s="88" t="s">
        <v>4</v>
      </c>
      <c r="AN104" s="88" t="s">
        <v>29</v>
      </c>
      <c r="AO104" s="88" t="s">
        <v>30</v>
      </c>
      <c r="AP104" s="88" t="s">
        <v>31</v>
      </c>
      <c r="AQ104" s="88" t="s">
        <v>3</v>
      </c>
      <c r="AR104" s="47"/>
    </row>
    <row r="105" spans="1:44" ht="15.75" customHeight="1" x14ac:dyDescent="0.25">
      <c r="A105" s="41"/>
      <c r="D105" s="42" t="s">
        <v>81</v>
      </c>
      <c r="E105" s="42"/>
      <c r="F105" s="42"/>
      <c r="G105" s="29" t="s">
        <v>146</v>
      </c>
      <c r="H105" s="43"/>
      <c r="I105" s="50">
        <v>20</v>
      </c>
      <c r="J105" s="74">
        <v>7</v>
      </c>
      <c r="K105" s="74">
        <v>7</v>
      </c>
      <c r="L105" s="83">
        <f t="shared" si="25"/>
        <v>14</v>
      </c>
      <c r="M105" s="74">
        <v>2</v>
      </c>
      <c r="O105" s="16"/>
      <c r="Q105" s="47"/>
      <c r="R105" s="47"/>
      <c r="S105" s="58">
        <v>7</v>
      </c>
      <c r="T105" s="65" t="s">
        <v>99</v>
      </c>
      <c r="Z105" s="38">
        <v>3</v>
      </c>
      <c r="AA105" s="38">
        <v>0</v>
      </c>
      <c r="AB105" s="38">
        <v>0</v>
      </c>
      <c r="AC105" s="38">
        <f t="shared" ref="AC105:AC110" si="36">+AA105+AB105</f>
        <v>0</v>
      </c>
      <c r="AD105" s="38">
        <v>0</v>
      </c>
      <c r="AF105" s="75">
        <v>6.5</v>
      </c>
      <c r="AG105" s="42" t="s">
        <v>181</v>
      </c>
      <c r="AH105" s="42"/>
      <c r="AI105" s="42"/>
      <c r="AM105" s="38">
        <v>1</v>
      </c>
      <c r="AN105" s="38">
        <v>0</v>
      </c>
      <c r="AO105" s="38">
        <v>0</v>
      </c>
      <c r="AP105" s="38">
        <f t="shared" ref="AP105:AP113" si="37">+AN105+AO105</f>
        <v>0</v>
      </c>
      <c r="AQ105" s="38">
        <v>2</v>
      </c>
      <c r="AR105" s="47"/>
    </row>
    <row r="106" spans="1:44" ht="15.75" customHeight="1" x14ac:dyDescent="0.25">
      <c r="A106" s="41"/>
      <c r="D106" s="42" t="s">
        <v>72</v>
      </c>
      <c r="E106" s="42"/>
      <c r="F106" s="42"/>
      <c r="G106" s="42" t="s">
        <v>160</v>
      </c>
      <c r="H106" s="43"/>
      <c r="I106" s="50">
        <v>16</v>
      </c>
      <c r="J106" s="74">
        <v>1</v>
      </c>
      <c r="K106" s="74">
        <v>13</v>
      </c>
      <c r="L106" s="83">
        <f t="shared" si="25"/>
        <v>14</v>
      </c>
      <c r="M106" s="74">
        <v>6</v>
      </c>
      <c r="O106" s="16"/>
      <c r="Q106" s="47"/>
      <c r="R106" s="47"/>
      <c r="S106" s="58">
        <v>6</v>
      </c>
      <c r="T106" s="65" t="s">
        <v>74</v>
      </c>
      <c r="Z106" s="38">
        <v>1</v>
      </c>
      <c r="AA106" s="38">
        <v>0</v>
      </c>
      <c r="AB106" s="38">
        <v>0</v>
      </c>
      <c r="AC106" s="38">
        <f t="shared" si="36"/>
        <v>0</v>
      </c>
      <c r="AD106" s="38">
        <v>0</v>
      </c>
      <c r="AF106" s="58">
        <v>6</v>
      </c>
      <c r="AG106" s="65" t="s">
        <v>89</v>
      </c>
      <c r="AM106" s="38">
        <v>1</v>
      </c>
      <c r="AN106" s="38">
        <v>0</v>
      </c>
      <c r="AO106" s="38">
        <v>0</v>
      </c>
      <c r="AP106" s="38">
        <f t="shared" si="37"/>
        <v>0</v>
      </c>
      <c r="AQ106" s="38">
        <v>2</v>
      </c>
      <c r="AR106" s="47"/>
    </row>
    <row r="107" spans="1:44" ht="15.75" customHeight="1" x14ac:dyDescent="0.25">
      <c r="A107" s="41"/>
      <c r="D107" s="42" t="s">
        <v>60</v>
      </c>
      <c r="E107" s="42"/>
      <c r="F107" s="42"/>
      <c r="G107" s="42" t="s">
        <v>158</v>
      </c>
      <c r="H107" s="43"/>
      <c r="I107" s="50">
        <v>22</v>
      </c>
      <c r="J107" s="74">
        <v>1</v>
      </c>
      <c r="K107" s="74">
        <v>13</v>
      </c>
      <c r="L107" s="83">
        <f t="shared" si="25"/>
        <v>14</v>
      </c>
      <c r="M107" s="74">
        <v>0</v>
      </c>
      <c r="O107" s="16"/>
      <c r="Q107" s="47"/>
      <c r="R107" s="47"/>
      <c r="S107" s="58">
        <v>6.5</v>
      </c>
      <c r="T107" s="65" t="s">
        <v>88</v>
      </c>
      <c r="Z107" s="38">
        <v>1</v>
      </c>
      <c r="AA107" s="38">
        <v>0</v>
      </c>
      <c r="AB107" s="38">
        <v>0</v>
      </c>
      <c r="AC107" s="38">
        <f t="shared" si="36"/>
        <v>0</v>
      </c>
      <c r="AD107" s="38">
        <v>0</v>
      </c>
      <c r="AF107" s="58">
        <v>7.5</v>
      </c>
      <c r="AG107" s="65" t="s">
        <v>44</v>
      </c>
      <c r="AM107" s="38">
        <v>1</v>
      </c>
      <c r="AN107" s="38">
        <v>0</v>
      </c>
      <c r="AO107" s="38">
        <v>0</v>
      </c>
      <c r="AP107" s="38">
        <f t="shared" si="37"/>
        <v>0</v>
      </c>
      <c r="AQ107" s="38">
        <v>0</v>
      </c>
      <c r="AR107" s="47"/>
    </row>
    <row r="108" spans="1:44" ht="15.75" customHeight="1" x14ac:dyDescent="0.25">
      <c r="A108" s="41"/>
      <c r="O108" s="16"/>
      <c r="Q108" s="47"/>
      <c r="R108" s="47"/>
      <c r="S108" s="58">
        <v>7.5</v>
      </c>
      <c r="T108" s="65" t="s">
        <v>167</v>
      </c>
      <c r="Z108" s="38">
        <v>1</v>
      </c>
      <c r="AA108" s="38">
        <v>0</v>
      </c>
      <c r="AB108" s="38">
        <v>0</v>
      </c>
      <c r="AC108" s="38">
        <f t="shared" si="36"/>
        <v>0</v>
      </c>
      <c r="AD108" s="38">
        <v>2</v>
      </c>
      <c r="AF108" s="58">
        <v>9.5</v>
      </c>
      <c r="AG108" s="65" t="s">
        <v>133</v>
      </c>
      <c r="AM108" s="38">
        <v>2</v>
      </c>
      <c r="AN108" s="38">
        <v>3</v>
      </c>
      <c r="AO108" s="38">
        <v>0</v>
      </c>
      <c r="AP108" s="38">
        <f t="shared" si="37"/>
        <v>3</v>
      </c>
      <c r="AQ108" s="38">
        <v>0</v>
      </c>
      <c r="AR108" s="47"/>
    </row>
    <row r="109" spans="1:44" ht="15.75" customHeight="1" x14ac:dyDescent="0.25">
      <c r="A109" s="41"/>
      <c r="O109" s="16"/>
      <c r="Q109" s="47"/>
      <c r="R109" s="47"/>
      <c r="S109" s="58">
        <v>7.5</v>
      </c>
      <c r="T109" s="65" t="s">
        <v>165</v>
      </c>
      <c r="Z109" s="38">
        <v>3</v>
      </c>
      <c r="AA109" s="38">
        <v>0</v>
      </c>
      <c r="AB109" s="38">
        <v>2</v>
      </c>
      <c r="AC109" s="38">
        <f t="shared" si="36"/>
        <v>2</v>
      </c>
      <c r="AD109" s="38">
        <v>2</v>
      </c>
      <c r="AF109" s="58">
        <v>7.5</v>
      </c>
      <c r="AG109" s="65" t="s">
        <v>125</v>
      </c>
      <c r="AM109" s="38">
        <v>2</v>
      </c>
      <c r="AN109" s="38">
        <v>0</v>
      </c>
      <c r="AO109" s="38">
        <v>1</v>
      </c>
      <c r="AP109" s="38">
        <f t="shared" si="37"/>
        <v>1</v>
      </c>
      <c r="AQ109" s="38">
        <v>0</v>
      </c>
      <c r="AR109" s="47"/>
    </row>
    <row r="110" spans="1:44" ht="15.75" customHeight="1" thickBot="1" x14ac:dyDescent="0.3">
      <c r="A110" s="41"/>
      <c r="C110" s="16"/>
      <c r="D110" s="13" t="s">
        <v>116</v>
      </c>
      <c r="E110" s="13"/>
      <c r="F110" s="13"/>
      <c r="G110" s="15" t="s">
        <v>2</v>
      </c>
      <c r="H110" s="15"/>
      <c r="I110" s="15" t="s">
        <v>4</v>
      </c>
      <c r="J110" s="15" t="s">
        <v>29</v>
      </c>
      <c r="K110" s="15" t="s">
        <v>30</v>
      </c>
      <c r="L110" s="15" t="s">
        <v>31</v>
      </c>
      <c r="M110" s="84" t="s">
        <v>3</v>
      </c>
      <c r="O110" s="16"/>
      <c r="Q110" s="47"/>
      <c r="R110" s="47"/>
      <c r="S110" s="75">
        <v>7.5</v>
      </c>
      <c r="T110" s="36" t="s">
        <v>129</v>
      </c>
      <c r="U110" s="36"/>
      <c r="V110" s="36"/>
      <c r="W110" s="36"/>
      <c r="Z110" s="38">
        <v>1</v>
      </c>
      <c r="AA110" s="38">
        <v>0</v>
      </c>
      <c r="AB110" s="38">
        <v>0</v>
      </c>
      <c r="AC110" s="38">
        <f t="shared" si="36"/>
        <v>0</v>
      </c>
      <c r="AD110" s="38">
        <v>0</v>
      </c>
      <c r="AF110" s="58">
        <v>6.5</v>
      </c>
      <c r="AG110" s="36" t="s">
        <v>76</v>
      </c>
      <c r="AM110" s="38">
        <v>9</v>
      </c>
      <c r="AN110" s="38">
        <v>0</v>
      </c>
      <c r="AO110" s="38">
        <v>3</v>
      </c>
      <c r="AP110" s="38">
        <f t="shared" si="37"/>
        <v>3</v>
      </c>
      <c r="AQ110" s="38">
        <v>0</v>
      </c>
      <c r="AR110" s="47"/>
    </row>
    <row r="111" spans="1:44" ht="15.75" customHeight="1" x14ac:dyDescent="0.25">
      <c r="A111" s="41"/>
      <c r="C111" s="16"/>
      <c r="D111" s="36" t="s">
        <v>44</v>
      </c>
      <c r="E111" s="36"/>
      <c r="F111" s="36"/>
      <c r="G111" s="36" t="s">
        <v>144</v>
      </c>
      <c r="H111" s="38"/>
      <c r="I111" s="50">
        <v>20</v>
      </c>
      <c r="J111" s="74">
        <v>5</v>
      </c>
      <c r="K111" s="74">
        <v>5</v>
      </c>
      <c r="L111" s="50">
        <f t="shared" ref="L111:L134" si="38">+J111+K111</f>
        <v>10</v>
      </c>
      <c r="M111" s="83">
        <v>8</v>
      </c>
      <c r="Q111" s="47"/>
      <c r="R111" s="47"/>
      <c r="S111" s="58">
        <v>6</v>
      </c>
      <c r="T111" s="65" t="s">
        <v>166</v>
      </c>
      <c r="Z111" s="38">
        <v>1</v>
      </c>
      <c r="AA111" s="38">
        <v>1</v>
      </c>
      <c r="AB111" s="38">
        <v>0</v>
      </c>
      <c r="AC111" s="38">
        <f>+AA111+AB111</f>
        <v>1</v>
      </c>
      <c r="AD111" s="38">
        <v>0</v>
      </c>
      <c r="AF111" s="58">
        <v>7.5</v>
      </c>
      <c r="AG111" s="65" t="s">
        <v>56</v>
      </c>
      <c r="AM111" s="38">
        <v>1</v>
      </c>
      <c r="AN111" s="38">
        <v>0</v>
      </c>
      <c r="AO111" s="38">
        <v>0</v>
      </c>
      <c r="AP111" s="38">
        <f t="shared" si="37"/>
        <v>0</v>
      </c>
      <c r="AQ111" s="38">
        <v>0</v>
      </c>
      <c r="AR111" s="47"/>
    </row>
    <row r="112" spans="1:44" ht="15.75" customHeight="1" x14ac:dyDescent="0.25">
      <c r="A112" s="41"/>
      <c r="D112" s="42" t="s">
        <v>72</v>
      </c>
      <c r="E112" s="42"/>
      <c r="F112" s="42"/>
      <c r="G112" s="42" t="s">
        <v>160</v>
      </c>
      <c r="H112" s="43"/>
      <c r="I112" s="50">
        <v>16</v>
      </c>
      <c r="J112" s="74">
        <v>1</v>
      </c>
      <c r="K112" s="74">
        <v>13</v>
      </c>
      <c r="L112" s="50">
        <f t="shared" si="38"/>
        <v>14</v>
      </c>
      <c r="M112" s="83">
        <v>6</v>
      </c>
      <c r="Q112" s="47"/>
      <c r="R112" s="47"/>
      <c r="S112" s="58">
        <v>6.5</v>
      </c>
      <c r="T112" s="65" t="s">
        <v>152</v>
      </c>
      <c r="Z112" s="38">
        <v>1</v>
      </c>
      <c r="AA112" s="38">
        <v>0</v>
      </c>
      <c r="AB112" s="38">
        <v>2</v>
      </c>
      <c r="AC112" s="38">
        <f>+AA112+AB112</f>
        <v>2</v>
      </c>
      <c r="AD112" s="38">
        <v>0</v>
      </c>
      <c r="AF112" s="58">
        <v>7</v>
      </c>
      <c r="AG112" s="65" t="s">
        <v>40</v>
      </c>
      <c r="AM112" s="38">
        <v>3</v>
      </c>
      <c r="AN112" s="38">
        <v>0</v>
      </c>
      <c r="AO112" s="38">
        <v>0</v>
      </c>
      <c r="AP112" s="38">
        <f t="shared" si="37"/>
        <v>0</v>
      </c>
      <c r="AQ112" s="38">
        <v>0</v>
      </c>
      <c r="AR112" s="47"/>
    </row>
    <row r="113" spans="1:44" ht="15.75" customHeight="1" x14ac:dyDescent="0.25">
      <c r="A113" s="41"/>
      <c r="D113" s="42" t="s">
        <v>37</v>
      </c>
      <c r="G113" s="42" t="s">
        <v>17</v>
      </c>
      <c r="H113" s="43"/>
      <c r="I113" s="50">
        <v>16</v>
      </c>
      <c r="J113" s="74">
        <v>2</v>
      </c>
      <c r="K113" s="74">
        <v>6</v>
      </c>
      <c r="L113" s="50">
        <f t="shared" si="38"/>
        <v>8</v>
      </c>
      <c r="M113" s="83">
        <v>6</v>
      </c>
      <c r="Q113" s="47"/>
      <c r="R113" s="47"/>
      <c r="S113" s="58">
        <v>6.5</v>
      </c>
      <c r="T113" s="65" t="s">
        <v>59</v>
      </c>
      <c r="Z113" s="38">
        <v>2</v>
      </c>
      <c r="AA113" s="38">
        <v>0</v>
      </c>
      <c r="AB113" s="38">
        <v>2</v>
      </c>
      <c r="AC113" s="38">
        <f>+AA113+AB113</f>
        <v>2</v>
      </c>
      <c r="AD113" s="38">
        <v>0</v>
      </c>
      <c r="AF113" s="58">
        <v>6.5</v>
      </c>
      <c r="AG113" s="65" t="s">
        <v>138</v>
      </c>
      <c r="AM113" s="38">
        <v>7</v>
      </c>
      <c r="AN113" s="38">
        <v>0</v>
      </c>
      <c r="AO113" s="38">
        <v>1</v>
      </c>
      <c r="AP113" s="38">
        <f t="shared" si="37"/>
        <v>1</v>
      </c>
      <c r="AQ113" s="38">
        <v>0</v>
      </c>
      <c r="AR113" s="47"/>
    </row>
    <row r="114" spans="1:44" ht="15.75" customHeight="1" x14ac:dyDescent="0.25">
      <c r="A114" s="41"/>
      <c r="D114" s="36" t="s">
        <v>175</v>
      </c>
      <c r="E114" s="36"/>
      <c r="F114" s="36"/>
      <c r="G114" s="36" t="s">
        <v>144</v>
      </c>
      <c r="H114" s="38"/>
      <c r="I114" s="50">
        <v>17</v>
      </c>
      <c r="J114" s="74">
        <v>1</v>
      </c>
      <c r="K114" s="74">
        <v>6</v>
      </c>
      <c r="L114" s="50">
        <f t="shared" si="38"/>
        <v>7</v>
      </c>
      <c r="M114" s="83">
        <v>6</v>
      </c>
      <c r="Q114" s="47"/>
      <c r="R114" s="47"/>
      <c r="S114" s="58">
        <v>7</v>
      </c>
      <c r="T114" s="65" t="s">
        <v>97</v>
      </c>
      <c r="Z114" s="38">
        <v>1</v>
      </c>
      <c r="AA114" s="38">
        <v>0</v>
      </c>
      <c r="AB114" s="38">
        <v>0</v>
      </c>
      <c r="AC114" s="38">
        <f t="shared" ref="AC114" si="39">+AA114+AB114</f>
        <v>0</v>
      </c>
      <c r="AD114" s="38">
        <v>0</v>
      </c>
      <c r="AF114" s="58">
        <v>9.5</v>
      </c>
      <c r="AG114" s="65" t="s">
        <v>132</v>
      </c>
      <c r="AM114" s="38">
        <v>1</v>
      </c>
      <c r="AN114" s="38">
        <v>1</v>
      </c>
      <c r="AO114" s="38">
        <v>0</v>
      </c>
      <c r="AP114" s="38">
        <f>+AN114+AO114</f>
        <v>1</v>
      </c>
      <c r="AQ114" s="38">
        <v>0</v>
      </c>
      <c r="AR114" s="47"/>
    </row>
    <row r="115" spans="1:44" ht="15.75" customHeight="1" thickBot="1" x14ac:dyDescent="0.3">
      <c r="A115" s="41"/>
      <c r="D115" s="42" t="s">
        <v>39</v>
      </c>
      <c r="E115" s="42"/>
      <c r="F115" s="42"/>
      <c r="G115" s="42" t="s">
        <v>17</v>
      </c>
      <c r="H115" s="43"/>
      <c r="I115" s="50">
        <v>18</v>
      </c>
      <c r="J115" s="74">
        <v>10</v>
      </c>
      <c r="K115" s="74">
        <v>22</v>
      </c>
      <c r="L115" s="50">
        <f t="shared" si="38"/>
        <v>32</v>
      </c>
      <c r="M115" s="83">
        <v>6</v>
      </c>
      <c r="Q115" s="47"/>
      <c r="R115" s="47"/>
      <c r="S115" s="58">
        <v>6.5</v>
      </c>
      <c r="T115" s="65" t="s">
        <v>75</v>
      </c>
      <c r="Z115" s="38">
        <v>1</v>
      </c>
      <c r="AA115" s="38">
        <v>0</v>
      </c>
      <c r="AB115" s="38">
        <v>1</v>
      </c>
      <c r="AC115" s="38">
        <f>+AA115+AB115</f>
        <v>1</v>
      </c>
      <c r="AD115" s="38">
        <v>0</v>
      </c>
      <c r="AF115" s="58">
        <v>9.5</v>
      </c>
      <c r="AG115" s="65" t="s">
        <v>82</v>
      </c>
      <c r="AM115" s="38">
        <v>1</v>
      </c>
      <c r="AN115" s="38">
        <v>1</v>
      </c>
      <c r="AO115" s="38">
        <v>0</v>
      </c>
      <c r="AP115" s="38">
        <f>+AN115+AO115</f>
        <v>1</v>
      </c>
      <c r="AQ115" s="38">
        <v>0</v>
      </c>
      <c r="AR115" s="47"/>
    </row>
    <row r="116" spans="1:44" ht="15.75" customHeight="1" thickBot="1" x14ac:dyDescent="0.3">
      <c r="A116" s="41"/>
      <c r="D116" s="36" t="s">
        <v>76</v>
      </c>
      <c r="E116" s="36"/>
      <c r="F116" s="36"/>
      <c r="G116" s="42" t="s">
        <v>157</v>
      </c>
      <c r="H116" s="38"/>
      <c r="I116" s="50">
        <v>18</v>
      </c>
      <c r="J116" s="74">
        <v>0</v>
      </c>
      <c r="K116" s="74">
        <v>10</v>
      </c>
      <c r="L116" s="50">
        <f t="shared" si="38"/>
        <v>10</v>
      </c>
      <c r="M116" s="83">
        <v>6</v>
      </c>
      <c r="Q116" s="47"/>
      <c r="R116" s="47"/>
      <c r="S116" s="58">
        <v>7.5</v>
      </c>
      <c r="T116" s="65" t="s">
        <v>96</v>
      </c>
      <c r="Z116" s="38">
        <v>1</v>
      </c>
      <c r="AA116" s="38">
        <v>0</v>
      </c>
      <c r="AB116" s="38">
        <v>0</v>
      </c>
      <c r="AC116" s="38">
        <f t="shared" ref="AC116" si="40">+AA116+AB116</f>
        <v>0</v>
      </c>
      <c r="AD116" s="38">
        <v>0</v>
      </c>
      <c r="AF116" s="67"/>
      <c r="AG116" s="68" t="s">
        <v>131</v>
      </c>
      <c r="AH116" s="20"/>
      <c r="AI116" s="20"/>
      <c r="AJ116" s="20"/>
      <c r="AK116" s="20"/>
      <c r="AL116" s="20"/>
      <c r="AM116" s="60">
        <f>SUM(AM105:AM115)</f>
        <v>29</v>
      </c>
      <c r="AN116" s="60">
        <f t="shared" ref="AN116:AQ116" si="41">SUM(AN105:AN115)</f>
        <v>5</v>
      </c>
      <c r="AO116" s="60">
        <f t="shared" si="41"/>
        <v>5</v>
      </c>
      <c r="AP116" s="60">
        <f t="shared" si="41"/>
        <v>10</v>
      </c>
      <c r="AQ116" s="60">
        <f t="shared" si="41"/>
        <v>4</v>
      </c>
      <c r="AR116" s="47"/>
    </row>
    <row r="117" spans="1:44" ht="15.75" customHeight="1" x14ac:dyDescent="0.25">
      <c r="A117" s="41"/>
      <c r="D117" s="36" t="s">
        <v>119</v>
      </c>
      <c r="E117" s="36"/>
      <c r="F117" s="36"/>
      <c r="G117" s="36" t="s">
        <v>144</v>
      </c>
      <c r="H117" s="38"/>
      <c r="I117" s="50">
        <v>19</v>
      </c>
      <c r="J117" s="74">
        <v>20</v>
      </c>
      <c r="K117" s="74">
        <v>15</v>
      </c>
      <c r="L117" s="50">
        <f t="shared" si="38"/>
        <v>35</v>
      </c>
      <c r="M117" s="83">
        <v>6</v>
      </c>
      <c r="Q117" s="47"/>
      <c r="R117" s="47"/>
      <c r="S117" s="67"/>
      <c r="T117" s="68" t="s">
        <v>131</v>
      </c>
      <c r="U117" s="20"/>
      <c r="V117" s="20"/>
      <c r="W117" s="20"/>
      <c r="X117" s="20"/>
      <c r="Y117" s="20"/>
      <c r="Z117" s="60">
        <f>SUM(Z105:Z116)</f>
        <v>17</v>
      </c>
      <c r="AA117" s="60">
        <f>SUM(AA105:AA116)</f>
        <v>1</v>
      </c>
      <c r="AB117" s="60">
        <f>SUM(AB105:AB116)</f>
        <v>7</v>
      </c>
      <c r="AC117" s="60">
        <f>SUM(AC105:AC116)</f>
        <v>8</v>
      </c>
      <c r="AD117" s="60">
        <f>SUM(AD105:AD116)</f>
        <v>4</v>
      </c>
      <c r="AR117" s="47"/>
    </row>
    <row r="118" spans="1:44" ht="15.75" customHeight="1" x14ac:dyDescent="0.25">
      <c r="A118" s="41"/>
      <c r="D118" s="36" t="s">
        <v>148</v>
      </c>
      <c r="E118" s="36"/>
      <c r="F118" s="36"/>
      <c r="G118" s="36" t="s">
        <v>144</v>
      </c>
      <c r="H118" s="38"/>
      <c r="I118" s="50">
        <v>20</v>
      </c>
      <c r="J118" s="74">
        <v>5</v>
      </c>
      <c r="K118" s="74">
        <v>6</v>
      </c>
      <c r="L118" s="50">
        <f t="shared" si="38"/>
        <v>11</v>
      </c>
      <c r="M118" s="83">
        <v>6</v>
      </c>
      <c r="Q118" s="47"/>
      <c r="R118" s="47"/>
      <c r="T118" s="65" t="s">
        <v>128</v>
      </c>
      <c r="U118" s="71"/>
      <c r="V118" s="71"/>
      <c r="W118" s="71"/>
      <c r="X118" s="71"/>
      <c r="Y118" s="71"/>
      <c r="Z118" s="50">
        <f>+Z117+AM116</f>
        <v>46</v>
      </c>
      <c r="AA118" s="50">
        <f>+AA117+AN116</f>
        <v>6</v>
      </c>
      <c r="AB118" s="50">
        <f>+AB117+AO116</f>
        <v>12</v>
      </c>
      <c r="AC118" s="50">
        <f>+AC117+AP116</f>
        <v>18</v>
      </c>
      <c r="AD118" s="50">
        <f>+AD117+AQ116</f>
        <v>8</v>
      </c>
      <c r="AR118" s="47"/>
    </row>
    <row r="119" spans="1:44" ht="15.75" customHeight="1" x14ac:dyDescent="0.25">
      <c r="A119" s="41"/>
      <c r="D119" s="42" t="s">
        <v>40</v>
      </c>
      <c r="E119" s="42"/>
      <c r="F119" s="42"/>
      <c r="G119" s="36" t="s">
        <v>21</v>
      </c>
      <c r="H119" s="43"/>
      <c r="I119" s="50">
        <v>20</v>
      </c>
      <c r="J119" s="74">
        <v>0</v>
      </c>
      <c r="K119" s="74">
        <v>7</v>
      </c>
      <c r="L119" s="50">
        <f t="shared" si="38"/>
        <v>7</v>
      </c>
      <c r="M119" s="83">
        <v>6</v>
      </c>
      <c r="Q119" s="47"/>
      <c r="R119" s="47"/>
      <c r="S119" s="58"/>
      <c r="T119" s="36"/>
      <c r="Z119" s="38"/>
      <c r="AA119" s="38"/>
      <c r="AB119" s="38"/>
      <c r="AC119" s="38"/>
      <c r="AD119" s="38"/>
      <c r="AR119" s="47"/>
    </row>
    <row r="120" spans="1:44" ht="15.75" customHeight="1" x14ac:dyDescent="0.25">
      <c r="A120" s="41"/>
      <c r="D120" s="36" t="s">
        <v>112</v>
      </c>
      <c r="E120" s="36"/>
      <c r="F120" s="36"/>
      <c r="G120" s="36" t="s">
        <v>144</v>
      </c>
      <c r="H120" s="38"/>
      <c r="I120" s="50">
        <v>14</v>
      </c>
      <c r="J120" s="74">
        <v>1</v>
      </c>
      <c r="K120" s="74">
        <v>3</v>
      </c>
      <c r="L120" s="50">
        <f t="shared" si="38"/>
        <v>4</v>
      </c>
      <c r="M120" s="83">
        <v>4</v>
      </c>
      <c r="Q120" s="47"/>
      <c r="R120" s="47"/>
      <c r="S120" s="58"/>
      <c r="T120" s="36" t="s">
        <v>127</v>
      </c>
      <c r="U120" s="16"/>
      <c r="V120" s="16"/>
      <c r="W120" s="16"/>
      <c r="X120" s="16"/>
      <c r="Y120" s="16"/>
      <c r="Z120" s="38">
        <f>+Z99+Z118+AC136</f>
        <v>294</v>
      </c>
      <c r="AA120" s="38">
        <f>+AA99+AA118</f>
        <v>74</v>
      </c>
      <c r="AB120" s="38">
        <f>+AB99+AB118</f>
        <v>93</v>
      </c>
      <c r="AC120" s="38">
        <f>AB120+AA120</f>
        <v>167</v>
      </c>
      <c r="AD120" s="38">
        <f>+AD99+AD118</f>
        <v>40</v>
      </c>
      <c r="AR120" s="47"/>
    </row>
    <row r="121" spans="1:44" ht="15.75" customHeight="1" x14ac:dyDescent="0.25">
      <c r="A121" s="41"/>
      <c r="D121" s="42" t="s">
        <v>66</v>
      </c>
      <c r="E121" s="42"/>
      <c r="F121" s="42"/>
      <c r="G121" s="36" t="s">
        <v>21</v>
      </c>
      <c r="H121" s="43"/>
      <c r="I121" s="50">
        <v>16</v>
      </c>
      <c r="J121" s="74">
        <v>12</v>
      </c>
      <c r="K121" s="74">
        <v>4</v>
      </c>
      <c r="L121" s="50">
        <f t="shared" si="38"/>
        <v>16</v>
      </c>
      <c r="M121" s="83">
        <v>4</v>
      </c>
      <c r="Q121" s="47"/>
      <c r="R121" s="47"/>
      <c r="S121" s="58"/>
      <c r="T121" s="36" t="s">
        <v>114</v>
      </c>
      <c r="U121" s="16"/>
      <c r="V121" s="16"/>
      <c r="W121" s="16"/>
      <c r="X121" s="16"/>
      <c r="Y121" s="16"/>
      <c r="Z121" s="38">
        <f>+Z15+Z28+Z41+Z54+AM15+AM28+AM41+AM54</f>
        <v>294</v>
      </c>
      <c r="AA121" s="38">
        <f>+AA15+AA28+AA41+AA54+AN15+AN28+AN41+AN54</f>
        <v>74</v>
      </c>
      <c r="AB121" s="38">
        <f>+AB15+AB28+AB41+AB54+AO15+AO28+AO41+AO54</f>
        <v>93</v>
      </c>
      <c r="AC121" s="38">
        <f>+AC15+AC28+AC41+AC54+AP15+AP28+AP41+AP54</f>
        <v>167</v>
      </c>
      <c r="AD121" s="38">
        <f>+AD15+AD28+AD41+AD54+AQ15+AQ28+AQ41+AQ54</f>
        <v>40</v>
      </c>
      <c r="AR121" s="47"/>
    </row>
    <row r="122" spans="1:44" ht="15.75" customHeight="1" x14ac:dyDescent="0.25">
      <c r="A122" s="41"/>
      <c r="D122" s="42" t="s">
        <v>134</v>
      </c>
      <c r="E122" s="42"/>
      <c r="F122" s="42"/>
      <c r="G122" s="42" t="s">
        <v>158</v>
      </c>
      <c r="H122" s="43"/>
      <c r="I122" s="50">
        <v>18</v>
      </c>
      <c r="J122" s="74">
        <v>2</v>
      </c>
      <c r="K122" s="74">
        <v>4</v>
      </c>
      <c r="L122" s="50">
        <f t="shared" si="38"/>
        <v>6</v>
      </c>
      <c r="M122" s="83">
        <v>4</v>
      </c>
      <c r="Q122" s="47"/>
      <c r="R122" s="47"/>
      <c r="AR122" s="47"/>
    </row>
    <row r="123" spans="1:44" ht="15.75" customHeight="1" x14ac:dyDescent="0.25">
      <c r="A123" s="41"/>
      <c r="D123" s="42" t="s">
        <v>184</v>
      </c>
      <c r="G123" s="42" t="s">
        <v>17</v>
      </c>
      <c r="H123" s="43"/>
      <c r="I123" s="50">
        <v>19</v>
      </c>
      <c r="J123" s="74">
        <v>14</v>
      </c>
      <c r="K123" s="74">
        <v>13</v>
      </c>
      <c r="L123" s="50">
        <f t="shared" si="38"/>
        <v>27</v>
      </c>
      <c r="M123" s="83">
        <v>4</v>
      </c>
      <c r="Q123" s="47"/>
      <c r="R123" s="47"/>
      <c r="S123" s="79"/>
      <c r="T123" s="65"/>
      <c r="AR123" s="47"/>
    </row>
    <row r="124" spans="1:44" ht="15.75" customHeight="1" thickBot="1" x14ac:dyDescent="0.3">
      <c r="A124" s="41"/>
      <c r="D124" s="42" t="s">
        <v>36</v>
      </c>
      <c r="E124" s="42"/>
      <c r="F124" s="42"/>
      <c r="G124" s="42" t="s">
        <v>158</v>
      </c>
      <c r="H124" s="43"/>
      <c r="I124" s="50">
        <v>19</v>
      </c>
      <c r="J124" s="74">
        <v>8</v>
      </c>
      <c r="K124" s="74">
        <v>17</v>
      </c>
      <c r="L124" s="50">
        <f t="shared" si="38"/>
        <v>25</v>
      </c>
      <c r="M124" s="83">
        <v>4</v>
      </c>
      <c r="Q124" s="47"/>
      <c r="R124" s="47"/>
      <c r="S124" s="79"/>
      <c r="T124" s="65"/>
      <c r="U124" s="148" t="s">
        <v>161</v>
      </c>
      <c r="V124" s="22" t="s">
        <v>194</v>
      </c>
      <c r="W124" s="22"/>
      <c r="X124" s="22"/>
      <c r="Y124" s="22"/>
      <c r="Z124" s="22"/>
      <c r="AA124" s="22"/>
      <c r="AB124" s="22"/>
      <c r="AC124" s="148" t="s">
        <v>4</v>
      </c>
      <c r="AD124" s="148" t="s">
        <v>8</v>
      </c>
      <c r="AE124" s="148" t="s">
        <v>9</v>
      </c>
      <c r="AF124" s="148" t="s">
        <v>10</v>
      </c>
      <c r="AG124" s="263" t="s">
        <v>107</v>
      </c>
      <c r="AH124" s="263"/>
      <c r="AI124" s="148" t="s">
        <v>5</v>
      </c>
      <c r="AJ124" s="148" t="s">
        <v>7</v>
      </c>
      <c r="AK124" s="148" t="s">
        <v>6</v>
      </c>
      <c r="AL124" s="148" t="s">
        <v>108</v>
      </c>
      <c r="AR124" s="47"/>
    </row>
    <row r="125" spans="1:44" ht="15.75" customHeight="1" x14ac:dyDescent="0.25">
      <c r="A125" s="41"/>
      <c r="D125" s="42" t="s">
        <v>94</v>
      </c>
      <c r="E125" s="42"/>
      <c r="F125" s="42"/>
      <c r="G125" s="29" t="s">
        <v>146</v>
      </c>
      <c r="H125" s="43"/>
      <c r="I125" s="50">
        <v>19</v>
      </c>
      <c r="J125" s="74">
        <v>17</v>
      </c>
      <c r="K125" s="74">
        <v>5</v>
      </c>
      <c r="L125" s="50">
        <f t="shared" si="38"/>
        <v>22</v>
      </c>
      <c r="M125" s="83">
        <v>4</v>
      </c>
      <c r="Q125" s="47"/>
      <c r="R125" s="47"/>
      <c r="S125" s="79"/>
      <c r="T125" s="65"/>
      <c r="U125" s="79">
        <v>8</v>
      </c>
      <c r="V125" s="65" t="s">
        <v>18</v>
      </c>
      <c r="W125" s="65"/>
      <c r="X125" s="65"/>
      <c r="Y125" s="65"/>
      <c r="Z125" s="50"/>
      <c r="AC125" s="50">
        <v>1</v>
      </c>
      <c r="AD125" s="50">
        <v>0</v>
      </c>
      <c r="AE125" s="50">
        <v>0</v>
      </c>
      <c r="AF125" s="50">
        <v>1</v>
      </c>
      <c r="AG125" s="264">
        <f t="shared" ref="AG125:AG135" si="42">(2*AD125+AF125)/(2*AC125)</f>
        <v>0.5</v>
      </c>
      <c r="AH125" s="264"/>
      <c r="AI125" s="50">
        <v>1</v>
      </c>
      <c r="AJ125" s="50">
        <v>0</v>
      </c>
      <c r="AK125" s="50">
        <v>0</v>
      </c>
      <c r="AL125" s="81">
        <f t="shared" ref="AL125:AL135" si="43">+AI125/AC125</f>
        <v>1</v>
      </c>
      <c r="AR125" s="47"/>
    </row>
    <row r="126" spans="1:44" ht="15.75" customHeight="1" x14ac:dyDescent="0.25">
      <c r="A126" s="41"/>
      <c r="D126" s="36" t="s">
        <v>126</v>
      </c>
      <c r="E126" s="36"/>
      <c r="F126" s="36"/>
      <c r="G126" s="42" t="s">
        <v>157</v>
      </c>
      <c r="H126" s="38"/>
      <c r="I126" s="50">
        <v>20</v>
      </c>
      <c r="J126" s="74">
        <v>27</v>
      </c>
      <c r="K126" s="74">
        <v>16</v>
      </c>
      <c r="L126" s="50">
        <f t="shared" si="38"/>
        <v>43</v>
      </c>
      <c r="M126" s="83">
        <v>4</v>
      </c>
      <c r="Q126" s="47"/>
      <c r="R126" s="47"/>
      <c r="S126" s="79"/>
      <c r="T126" s="65"/>
      <c r="U126" s="79">
        <v>7</v>
      </c>
      <c r="V126" s="65" t="s">
        <v>22</v>
      </c>
      <c r="W126" s="65"/>
      <c r="X126" s="65"/>
      <c r="Y126" s="65"/>
      <c r="Z126" s="50"/>
      <c r="AC126" s="50">
        <v>2</v>
      </c>
      <c r="AD126" s="50">
        <v>2</v>
      </c>
      <c r="AE126" s="50">
        <v>0</v>
      </c>
      <c r="AF126" s="50">
        <v>0</v>
      </c>
      <c r="AG126" s="264">
        <f t="shared" si="42"/>
        <v>1</v>
      </c>
      <c r="AH126" s="264"/>
      <c r="AI126" s="50">
        <v>0</v>
      </c>
      <c r="AJ126" s="50">
        <v>0</v>
      </c>
      <c r="AK126" s="50">
        <v>2</v>
      </c>
      <c r="AL126" s="81">
        <f t="shared" si="43"/>
        <v>0</v>
      </c>
      <c r="AR126" s="47"/>
    </row>
    <row r="127" spans="1:44" ht="15.75" customHeight="1" x14ac:dyDescent="0.25">
      <c r="A127" s="41"/>
      <c r="D127" s="42" t="s">
        <v>38</v>
      </c>
      <c r="E127" s="42"/>
      <c r="F127" s="42"/>
      <c r="G127" s="42" t="s">
        <v>160</v>
      </c>
      <c r="H127" s="43"/>
      <c r="I127" s="50">
        <v>20</v>
      </c>
      <c r="J127" s="74">
        <v>6</v>
      </c>
      <c r="K127" s="74">
        <v>12</v>
      </c>
      <c r="L127" s="50">
        <f t="shared" si="38"/>
        <v>18</v>
      </c>
      <c r="M127" s="83">
        <v>4</v>
      </c>
      <c r="Q127" s="47"/>
      <c r="R127" s="47"/>
      <c r="U127" s="79">
        <v>7.5</v>
      </c>
      <c r="V127" s="65" t="s">
        <v>272</v>
      </c>
      <c r="W127" s="65"/>
      <c r="X127" s="65"/>
      <c r="Y127" s="65"/>
      <c r="Z127" s="50"/>
      <c r="AC127" s="50">
        <v>10.3</v>
      </c>
      <c r="AD127" s="50">
        <v>6</v>
      </c>
      <c r="AE127" s="50">
        <v>2</v>
      </c>
      <c r="AF127" s="50">
        <v>3</v>
      </c>
      <c r="AG127" s="264">
        <f t="shared" si="42"/>
        <v>0.72815533980582514</v>
      </c>
      <c r="AH127" s="264"/>
      <c r="AI127" s="50">
        <v>22</v>
      </c>
      <c r="AJ127" s="50">
        <v>0</v>
      </c>
      <c r="AK127" s="50">
        <v>1</v>
      </c>
      <c r="AL127" s="81">
        <f t="shared" si="43"/>
        <v>2.1359223300970873</v>
      </c>
      <c r="AR127" s="47"/>
    </row>
    <row r="128" spans="1:44" ht="15.75" customHeight="1" x14ac:dyDescent="0.25">
      <c r="A128" s="41"/>
      <c r="D128" s="42" t="s">
        <v>82</v>
      </c>
      <c r="E128" s="42"/>
      <c r="F128" s="42"/>
      <c r="G128" s="42" t="s">
        <v>160</v>
      </c>
      <c r="H128" s="43"/>
      <c r="I128" s="50">
        <v>21</v>
      </c>
      <c r="J128" s="74">
        <v>40</v>
      </c>
      <c r="K128" s="74">
        <v>15</v>
      </c>
      <c r="L128" s="50">
        <f t="shared" si="38"/>
        <v>55</v>
      </c>
      <c r="M128" s="83">
        <v>4</v>
      </c>
      <c r="Q128" s="47"/>
      <c r="R128" s="47"/>
      <c r="U128" s="79">
        <v>7.5</v>
      </c>
      <c r="V128" s="65" t="s">
        <v>16</v>
      </c>
      <c r="W128" s="65"/>
      <c r="X128" s="65"/>
      <c r="Y128" s="65"/>
      <c r="Z128" s="50"/>
      <c r="AC128" s="50">
        <v>4</v>
      </c>
      <c r="AD128" s="50">
        <v>3</v>
      </c>
      <c r="AE128" s="50">
        <v>0</v>
      </c>
      <c r="AF128" s="50">
        <v>1</v>
      </c>
      <c r="AG128" s="264">
        <f t="shared" si="42"/>
        <v>0.875</v>
      </c>
      <c r="AH128" s="264"/>
      <c r="AI128" s="50">
        <v>6</v>
      </c>
      <c r="AJ128" s="50">
        <v>0</v>
      </c>
      <c r="AK128" s="50">
        <v>1</v>
      </c>
      <c r="AL128" s="81">
        <f t="shared" si="43"/>
        <v>1.5</v>
      </c>
      <c r="AR128" s="47"/>
    </row>
    <row r="129" spans="1:44" ht="15.75" customHeight="1" x14ac:dyDescent="0.25">
      <c r="A129" s="41"/>
      <c r="D129" s="42" t="s">
        <v>52</v>
      </c>
      <c r="E129" s="42"/>
      <c r="F129" s="42"/>
      <c r="G129" s="57" t="s">
        <v>21</v>
      </c>
      <c r="H129" s="43"/>
      <c r="I129" s="50">
        <v>21</v>
      </c>
      <c r="J129" s="74">
        <v>9</v>
      </c>
      <c r="K129" s="74">
        <v>8</v>
      </c>
      <c r="L129" s="50">
        <f t="shared" si="38"/>
        <v>17</v>
      </c>
      <c r="M129" s="83">
        <v>4</v>
      </c>
      <c r="Q129" s="47"/>
      <c r="R129" s="47"/>
      <c r="U129" s="79">
        <v>7.5</v>
      </c>
      <c r="V129" s="65" t="s">
        <v>118</v>
      </c>
      <c r="W129" s="65"/>
      <c r="X129" s="65"/>
      <c r="Y129" s="65"/>
      <c r="Z129" s="50"/>
      <c r="AC129" s="50">
        <v>1</v>
      </c>
      <c r="AD129" s="50">
        <v>1</v>
      </c>
      <c r="AE129" s="50">
        <v>0</v>
      </c>
      <c r="AF129" s="50">
        <v>0</v>
      </c>
      <c r="AG129" s="264">
        <f t="shared" si="42"/>
        <v>1</v>
      </c>
      <c r="AH129" s="264"/>
      <c r="AI129" s="50">
        <v>0</v>
      </c>
      <c r="AJ129" s="50">
        <v>0</v>
      </c>
      <c r="AK129" s="50">
        <v>1</v>
      </c>
      <c r="AL129" s="81">
        <f t="shared" si="43"/>
        <v>0</v>
      </c>
      <c r="AR129" s="47"/>
    </row>
    <row r="130" spans="1:44" ht="15.75" customHeight="1" x14ac:dyDescent="0.25">
      <c r="A130" s="41"/>
      <c r="D130" s="42" t="s">
        <v>41</v>
      </c>
      <c r="E130" s="42"/>
      <c r="F130" s="42"/>
      <c r="G130" s="42" t="s">
        <v>159</v>
      </c>
      <c r="H130" s="43"/>
      <c r="I130" s="50">
        <v>21</v>
      </c>
      <c r="J130" s="74">
        <v>0</v>
      </c>
      <c r="K130" s="74">
        <v>10</v>
      </c>
      <c r="L130" s="50">
        <f t="shared" si="38"/>
        <v>10</v>
      </c>
      <c r="M130" s="83">
        <v>4</v>
      </c>
      <c r="Q130" s="47"/>
      <c r="R130" s="47"/>
      <c r="U130" s="75">
        <v>8</v>
      </c>
      <c r="V130" s="65" t="s">
        <v>147</v>
      </c>
      <c r="AC130" s="50">
        <v>1</v>
      </c>
      <c r="AD130" s="50">
        <v>1</v>
      </c>
      <c r="AE130" s="50">
        <v>0</v>
      </c>
      <c r="AF130" s="50">
        <v>0</v>
      </c>
      <c r="AG130" s="264">
        <f t="shared" si="42"/>
        <v>1</v>
      </c>
      <c r="AH130" s="264"/>
      <c r="AI130" s="50">
        <v>2</v>
      </c>
      <c r="AJ130" s="50">
        <v>0</v>
      </c>
      <c r="AK130" s="50">
        <v>0</v>
      </c>
      <c r="AL130" s="81">
        <f t="shared" si="43"/>
        <v>2</v>
      </c>
      <c r="AR130" s="47"/>
    </row>
    <row r="131" spans="1:44" ht="15.75" customHeight="1" x14ac:dyDescent="0.25">
      <c r="A131" s="41"/>
      <c r="D131" s="42" t="s">
        <v>170</v>
      </c>
      <c r="E131" s="42"/>
      <c r="F131" s="42"/>
      <c r="G131" s="42" t="s">
        <v>158</v>
      </c>
      <c r="H131" s="43"/>
      <c r="I131" s="50">
        <v>21</v>
      </c>
      <c r="J131" s="74">
        <v>3</v>
      </c>
      <c r="K131" s="74">
        <v>6</v>
      </c>
      <c r="L131" s="50">
        <f t="shared" si="38"/>
        <v>9</v>
      </c>
      <c r="M131" s="83">
        <v>4</v>
      </c>
      <c r="Q131" s="47"/>
      <c r="R131" s="47"/>
      <c r="U131" s="79"/>
      <c r="V131" s="65" t="s">
        <v>41</v>
      </c>
      <c r="W131" s="65"/>
      <c r="X131" s="65"/>
      <c r="Y131" s="65"/>
      <c r="Z131" s="50"/>
      <c r="AC131" s="50">
        <v>0.2</v>
      </c>
      <c r="AD131" s="50">
        <v>0</v>
      </c>
      <c r="AE131" s="50">
        <v>0</v>
      </c>
      <c r="AF131" s="50">
        <v>0</v>
      </c>
      <c r="AG131" s="264">
        <f t="shared" si="42"/>
        <v>0</v>
      </c>
      <c r="AH131" s="264"/>
      <c r="AI131" s="50">
        <v>0</v>
      </c>
      <c r="AJ131" s="50">
        <v>0</v>
      </c>
      <c r="AK131" s="50">
        <v>0</v>
      </c>
      <c r="AL131" s="81">
        <f t="shared" si="43"/>
        <v>0</v>
      </c>
      <c r="AR131" s="47"/>
    </row>
    <row r="132" spans="1:44" ht="15.75" customHeight="1" x14ac:dyDescent="0.25">
      <c r="A132" s="41"/>
      <c r="D132" s="42" t="s">
        <v>88</v>
      </c>
      <c r="G132" s="42" t="s">
        <v>160</v>
      </c>
      <c r="H132" s="43"/>
      <c r="I132" s="50">
        <v>21</v>
      </c>
      <c r="J132" s="74">
        <v>4</v>
      </c>
      <c r="K132" s="74">
        <v>4</v>
      </c>
      <c r="L132" s="50">
        <f t="shared" si="38"/>
        <v>8</v>
      </c>
      <c r="M132" s="83">
        <v>4</v>
      </c>
      <c r="Q132" s="47"/>
      <c r="R132" s="47"/>
      <c r="U132" s="79"/>
      <c r="V132" s="65" t="s">
        <v>273</v>
      </c>
      <c r="W132" s="65"/>
      <c r="X132" s="65"/>
      <c r="Y132" s="65"/>
      <c r="Z132" s="50"/>
      <c r="AC132" s="50">
        <v>0.5</v>
      </c>
      <c r="AD132" s="50">
        <v>0</v>
      </c>
      <c r="AE132" s="50">
        <v>0</v>
      </c>
      <c r="AF132" s="50">
        <v>0</v>
      </c>
      <c r="AG132" s="264">
        <f t="shared" si="42"/>
        <v>0</v>
      </c>
      <c r="AH132" s="264"/>
      <c r="AI132" s="50">
        <v>2</v>
      </c>
      <c r="AJ132" s="50">
        <v>1</v>
      </c>
      <c r="AK132" s="50">
        <v>0</v>
      </c>
      <c r="AL132" s="81">
        <f t="shared" si="43"/>
        <v>4</v>
      </c>
      <c r="AR132" s="47"/>
    </row>
    <row r="133" spans="1:44" ht="15.75" customHeight="1" x14ac:dyDescent="0.25">
      <c r="A133" s="41"/>
      <c r="D133" s="42" t="s">
        <v>138</v>
      </c>
      <c r="G133" s="42" t="s">
        <v>160</v>
      </c>
      <c r="H133" s="43"/>
      <c r="I133" s="50">
        <v>21</v>
      </c>
      <c r="J133" s="74">
        <v>1</v>
      </c>
      <c r="K133" s="74">
        <v>7</v>
      </c>
      <c r="L133" s="50">
        <f t="shared" si="38"/>
        <v>8</v>
      </c>
      <c r="M133" s="83">
        <v>4</v>
      </c>
      <c r="Q133" s="47"/>
      <c r="R133" s="47"/>
      <c r="U133" s="79">
        <v>8</v>
      </c>
      <c r="V133" s="65" t="s">
        <v>104</v>
      </c>
      <c r="W133" s="65"/>
      <c r="X133" s="65"/>
      <c r="Y133" s="65"/>
      <c r="Z133" s="50"/>
      <c r="AC133" s="50">
        <v>3</v>
      </c>
      <c r="AD133" s="50">
        <v>0</v>
      </c>
      <c r="AE133" s="50">
        <v>3</v>
      </c>
      <c r="AF133" s="50">
        <v>0</v>
      </c>
      <c r="AG133" s="264">
        <f t="shared" si="42"/>
        <v>0</v>
      </c>
      <c r="AH133" s="264"/>
      <c r="AI133" s="50">
        <v>11</v>
      </c>
      <c r="AJ133" s="50">
        <v>0</v>
      </c>
      <c r="AK133" s="50">
        <v>0</v>
      </c>
      <c r="AL133" s="81">
        <f t="shared" si="43"/>
        <v>3.6666666666666665</v>
      </c>
      <c r="AR133" s="47"/>
    </row>
    <row r="134" spans="1:44" ht="15.75" customHeight="1" x14ac:dyDescent="0.25">
      <c r="A134" s="41"/>
      <c r="D134" s="42" t="s">
        <v>75</v>
      </c>
      <c r="E134" s="42"/>
      <c r="F134" s="42"/>
      <c r="G134" s="42" t="s">
        <v>17</v>
      </c>
      <c r="H134" s="43"/>
      <c r="I134" s="50">
        <v>22</v>
      </c>
      <c r="J134" s="74">
        <v>0</v>
      </c>
      <c r="K134" s="74">
        <v>4</v>
      </c>
      <c r="L134" s="50">
        <f t="shared" si="38"/>
        <v>4</v>
      </c>
      <c r="M134" s="83">
        <v>4</v>
      </c>
      <c r="Q134" s="47"/>
      <c r="R134" s="47"/>
      <c r="U134" s="79">
        <v>8</v>
      </c>
      <c r="V134" s="65" t="s">
        <v>381</v>
      </c>
      <c r="W134" s="65"/>
      <c r="X134" s="65"/>
      <c r="Y134" s="65"/>
      <c r="Z134" s="50"/>
      <c r="AC134" s="50">
        <v>2</v>
      </c>
      <c r="AD134" s="50">
        <v>1</v>
      </c>
      <c r="AE134" s="50">
        <v>1</v>
      </c>
      <c r="AF134" s="50">
        <v>0</v>
      </c>
      <c r="AG134" s="264">
        <f t="shared" si="42"/>
        <v>0.5</v>
      </c>
      <c r="AH134" s="264"/>
      <c r="AI134" s="50">
        <v>4</v>
      </c>
      <c r="AJ134" s="50">
        <v>0</v>
      </c>
      <c r="AK134" s="50">
        <v>0</v>
      </c>
      <c r="AL134" s="81">
        <f t="shared" si="43"/>
        <v>2</v>
      </c>
      <c r="AR134" s="47"/>
    </row>
    <row r="135" spans="1:44" ht="15.75" customHeight="1" thickBot="1" x14ac:dyDescent="0.3">
      <c r="A135" s="41"/>
      <c r="Q135" s="41"/>
      <c r="R135" s="41"/>
      <c r="U135" s="75">
        <v>7</v>
      </c>
      <c r="V135" s="65" t="s">
        <v>448</v>
      </c>
      <c r="AC135" s="50">
        <v>1</v>
      </c>
      <c r="AD135" s="50">
        <v>0</v>
      </c>
      <c r="AE135" s="50">
        <v>1</v>
      </c>
      <c r="AF135" s="50">
        <v>0</v>
      </c>
      <c r="AG135" s="264">
        <f t="shared" si="42"/>
        <v>0</v>
      </c>
      <c r="AH135" s="264"/>
      <c r="AI135" s="50">
        <v>3</v>
      </c>
      <c r="AJ135" s="50">
        <v>0</v>
      </c>
      <c r="AK135" s="50">
        <v>0</v>
      </c>
      <c r="AL135" s="81">
        <f t="shared" si="43"/>
        <v>3</v>
      </c>
      <c r="AR135" s="41"/>
    </row>
    <row r="136" spans="1:44" ht="15.75" customHeight="1" x14ac:dyDescent="0.25">
      <c r="A136" s="41"/>
      <c r="Q136" s="41"/>
      <c r="R136" s="41"/>
      <c r="U136" s="67"/>
      <c r="V136" s="69"/>
      <c r="W136" s="68" t="s">
        <v>27</v>
      </c>
      <c r="X136" s="69"/>
      <c r="Y136" s="69"/>
      <c r="Z136" s="60"/>
      <c r="AA136" s="67"/>
      <c r="AB136" s="67"/>
      <c r="AC136" s="60">
        <f>SUM(AC125:AC135)</f>
        <v>26</v>
      </c>
      <c r="AD136" s="60">
        <f t="shared" ref="AD136:AF136" si="44">SUM(AD125:AD135)</f>
        <v>14</v>
      </c>
      <c r="AE136" s="60">
        <f t="shared" si="44"/>
        <v>7</v>
      </c>
      <c r="AF136" s="60">
        <f t="shared" si="44"/>
        <v>5</v>
      </c>
      <c r="AG136" s="265">
        <f>(2*AD136+AF136)/(2*AC136)</f>
        <v>0.63461538461538458</v>
      </c>
      <c r="AH136" s="265"/>
      <c r="AI136" s="60">
        <f t="shared" ref="AI136" si="45">SUM(AI125:AI135)</f>
        <v>51</v>
      </c>
      <c r="AJ136" s="60">
        <f t="shared" ref="AJ136:AK136" si="46">SUM(AJ125:AJ135)</f>
        <v>1</v>
      </c>
      <c r="AK136" s="60">
        <f t="shared" si="46"/>
        <v>5</v>
      </c>
      <c r="AL136" s="70">
        <f>+AI136/AC136</f>
        <v>1.9615384615384615</v>
      </c>
      <c r="AR136" s="41"/>
    </row>
    <row r="137" spans="1:44" ht="15.75" customHeight="1" x14ac:dyDescent="0.25">
      <c r="A137" s="41"/>
      <c r="Q137" s="41"/>
      <c r="R137" s="41"/>
      <c r="AR137" s="41"/>
    </row>
    <row r="138" spans="1:44" ht="15.75" customHeight="1" x14ac:dyDescent="0.25">
      <c r="A138" s="41"/>
      <c r="Q138" s="41"/>
      <c r="R138" s="41"/>
      <c r="AR138" s="41"/>
    </row>
    <row r="139" spans="1:44" ht="15.75" customHeight="1" x14ac:dyDescent="0.25">
      <c r="A139" s="41"/>
      <c r="Q139" s="41"/>
      <c r="R139" s="41"/>
      <c r="S139" s="56"/>
      <c r="T139" s="36"/>
      <c r="U139" s="36"/>
      <c r="V139" s="36"/>
      <c r="W139" s="36"/>
      <c r="X139" s="37"/>
      <c r="Y139" s="36"/>
      <c r="Z139" s="38"/>
      <c r="AA139" s="38"/>
      <c r="AB139" s="38"/>
      <c r="AC139" s="38"/>
      <c r="AD139" s="38"/>
      <c r="AE139" s="55"/>
      <c r="AF139" s="38"/>
      <c r="AG139" s="38"/>
      <c r="AH139" s="38"/>
      <c r="AI139" s="38"/>
      <c r="AJ139" s="38"/>
      <c r="AK139" s="38"/>
      <c r="AL139" s="49"/>
      <c r="AR139" s="41"/>
    </row>
    <row r="140" spans="1:44" ht="15.75" customHeight="1" x14ac:dyDescent="0.25">
      <c r="A140" s="41"/>
      <c r="Q140" s="41"/>
      <c r="R140" s="41"/>
      <c r="S140" s="56"/>
      <c r="T140" s="36"/>
      <c r="U140" s="36"/>
      <c r="V140" s="36"/>
      <c r="W140" s="36"/>
      <c r="X140" s="37"/>
      <c r="Y140" s="36"/>
      <c r="Z140" s="38"/>
      <c r="AA140" s="38"/>
      <c r="AB140" s="38"/>
      <c r="AC140" s="38"/>
      <c r="AD140" s="38"/>
      <c r="AE140" s="55"/>
      <c r="AF140" s="38"/>
      <c r="AG140" s="38"/>
      <c r="AH140" s="38"/>
      <c r="AI140" s="38"/>
      <c r="AJ140" s="38"/>
      <c r="AK140" s="38"/>
      <c r="AL140" s="49"/>
      <c r="AR140" s="41"/>
    </row>
    <row r="141" spans="1:44" ht="15.75" customHeight="1" x14ac:dyDescent="0.25">
      <c r="A141" s="41"/>
      <c r="Q141" s="40"/>
      <c r="R141" s="40"/>
      <c r="AR141" s="40"/>
    </row>
    <row r="142" spans="1:44" ht="15.75" customHeight="1" x14ac:dyDescent="0.25">
      <c r="A142" s="41"/>
      <c r="Q142" s="40"/>
      <c r="R142" s="40"/>
      <c r="AR142" s="40"/>
    </row>
    <row r="143" spans="1:44" ht="15.75" customHeight="1" x14ac:dyDescent="0.25">
      <c r="A143" s="41"/>
      <c r="D143" s="42"/>
      <c r="E143" s="42"/>
      <c r="F143" s="42"/>
      <c r="G143" s="42"/>
      <c r="I143" s="43"/>
      <c r="J143" s="43"/>
      <c r="K143" s="43"/>
      <c r="L143" s="38"/>
      <c r="M143" s="43"/>
      <c r="Q143" s="40"/>
      <c r="R143" s="40"/>
      <c r="AR143" s="40"/>
    </row>
    <row r="144" spans="1:44" ht="15.75" x14ac:dyDescent="0.25">
      <c r="A144" s="41"/>
      <c r="Q144" s="40"/>
      <c r="R144" s="40"/>
      <c r="AR144" s="40"/>
    </row>
    <row r="145" spans="1:44" ht="15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12"/>
    </row>
  </sheetData>
  <mergeCells count="31">
    <mergeCell ref="AG136:AH136"/>
    <mergeCell ref="AG130:AH130"/>
    <mergeCell ref="AG131:AH131"/>
    <mergeCell ref="AG132:AH132"/>
    <mergeCell ref="AG133:AH133"/>
    <mergeCell ref="AG134:AH134"/>
    <mergeCell ref="AG135:AH135"/>
    <mergeCell ref="AG129:AH129"/>
    <mergeCell ref="AG11:AH11"/>
    <mergeCell ref="E14:F14"/>
    <mergeCell ref="B73:P73"/>
    <mergeCell ref="S73:AQ73"/>
    <mergeCell ref="G74:M74"/>
    <mergeCell ref="S74:AQ74"/>
    <mergeCell ref="AG124:AH124"/>
    <mergeCell ref="AG125:AH125"/>
    <mergeCell ref="AG126:AH126"/>
    <mergeCell ref="AG127:AH127"/>
    <mergeCell ref="AG128:AH128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21:AD121">
    <cfRule type="expression" dxfId="5" priority="1">
      <formula>Z121&lt;&gt;Z120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Wk30 PO8</vt:lpstr>
      <vt:lpstr>Wk29 PO7</vt:lpstr>
      <vt:lpstr>Wk28 PO6</vt:lpstr>
      <vt:lpstr>Wk27 PO5</vt:lpstr>
      <vt:lpstr>Wk26 PO4</vt:lpstr>
      <vt:lpstr>Wk25 PO3</vt:lpstr>
      <vt:lpstr>Wk24 PO2</vt:lpstr>
      <vt:lpstr>Wk23 PO1</vt:lpstr>
      <vt:lpstr>Wk22</vt:lpstr>
      <vt:lpstr>Wk21</vt:lpstr>
      <vt:lpstr>Wk20</vt:lpstr>
      <vt:lpstr>Wk19</vt:lpstr>
      <vt:lpstr>Wk18</vt:lpstr>
      <vt:lpstr>Wk17</vt:lpstr>
      <vt:lpstr>Wk16</vt:lpstr>
      <vt:lpstr>Wk15</vt:lpstr>
      <vt:lpstr>Wk14</vt:lpstr>
      <vt:lpstr>Wk13</vt:lpstr>
      <vt:lpstr>Wk12</vt:lpstr>
      <vt:lpstr>Wk11</vt:lpstr>
      <vt:lpstr>Wk10</vt:lpstr>
      <vt:lpstr>Wk9</vt:lpstr>
      <vt:lpstr>Wk8</vt:lpstr>
      <vt:lpstr>Wk7</vt:lpstr>
      <vt:lpstr>Wk6</vt:lpstr>
      <vt:lpstr>Wk5</vt:lpstr>
      <vt:lpstr>Wk4</vt:lpstr>
      <vt:lpstr>Wk3</vt:lpstr>
      <vt:lpstr>Wk2</vt:lpstr>
      <vt:lpstr>Wk1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Yollick</dc:creator>
  <cp:lastModifiedBy>Steve</cp:lastModifiedBy>
  <cp:lastPrinted>2022-04-06T19:17:31Z</cp:lastPrinted>
  <dcterms:created xsi:type="dcterms:W3CDTF">2018-09-11T20:47:04Z</dcterms:created>
  <dcterms:modified xsi:type="dcterms:W3CDTF">2022-04-06T19:18:07Z</dcterms:modified>
</cp:coreProperties>
</file>