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45" windowWidth="19635" windowHeight="7425"/>
  </bookViews>
  <sheets>
    <sheet name="2016 Budget" sheetId="1" r:id="rId1"/>
  </sheets>
  <calcPr calcId="125725"/>
</workbook>
</file>

<file path=xl/calcChain.xml><?xml version="1.0" encoding="utf-8"?>
<calcChain xmlns="http://schemas.openxmlformats.org/spreadsheetml/2006/main">
  <c r="I57" i="1"/>
  <c r="F51"/>
  <c r="F47"/>
  <c r="F44"/>
  <c r="F41"/>
  <c r="F38"/>
  <c r="F34"/>
  <c r="F22"/>
  <c r="F19"/>
  <c r="F8"/>
  <c r="F12" s="1"/>
  <c r="I15"/>
  <c r="I37"/>
  <c r="F53" l="1"/>
  <c r="H41"/>
  <c r="I40"/>
  <c r="I41" s="1"/>
  <c r="I46"/>
  <c r="I47" s="1"/>
  <c r="H47"/>
  <c r="H44"/>
  <c r="H51"/>
  <c r="H53" s="1"/>
  <c r="I50"/>
  <c r="I49"/>
  <c r="I43"/>
  <c r="I44" s="1"/>
  <c r="I31"/>
  <c r="I30"/>
  <c r="I29"/>
  <c r="H38"/>
  <c r="I36"/>
  <c r="I38" s="1"/>
  <c r="H34"/>
  <c r="I33"/>
  <c r="I28"/>
  <c r="I27"/>
  <c r="I26"/>
  <c r="I25"/>
  <c r="I24"/>
  <c r="I21"/>
  <c r="I22" s="1"/>
  <c r="H19"/>
  <c r="I18"/>
  <c r="I17"/>
  <c r="I16"/>
  <c r="I14"/>
  <c r="I11"/>
  <c r="H12"/>
  <c r="I19" l="1"/>
  <c r="I51"/>
  <c r="I34"/>
  <c r="I53" l="1"/>
  <c r="G51"/>
  <c r="G47"/>
  <c r="G44"/>
  <c r="G41"/>
  <c r="G38"/>
  <c r="G34"/>
  <c r="G22"/>
  <c r="G19"/>
  <c r="G8"/>
  <c r="G12" l="1"/>
  <c r="I8"/>
  <c r="I12" s="1"/>
  <c r="G53"/>
</calcChain>
</file>

<file path=xl/sharedStrings.xml><?xml version="1.0" encoding="utf-8"?>
<sst xmlns="http://schemas.openxmlformats.org/spreadsheetml/2006/main" count="51" uniqueCount="48">
  <si>
    <t xml:space="preserve">      PLYMOUTH COMMONS</t>
  </si>
  <si>
    <t xml:space="preserve">HOMEOWNER'S ASSOCIATION </t>
  </si>
  <si>
    <t xml:space="preserve">           </t>
  </si>
  <si>
    <t>Budget</t>
  </si>
  <si>
    <t>Actual</t>
  </si>
  <si>
    <t xml:space="preserve">  CURRENT YEAR DUES  130 Lots @ $350/Lot</t>
  </si>
  <si>
    <t xml:space="preserve">  Nonpayment Assumption</t>
  </si>
  <si>
    <t xml:space="preserve">  Late Fees &amp; Dues</t>
  </si>
  <si>
    <t xml:space="preserve">  Interest Income</t>
  </si>
  <si>
    <t xml:space="preserve">  Total Income:</t>
  </si>
  <si>
    <t xml:space="preserve">  Annual Incorporate Fee</t>
  </si>
  <si>
    <t xml:space="preserve">  Office &amp; Computer Supplies</t>
  </si>
  <si>
    <t xml:space="preserve">  Insurance</t>
  </si>
  <si>
    <t xml:space="preserve">  P.O. Box</t>
  </si>
  <si>
    <t xml:space="preserve"> Total Administration:</t>
  </si>
  <si>
    <t xml:space="preserve">  NSF Charges, bank charges,  check printing, etc.</t>
  </si>
  <si>
    <t xml:space="preserve"> Total Bank:</t>
  </si>
  <si>
    <t xml:space="preserve">  Bulk Weed Control - Fertilizer - Parks</t>
  </si>
  <si>
    <t xml:space="preserve">  Tree Maintenance &amp; Replacement</t>
  </si>
  <si>
    <t xml:space="preserve">  Spring/Fall Cleanup</t>
  </si>
  <si>
    <t xml:space="preserve">  Flower, Mulch, Weeding &amp; Landscape</t>
  </si>
  <si>
    <t xml:space="preserve">  Irrigation System Maintenance &amp; Repair</t>
  </si>
  <si>
    <t xml:space="preserve">  Storm Drains/Retention Pond</t>
  </si>
  <si>
    <t xml:space="preserve">  Seasonal Decoration</t>
  </si>
  <si>
    <t xml:space="preserve">  Road Lighting Maintenance &amp; Repair</t>
  </si>
  <si>
    <t xml:space="preserve">  Road Patch Repair/Pathways</t>
  </si>
  <si>
    <t xml:space="preserve">  Lawn Cutting</t>
  </si>
  <si>
    <t xml:space="preserve">  Total Entrance and Commons</t>
  </si>
  <si>
    <t xml:space="preserve">  Accountant</t>
  </si>
  <si>
    <t xml:space="preserve">  Attorney</t>
  </si>
  <si>
    <t xml:space="preserve"> Total Purchased Services:</t>
  </si>
  <si>
    <t xml:space="preserve">  Snow Removal &amp; Salt</t>
  </si>
  <si>
    <t xml:space="preserve"> Total Road:</t>
  </si>
  <si>
    <t xml:space="preserve">  Social Events</t>
  </si>
  <si>
    <t xml:space="preserve"> Total Homeowner Events:</t>
  </si>
  <si>
    <t xml:space="preserve">  Property </t>
  </si>
  <si>
    <t xml:space="preserve"> Total Tax:</t>
  </si>
  <si>
    <t xml:space="preserve">  Electric</t>
  </si>
  <si>
    <t xml:space="preserve">  Water</t>
  </si>
  <si>
    <t xml:space="preserve"> Total Utilities:</t>
  </si>
  <si>
    <t xml:space="preserve"> Total Expenses:</t>
  </si>
  <si>
    <t>Balance</t>
  </si>
  <si>
    <t>Commons Area:</t>
  </si>
  <si>
    <t>Mulch, tree cleaning</t>
  </si>
  <si>
    <t>Clean Out of Berm</t>
  </si>
  <si>
    <t>Entranceway Landscaping:</t>
  </si>
  <si>
    <t>Additional projects that need to start or be completed.</t>
  </si>
  <si>
    <t>Copies, postage mailing and Misc.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</si>
</sst>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4" fontId="2" fillId="2" borderId="1" xfId="0" applyNumberFormat="1" applyFont="1" applyFill="1" applyBorder="1"/>
    <xf numFmtId="0" fontId="0" fillId="0" borderId="0" xfId="0" applyBorder="1"/>
    <xf numFmtId="0" fontId="9" fillId="0" borderId="4" xfId="0" applyFont="1" applyBorder="1"/>
    <xf numFmtId="0" fontId="9" fillId="0" borderId="0" xfId="0" applyFont="1"/>
    <xf numFmtId="2" fontId="9" fillId="2" borderId="5" xfId="0" applyNumberFormat="1" applyFont="1" applyFill="1" applyBorder="1"/>
    <xf numFmtId="2" fontId="9" fillId="2" borderId="6" xfId="0" applyNumberFormat="1" applyFont="1" applyFill="1" applyBorder="1"/>
    <xf numFmtId="0" fontId="10" fillId="0" borderId="4" xfId="0" applyFont="1" applyBorder="1"/>
    <xf numFmtId="40" fontId="8" fillId="2" borderId="7" xfId="0" applyNumberFormat="1" applyFont="1" applyFill="1" applyBorder="1"/>
    <xf numFmtId="4" fontId="9" fillId="2" borderId="5" xfId="0" applyNumberFormat="1" applyFont="1" applyFill="1" applyBorder="1"/>
    <xf numFmtId="4" fontId="8" fillId="2" borderId="7" xfId="0" applyNumberFormat="1" applyFont="1" applyFill="1" applyBorder="1"/>
    <xf numFmtId="4" fontId="8" fillId="2" borderId="3" xfId="0" applyNumberFormat="1" applyFont="1" applyFill="1" applyBorder="1"/>
    <xf numFmtId="40" fontId="8" fillId="2" borderId="3" xfId="0" applyNumberFormat="1" applyFont="1" applyFill="1" applyBorder="1"/>
    <xf numFmtId="0" fontId="11" fillId="0" borderId="0" xfId="0" applyFont="1"/>
    <xf numFmtId="40" fontId="8" fillId="2" borderId="8" xfId="0" applyNumberFormat="1" applyFont="1" applyFill="1" applyBorder="1"/>
    <xf numFmtId="40" fontId="0" fillId="0" borderId="0" xfId="0" applyNumberFormat="1"/>
    <xf numFmtId="4" fontId="9" fillId="2" borderId="9" xfId="0" applyNumberFormat="1" applyFont="1" applyFill="1" applyBorder="1"/>
    <xf numFmtId="0" fontId="10" fillId="0" borderId="10" xfId="0" applyFont="1" applyBorder="1"/>
    <xf numFmtId="0" fontId="9" fillId="0" borderId="11" xfId="0" applyFont="1" applyBorder="1"/>
    <xf numFmtId="40" fontId="8" fillId="2" borderId="10" xfId="0" applyNumberFormat="1" applyFont="1" applyFill="1" applyBorder="1"/>
    <xf numFmtId="0" fontId="0" fillId="0" borderId="0" xfId="0" applyFont="1"/>
    <xf numFmtId="0" fontId="12" fillId="0" borderId="0" xfId="0" applyFont="1" applyBorder="1"/>
    <xf numFmtId="0" fontId="7" fillId="0" borderId="0" xfId="0" applyFont="1" applyBorder="1"/>
    <xf numFmtId="43" fontId="2" fillId="0" borderId="0" xfId="1" applyFont="1" applyBorder="1"/>
    <xf numFmtId="6" fontId="0" fillId="0" borderId="0" xfId="0" applyNumberFormat="1"/>
    <xf numFmtId="43" fontId="11" fillId="0" borderId="0" xfId="1" applyFont="1" applyBorder="1"/>
    <xf numFmtId="6" fontId="0" fillId="0" borderId="12" xfId="0" applyNumberFormat="1" applyBorder="1"/>
    <xf numFmtId="4" fontId="2" fillId="3" borderId="1" xfId="0" applyNumberFormat="1" applyFont="1" applyFill="1" applyBorder="1"/>
    <xf numFmtId="2" fontId="9" fillId="3" borderId="5" xfId="0" applyNumberFormat="1" applyFont="1" applyFill="1" applyBorder="1"/>
    <xf numFmtId="2" fontId="9" fillId="3" borderId="6" xfId="0" applyNumberFormat="1" applyFont="1" applyFill="1" applyBorder="1"/>
    <xf numFmtId="40" fontId="8" fillId="3" borderId="7" xfId="0" applyNumberFormat="1" applyFont="1" applyFill="1" applyBorder="1"/>
    <xf numFmtId="4" fontId="9" fillId="3" borderId="5" xfId="0" applyNumberFormat="1" applyFont="1" applyFill="1" applyBorder="1"/>
    <xf numFmtId="4" fontId="8" fillId="3" borderId="7" xfId="0" applyNumberFormat="1" applyFont="1" applyFill="1" applyBorder="1"/>
    <xf numFmtId="4" fontId="8" fillId="3" borderId="3" xfId="0" applyNumberFormat="1" applyFont="1" applyFill="1" applyBorder="1"/>
    <xf numFmtId="40" fontId="8" fillId="3" borderId="3" xfId="0" applyNumberFormat="1" applyFont="1" applyFill="1" applyBorder="1"/>
    <xf numFmtId="40" fontId="8" fillId="3" borderId="8" xfId="0" applyNumberFormat="1" applyFont="1" applyFill="1" applyBorder="1"/>
    <xf numFmtId="4" fontId="9" fillId="3" borderId="9" xfId="0" applyNumberFormat="1" applyFont="1" applyFill="1" applyBorder="1"/>
    <xf numFmtId="40" fontId="8" fillId="3" borderId="10" xfId="0" applyNumberFormat="1" applyFont="1" applyFill="1" applyBorder="1"/>
    <xf numFmtId="4" fontId="0" fillId="2" borderId="14" xfId="0" applyNumberFormat="1" applyFont="1" applyFill="1" applyBorder="1"/>
    <xf numFmtId="2" fontId="9" fillId="2" borderId="15" xfId="0" applyNumberFormat="1" applyFont="1" applyFill="1" applyBorder="1"/>
    <xf numFmtId="2" fontId="9" fillId="2" borderId="16" xfId="0" applyNumberFormat="1" applyFont="1" applyFill="1" applyBorder="1"/>
    <xf numFmtId="40" fontId="8" fillId="2" borderId="13" xfId="0" applyNumberFormat="1" applyFont="1" applyFill="1" applyBorder="1"/>
    <xf numFmtId="4" fontId="8" fillId="2" borderId="13" xfId="0" applyNumberFormat="1" applyFont="1" applyFill="1" applyBorder="1"/>
    <xf numFmtId="4" fontId="9" fillId="2" borderId="15" xfId="0" applyNumberFormat="1" applyFont="1" applyFill="1" applyBorder="1"/>
    <xf numFmtId="43" fontId="9" fillId="2" borderId="15" xfId="1" applyFont="1" applyFill="1" applyBorder="1"/>
    <xf numFmtId="43" fontId="9" fillId="2" borderId="16" xfId="1" applyFont="1" applyFill="1" applyBorder="1"/>
    <xf numFmtId="40" fontId="8" fillId="2" borderId="14" xfId="0" applyNumberFormat="1" applyFont="1" applyFill="1" applyBorder="1"/>
    <xf numFmtId="40" fontId="8" fillId="2" borderId="17" xfId="0" applyNumberFormat="1" applyFont="1" applyFill="1" applyBorder="1"/>
    <xf numFmtId="4" fontId="9" fillId="2" borderId="18" xfId="0" applyNumberFormat="1" applyFont="1" applyFill="1" applyBorder="1"/>
    <xf numFmtId="40" fontId="8" fillId="2" borderId="19" xfId="0" applyNumberFormat="1" applyFont="1" applyFill="1" applyBorder="1"/>
    <xf numFmtId="44" fontId="7" fillId="2" borderId="14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tabSelected="1" topLeftCell="A20" zoomScale="115" zoomScaleNormal="115" workbookViewId="0">
      <selection activeCell="F20" sqref="F20"/>
    </sheetView>
  </sheetViews>
  <sheetFormatPr defaultRowHeight="12.75"/>
  <cols>
    <col min="3" max="3" width="10.28515625" bestFit="1" customWidth="1"/>
    <col min="4" max="4" width="3.28515625" customWidth="1"/>
    <col min="5" max="5" width="6.140625" customWidth="1"/>
    <col min="6" max="9" width="16.5703125" customWidth="1"/>
    <col min="10" max="10" width="15.5703125" customWidth="1"/>
    <col min="11" max="11" width="15.42578125" customWidth="1"/>
    <col min="13" max="13" width="9.42578125" bestFit="1" customWidth="1"/>
    <col min="14" max="14" width="10.28515625" bestFit="1" customWidth="1"/>
  </cols>
  <sheetData>
    <row r="1" spans="1:13" ht="19.5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2"/>
    </row>
    <row r="2" spans="1:13" ht="19.5">
      <c r="A2" s="1"/>
      <c r="B2" s="1"/>
      <c r="C2" s="1"/>
      <c r="D2" s="1"/>
      <c r="E2" s="2" t="s">
        <v>1</v>
      </c>
      <c r="F2" s="2"/>
      <c r="G2" s="2"/>
      <c r="H2" s="2"/>
      <c r="I2" s="2"/>
      <c r="J2" s="2"/>
      <c r="K2" s="2"/>
    </row>
    <row r="3" spans="1:13" ht="19.5">
      <c r="A3" s="1"/>
      <c r="B3" s="1"/>
      <c r="C3" s="1"/>
      <c r="D3" s="1"/>
      <c r="E3" s="2"/>
      <c r="F3" s="3">
        <v>2018</v>
      </c>
      <c r="G3" s="3">
        <v>2017</v>
      </c>
      <c r="H3" s="3"/>
      <c r="I3" s="3"/>
      <c r="K3" s="2"/>
    </row>
    <row r="4" spans="1:13" ht="19.5">
      <c r="A4" s="1"/>
      <c r="B4" s="1"/>
      <c r="C4" s="1"/>
      <c r="D4" s="1"/>
      <c r="E4" s="2" t="s">
        <v>2</v>
      </c>
      <c r="F4" s="3" t="s">
        <v>3</v>
      </c>
      <c r="G4" s="3" t="s">
        <v>3</v>
      </c>
      <c r="H4" s="3"/>
      <c r="I4" s="3"/>
      <c r="K4" s="2"/>
    </row>
    <row r="5" spans="1:13" ht="15.75">
      <c r="A5" s="4"/>
      <c r="B5" s="4"/>
      <c r="C5" s="4"/>
      <c r="D5" s="4"/>
      <c r="E5" s="5"/>
      <c r="F5" s="5"/>
      <c r="G5" s="5"/>
      <c r="H5" s="5"/>
      <c r="I5" s="5"/>
      <c r="J5" s="5"/>
      <c r="K5" s="5"/>
    </row>
    <row r="6" spans="1:13" ht="15.75">
      <c r="A6" s="6"/>
      <c r="B6" s="6"/>
      <c r="C6" s="6"/>
      <c r="D6" s="6"/>
      <c r="E6" s="6"/>
      <c r="F6" s="7">
        <v>2018</v>
      </c>
      <c r="G6" s="7">
        <v>2017</v>
      </c>
      <c r="H6" s="7">
        <v>2017</v>
      </c>
      <c r="I6" s="7" t="s">
        <v>41</v>
      </c>
    </row>
    <row r="7" spans="1:13" ht="13.5" thickBot="1">
      <c r="A7" s="6"/>
      <c r="B7" s="6"/>
      <c r="C7" s="6"/>
      <c r="D7" s="6"/>
      <c r="E7" s="6"/>
      <c r="F7" s="8" t="s">
        <v>3</v>
      </c>
      <c r="G7" s="8" t="s">
        <v>3</v>
      </c>
      <c r="H7" s="8" t="s">
        <v>4</v>
      </c>
      <c r="I7" s="8"/>
    </row>
    <row r="8" spans="1:13">
      <c r="A8" s="9" t="s">
        <v>5</v>
      </c>
      <c r="B8" s="10"/>
      <c r="C8" s="10"/>
      <c r="D8" s="10"/>
      <c r="E8" s="10"/>
      <c r="F8" s="37">
        <f>130*350</f>
        <v>45500</v>
      </c>
      <c r="G8" s="11">
        <f>130*350</f>
        <v>45500</v>
      </c>
      <c r="H8" s="11">
        <v>45650</v>
      </c>
      <c r="I8" s="48">
        <f>G8-H8</f>
        <v>-150</v>
      </c>
      <c r="J8" s="12"/>
    </row>
    <row r="9" spans="1:13">
      <c r="A9" s="13" t="s">
        <v>6</v>
      </c>
      <c r="B9" s="14"/>
      <c r="C9" s="14"/>
      <c r="D9" s="14"/>
      <c r="E9" s="14"/>
      <c r="F9" s="38"/>
      <c r="G9" s="15"/>
      <c r="H9" s="15"/>
      <c r="I9" s="49"/>
      <c r="J9" s="12"/>
    </row>
    <row r="10" spans="1:13">
      <c r="A10" s="13" t="s">
        <v>7</v>
      </c>
      <c r="B10" s="14"/>
      <c r="C10" s="14"/>
      <c r="D10" s="14"/>
      <c r="E10" s="14"/>
      <c r="F10" s="38"/>
      <c r="G10" s="15"/>
      <c r="H10" s="15"/>
      <c r="I10" s="49"/>
      <c r="J10" s="12"/>
      <c r="K10" s="12"/>
      <c r="M10" s="12"/>
    </row>
    <row r="11" spans="1:13" ht="13.5" thickBot="1">
      <c r="A11" s="13" t="s">
        <v>8</v>
      </c>
      <c r="B11" s="14"/>
      <c r="C11" s="14"/>
      <c r="D11" s="14"/>
      <c r="E11" s="14"/>
      <c r="F11" s="39">
        <v>120</v>
      </c>
      <c r="G11" s="16">
        <v>60</v>
      </c>
      <c r="H11" s="16">
        <v>126.62</v>
      </c>
      <c r="I11" s="50">
        <f>G11-H11</f>
        <v>-66.62</v>
      </c>
      <c r="J11" s="12"/>
    </row>
    <row r="12" spans="1:13" ht="13.5" thickBot="1">
      <c r="A12" s="17" t="s">
        <v>9</v>
      </c>
      <c r="B12" s="14"/>
      <c r="C12" s="14"/>
      <c r="D12" s="14"/>
      <c r="E12" s="14"/>
      <c r="F12" s="40">
        <f t="shared" ref="F12" si="0">SUM(F8:F11)</f>
        <v>45620</v>
      </c>
      <c r="G12" s="18">
        <f t="shared" ref="G12:I12" si="1">SUM(G8:G11)</f>
        <v>45560</v>
      </c>
      <c r="H12" s="18">
        <f t="shared" si="1"/>
        <v>45776.62</v>
      </c>
      <c r="I12" s="51">
        <f t="shared" si="1"/>
        <v>-216.62</v>
      </c>
      <c r="J12" s="12"/>
    </row>
    <row r="13" spans="1:13" ht="13.5" thickTop="1">
      <c r="A13" s="13"/>
      <c r="B13" s="14"/>
      <c r="C13" s="14"/>
      <c r="D13" s="14"/>
      <c r="E13" s="14"/>
      <c r="F13" s="38"/>
      <c r="G13" s="15"/>
      <c r="H13" s="15"/>
      <c r="I13" s="49"/>
      <c r="J13" s="12"/>
    </row>
    <row r="14" spans="1:13">
      <c r="A14" s="13" t="s">
        <v>10</v>
      </c>
      <c r="B14" s="14"/>
      <c r="C14" s="14"/>
      <c r="D14" s="14"/>
      <c r="E14" s="14"/>
      <c r="F14" s="38">
        <v>20</v>
      </c>
      <c r="G14" s="15">
        <v>20</v>
      </c>
      <c r="H14" s="15">
        <v>20</v>
      </c>
      <c r="I14" s="49">
        <f>G14-H14</f>
        <v>0</v>
      </c>
      <c r="J14" s="12"/>
    </row>
    <row r="15" spans="1:13">
      <c r="A15" s="13" t="s">
        <v>47</v>
      </c>
      <c r="B15" s="14"/>
      <c r="C15" s="14"/>
      <c r="D15" s="14"/>
      <c r="E15" s="14"/>
      <c r="F15" s="41">
        <v>150</v>
      </c>
      <c r="G15" s="19">
        <v>150</v>
      </c>
      <c r="H15" s="19">
        <v>219.15</v>
      </c>
      <c r="I15" s="49">
        <f>G15-H15</f>
        <v>-69.150000000000006</v>
      </c>
      <c r="J15" s="12"/>
    </row>
    <row r="16" spans="1:13">
      <c r="A16" s="13" t="s">
        <v>11</v>
      </c>
      <c r="B16" s="14"/>
      <c r="C16" s="14"/>
      <c r="D16" s="14"/>
      <c r="E16" s="14"/>
      <c r="F16" s="41">
        <v>350</v>
      </c>
      <c r="G16" s="19">
        <v>350</v>
      </c>
      <c r="H16" s="19">
        <v>613.20000000000005</v>
      </c>
      <c r="I16" s="49">
        <f>G16-H16</f>
        <v>-263.20000000000005</v>
      </c>
      <c r="J16" s="12"/>
    </row>
    <row r="17" spans="1:10">
      <c r="A17" s="13" t="s">
        <v>12</v>
      </c>
      <c r="B17" s="14"/>
      <c r="C17" s="14"/>
      <c r="D17" s="14"/>
      <c r="E17" s="14"/>
      <c r="F17" s="41">
        <v>1350</v>
      </c>
      <c r="G17" s="19">
        <v>1100</v>
      </c>
      <c r="H17" s="19">
        <v>1261</v>
      </c>
      <c r="I17" s="49">
        <f>G17-H17</f>
        <v>-161</v>
      </c>
      <c r="J17" s="12"/>
    </row>
    <row r="18" spans="1:10" ht="13.5" thickBot="1">
      <c r="A18" s="13" t="s">
        <v>13</v>
      </c>
      <c r="B18" s="14"/>
      <c r="C18" s="14"/>
      <c r="D18" s="14"/>
      <c r="E18" s="14"/>
      <c r="F18" s="41">
        <v>70</v>
      </c>
      <c r="G18" s="19">
        <v>60</v>
      </c>
      <c r="H18" s="19">
        <v>64</v>
      </c>
      <c r="I18" s="50">
        <f>G18-H18</f>
        <v>-4</v>
      </c>
      <c r="J18" s="12"/>
    </row>
    <row r="19" spans="1:10" ht="13.5" thickBot="1">
      <c r="A19" s="17" t="s">
        <v>14</v>
      </c>
      <c r="B19" s="14"/>
      <c r="C19" s="14"/>
      <c r="D19" s="14"/>
      <c r="E19" s="14"/>
      <c r="F19" s="42">
        <f t="shared" ref="F19" si="2">SUM(F14:F18)</f>
        <v>1940</v>
      </c>
      <c r="G19" s="20">
        <f t="shared" ref="G19:I19" si="3">SUM(G14:G18)</f>
        <v>1680</v>
      </c>
      <c r="H19" s="20">
        <f t="shared" si="3"/>
        <v>2177.35</v>
      </c>
      <c r="I19" s="52">
        <f t="shared" si="3"/>
        <v>-497.35</v>
      </c>
      <c r="J19" s="12"/>
    </row>
    <row r="20" spans="1:10" ht="13.5" thickTop="1">
      <c r="A20" s="13"/>
      <c r="B20" s="14"/>
      <c r="C20" s="14"/>
      <c r="D20" s="14"/>
      <c r="E20" s="14"/>
      <c r="F20" s="41"/>
      <c r="G20" s="19"/>
      <c r="H20" s="19"/>
      <c r="I20" s="53"/>
      <c r="J20" s="12"/>
    </row>
    <row r="21" spans="1:10" ht="13.5" thickBot="1">
      <c r="A21" s="13" t="s">
        <v>15</v>
      </c>
      <c r="B21" s="14"/>
      <c r="C21" s="14"/>
      <c r="D21" s="14"/>
      <c r="E21" s="14"/>
      <c r="F21" s="41">
        <v>0</v>
      </c>
      <c r="G21" s="19">
        <v>25</v>
      </c>
      <c r="H21" s="19"/>
      <c r="I21" s="50">
        <f>G21-H21</f>
        <v>25</v>
      </c>
      <c r="J21" s="12"/>
    </row>
    <row r="22" spans="1:10" ht="13.5" thickBot="1">
      <c r="A22" s="17" t="s">
        <v>16</v>
      </c>
      <c r="B22" s="14"/>
      <c r="C22" s="14"/>
      <c r="D22" s="14"/>
      <c r="E22" s="14"/>
      <c r="F22" s="43">
        <f t="shared" ref="F22" si="4">SUM(F21)</f>
        <v>0</v>
      </c>
      <c r="G22" s="21">
        <f t="shared" ref="G22" si="5">SUM(G21)</f>
        <v>25</v>
      </c>
      <c r="H22" s="21"/>
      <c r="I22" s="52">
        <f>SUM(I21:I21)</f>
        <v>25</v>
      </c>
      <c r="J22" s="12"/>
    </row>
    <row r="23" spans="1:10" ht="13.5" thickTop="1">
      <c r="A23" s="13"/>
      <c r="B23" s="14"/>
      <c r="C23" s="14"/>
      <c r="D23" s="14"/>
      <c r="E23" s="14"/>
      <c r="F23" s="41"/>
      <c r="G23" s="19"/>
      <c r="H23" s="19"/>
      <c r="I23" s="53"/>
      <c r="J23" s="12"/>
    </row>
    <row r="24" spans="1:10">
      <c r="A24" s="13" t="s">
        <v>17</v>
      </c>
      <c r="B24" s="14"/>
      <c r="C24" s="14"/>
      <c r="D24" s="14"/>
      <c r="E24" s="14"/>
      <c r="F24" s="41">
        <v>2000</v>
      </c>
      <c r="G24" s="19">
        <v>1800</v>
      </c>
      <c r="H24" s="19">
        <v>3700</v>
      </c>
      <c r="I24" s="54">
        <f>G24-H24</f>
        <v>-1900</v>
      </c>
      <c r="J24" s="12"/>
    </row>
    <row r="25" spans="1:10">
      <c r="A25" s="13" t="s">
        <v>18</v>
      </c>
      <c r="B25" s="14"/>
      <c r="C25" s="14"/>
      <c r="D25" s="14"/>
      <c r="E25" s="14"/>
      <c r="F25" s="41">
        <v>3000</v>
      </c>
      <c r="G25" s="19">
        <v>3000</v>
      </c>
      <c r="H25" s="19">
        <v>235</v>
      </c>
      <c r="I25" s="54">
        <f t="shared" ref="I25:I31" si="6">G25-H25</f>
        <v>2765</v>
      </c>
      <c r="J25" s="12"/>
    </row>
    <row r="26" spans="1:10">
      <c r="A26" s="13" t="s">
        <v>19</v>
      </c>
      <c r="B26" s="14"/>
      <c r="C26" s="14"/>
      <c r="D26" s="14"/>
      <c r="E26" s="14"/>
      <c r="F26" s="41">
        <v>2000</v>
      </c>
      <c r="G26" s="19">
        <v>2000</v>
      </c>
      <c r="H26" s="19">
        <v>3698</v>
      </c>
      <c r="I26" s="54">
        <f t="shared" si="6"/>
        <v>-1698</v>
      </c>
      <c r="J26" s="12"/>
    </row>
    <row r="27" spans="1:10">
      <c r="A27" s="13" t="s">
        <v>20</v>
      </c>
      <c r="B27" s="14"/>
      <c r="C27" s="14"/>
      <c r="D27" s="14"/>
      <c r="E27" s="14"/>
      <c r="F27" s="41">
        <v>3200</v>
      </c>
      <c r="G27" s="19">
        <v>8100</v>
      </c>
      <c r="H27" s="19">
        <v>1140</v>
      </c>
      <c r="I27" s="54">
        <f t="shared" si="6"/>
        <v>6960</v>
      </c>
      <c r="J27" s="12"/>
    </row>
    <row r="28" spans="1:10">
      <c r="A28" s="13" t="s">
        <v>21</v>
      </c>
      <c r="B28" s="14"/>
      <c r="C28" s="14"/>
      <c r="D28" s="14"/>
      <c r="E28" s="14"/>
      <c r="F28" s="41">
        <v>1000</v>
      </c>
      <c r="G28" s="19">
        <v>500</v>
      </c>
      <c r="H28" s="19">
        <v>1214.5</v>
      </c>
      <c r="I28" s="54">
        <f t="shared" si="6"/>
        <v>-714.5</v>
      </c>
      <c r="J28" s="12"/>
    </row>
    <row r="29" spans="1:10">
      <c r="A29" s="13" t="s">
        <v>22</v>
      </c>
      <c r="B29" s="14"/>
      <c r="C29" s="14"/>
      <c r="D29" s="14"/>
      <c r="E29" s="14"/>
      <c r="F29" s="41"/>
      <c r="G29" s="19">
        <v>0</v>
      </c>
      <c r="H29" s="19"/>
      <c r="I29" s="54">
        <f t="shared" si="6"/>
        <v>0</v>
      </c>
      <c r="J29" s="12"/>
    </row>
    <row r="30" spans="1:10">
      <c r="A30" s="13" t="s">
        <v>23</v>
      </c>
      <c r="B30" s="14"/>
      <c r="C30" s="14"/>
      <c r="D30" s="14"/>
      <c r="E30" s="14"/>
      <c r="F30" s="41">
        <v>2500</v>
      </c>
      <c r="G30" s="19">
        <v>2500</v>
      </c>
      <c r="H30" s="19">
        <v>2467</v>
      </c>
      <c r="I30" s="54">
        <f t="shared" si="6"/>
        <v>33</v>
      </c>
      <c r="J30" s="12"/>
    </row>
    <row r="31" spans="1:10">
      <c r="A31" s="13" t="s">
        <v>24</v>
      </c>
      <c r="B31" s="14"/>
      <c r="C31" s="14"/>
      <c r="D31" s="14"/>
      <c r="E31" s="14"/>
      <c r="F31" s="41">
        <v>3000</v>
      </c>
      <c r="G31" s="19">
        <v>500</v>
      </c>
      <c r="H31" s="19">
        <v>450</v>
      </c>
      <c r="I31" s="54">
        <f t="shared" si="6"/>
        <v>50</v>
      </c>
      <c r="J31" s="12"/>
    </row>
    <row r="32" spans="1:10">
      <c r="A32" s="13" t="s">
        <v>25</v>
      </c>
      <c r="B32" s="14"/>
      <c r="C32" s="14"/>
      <c r="D32" s="14"/>
      <c r="E32" s="14"/>
      <c r="F32" s="41"/>
      <c r="G32" s="19"/>
      <c r="H32" s="19"/>
      <c r="I32" s="54"/>
      <c r="J32" s="12"/>
    </row>
    <row r="33" spans="1:13" ht="13.5" thickBot="1">
      <c r="A33" s="13" t="s">
        <v>26</v>
      </c>
      <c r="B33" s="14"/>
      <c r="C33" s="14"/>
      <c r="D33" s="14"/>
      <c r="E33" s="14"/>
      <c r="F33" s="41">
        <v>14000</v>
      </c>
      <c r="G33" s="19">
        <v>13600</v>
      </c>
      <c r="H33" s="19">
        <v>15135</v>
      </c>
      <c r="I33" s="55">
        <f>G33-H33</f>
        <v>-1535</v>
      </c>
      <c r="J33" s="12"/>
    </row>
    <row r="34" spans="1:13">
      <c r="A34" s="17" t="s">
        <v>27</v>
      </c>
      <c r="B34" s="14"/>
      <c r="C34" s="14"/>
      <c r="D34" s="14"/>
      <c r="E34" s="14"/>
      <c r="F34" s="44">
        <f t="shared" ref="F34" si="7">SUM(F24:F33)</f>
        <v>30700</v>
      </c>
      <c r="G34" s="22">
        <f t="shared" ref="G34:I34" si="8">SUM(G24:G33)</f>
        <v>32000</v>
      </c>
      <c r="H34" s="22">
        <f t="shared" si="8"/>
        <v>28039.5</v>
      </c>
      <c r="I34" s="56">
        <f t="shared" si="8"/>
        <v>3960.5</v>
      </c>
      <c r="J34" s="12"/>
    </row>
    <row r="35" spans="1:13">
      <c r="A35" s="13"/>
      <c r="B35" s="14"/>
      <c r="C35" s="14"/>
      <c r="D35" s="14"/>
      <c r="E35" s="14"/>
      <c r="F35" s="41"/>
      <c r="G35" s="19"/>
      <c r="H35" s="19"/>
      <c r="I35" s="53"/>
      <c r="J35" s="12"/>
    </row>
    <row r="36" spans="1:13">
      <c r="A36" s="13" t="s">
        <v>28</v>
      </c>
      <c r="B36" s="14"/>
      <c r="C36" s="14"/>
      <c r="D36" s="14"/>
      <c r="E36" s="14"/>
      <c r="F36" s="41">
        <v>1200</v>
      </c>
      <c r="G36" s="19">
        <v>1200</v>
      </c>
      <c r="H36" s="19">
        <v>1000</v>
      </c>
      <c r="I36" s="54">
        <f t="shared" ref="I36" si="9">G36-H36</f>
        <v>200</v>
      </c>
      <c r="J36" s="12"/>
    </row>
    <row r="37" spans="1:13" ht="13.5" thickBot="1">
      <c r="A37" s="13" t="s">
        <v>29</v>
      </c>
      <c r="B37" s="14"/>
      <c r="C37" s="14"/>
      <c r="D37" s="14"/>
      <c r="E37" s="14"/>
      <c r="F37" s="41">
        <v>1000</v>
      </c>
      <c r="G37" s="19">
        <v>1000</v>
      </c>
      <c r="H37" s="19">
        <v>0</v>
      </c>
      <c r="I37" s="55">
        <f>G37-H37</f>
        <v>1000</v>
      </c>
      <c r="J37" s="12"/>
    </row>
    <row r="38" spans="1:13">
      <c r="A38" s="17" t="s">
        <v>30</v>
      </c>
      <c r="B38" s="14"/>
      <c r="C38" s="14"/>
      <c r="D38" s="14"/>
      <c r="E38" s="14"/>
      <c r="F38" s="44">
        <f t="shared" ref="F38" si="10">SUM(F36:F37)</f>
        <v>2200</v>
      </c>
      <c r="G38" s="22">
        <f t="shared" ref="G38:I38" si="11">SUM(G36:G37)</f>
        <v>2200</v>
      </c>
      <c r="H38" s="22">
        <f t="shared" si="11"/>
        <v>1000</v>
      </c>
      <c r="I38" s="56">
        <f t="shared" si="11"/>
        <v>1200</v>
      </c>
      <c r="J38" s="12"/>
    </row>
    <row r="39" spans="1:13">
      <c r="A39" s="13"/>
      <c r="B39" s="14"/>
      <c r="C39" s="14"/>
      <c r="D39" s="14"/>
      <c r="E39" s="14"/>
      <c r="F39" s="41"/>
      <c r="G39" s="19"/>
      <c r="H39" s="19"/>
      <c r="I39" s="53"/>
      <c r="J39" s="12"/>
    </row>
    <row r="40" spans="1:13" ht="13.5" thickBot="1">
      <c r="A40" s="13" t="s">
        <v>31</v>
      </c>
      <c r="B40" s="14"/>
      <c r="C40" s="14"/>
      <c r="D40" s="14"/>
      <c r="E40" s="14"/>
      <c r="F40" s="41">
        <v>6100</v>
      </c>
      <c r="G40" s="19">
        <v>6100</v>
      </c>
      <c r="H40" s="19">
        <v>5285</v>
      </c>
      <c r="I40" s="55">
        <f>G40-H40</f>
        <v>815</v>
      </c>
      <c r="J40" s="12"/>
    </row>
    <row r="41" spans="1:13">
      <c r="A41" s="17" t="s">
        <v>32</v>
      </c>
      <c r="B41" s="14"/>
      <c r="C41" s="14"/>
      <c r="D41" s="14"/>
      <c r="E41" s="14"/>
      <c r="F41" s="44">
        <f t="shared" ref="F41" si="12">SUM(F40:F40)</f>
        <v>6100</v>
      </c>
      <c r="G41" s="22">
        <f t="shared" ref="G41:I41" si="13">SUM(G40:G40)</f>
        <v>6100</v>
      </c>
      <c r="H41" s="22">
        <f t="shared" si="13"/>
        <v>5285</v>
      </c>
      <c r="I41" s="60">
        <f t="shared" si="13"/>
        <v>815</v>
      </c>
      <c r="J41" s="12"/>
    </row>
    <row r="42" spans="1:13">
      <c r="A42" s="13"/>
      <c r="B42" s="14"/>
      <c r="C42" s="14"/>
      <c r="D42" s="14"/>
      <c r="E42" s="14"/>
      <c r="F42" s="41"/>
      <c r="G42" s="19"/>
      <c r="H42" s="19"/>
      <c r="I42" s="53"/>
      <c r="J42" s="12"/>
    </row>
    <row r="43" spans="1:13" ht="13.5" thickBot="1">
      <c r="A43" s="13" t="s">
        <v>33</v>
      </c>
      <c r="B43" s="14"/>
      <c r="C43" s="14"/>
      <c r="D43" s="14"/>
      <c r="E43" s="14"/>
      <c r="F43" s="41">
        <v>1500</v>
      </c>
      <c r="G43" s="19">
        <v>1000</v>
      </c>
      <c r="H43" s="19">
        <v>380</v>
      </c>
      <c r="I43" s="55">
        <f>G43-H43</f>
        <v>620</v>
      </c>
      <c r="J43" s="12"/>
    </row>
    <row r="44" spans="1:13">
      <c r="A44" s="17" t="s">
        <v>34</v>
      </c>
      <c r="B44" s="14"/>
      <c r="C44" s="14"/>
      <c r="D44" s="14"/>
      <c r="E44" s="14"/>
      <c r="F44" s="44">
        <f t="shared" ref="F44" si="14">SUM(F43)</f>
        <v>1500</v>
      </c>
      <c r="G44" s="22">
        <f t="shared" ref="G44:I44" si="15">SUM(G43)</f>
        <v>1000</v>
      </c>
      <c r="H44" s="22">
        <f t="shared" si="15"/>
        <v>380</v>
      </c>
      <c r="I44" s="60">
        <f t="shared" si="15"/>
        <v>620</v>
      </c>
      <c r="J44" s="12"/>
    </row>
    <row r="45" spans="1:13">
      <c r="A45" s="13"/>
      <c r="B45" s="14"/>
      <c r="C45" s="14"/>
      <c r="D45" s="14"/>
      <c r="E45" s="14"/>
      <c r="F45" s="41"/>
      <c r="G45" s="19"/>
      <c r="H45" s="19"/>
      <c r="I45" s="53"/>
      <c r="J45" s="12"/>
    </row>
    <row r="46" spans="1:13" ht="13.5" thickBot="1">
      <c r="A46" s="13" t="s">
        <v>35</v>
      </c>
      <c r="B46" s="14"/>
      <c r="C46" s="14"/>
      <c r="D46" s="14"/>
      <c r="E46" s="14"/>
      <c r="F46" s="41">
        <v>150</v>
      </c>
      <c r="G46" s="19">
        <v>200</v>
      </c>
      <c r="H46" s="19">
        <v>28.15</v>
      </c>
      <c r="I46" s="55">
        <f>G46-H46</f>
        <v>171.85</v>
      </c>
      <c r="J46" s="12"/>
      <c r="K46" s="12"/>
      <c r="M46" s="12"/>
    </row>
    <row r="47" spans="1:13">
      <c r="A47" s="17" t="s">
        <v>36</v>
      </c>
      <c r="B47" s="14"/>
      <c r="C47" s="14"/>
      <c r="D47" s="14"/>
      <c r="E47" s="14"/>
      <c r="F47" s="44">
        <f t="shared" ref="F47" si="16">SUM(F46:F46)</f>
        <v>150</v>
      </c>
      <c r="G47" s="22">
        <f t="shared" ref="G47:I47" si="17">SUM(G46:G46)</f>
        <v>200</v>
      </c>
      <c r="H47" s="22">
        <f t="shared" si="17"/>
        <v>28.15</v>
      </c>
      <c r="I47" s="56">
        <f t="shared" si="17"/>
        <v>171.85</v>
      </c>
      <c r="J47" s="12"/>
    </row>
    <row r="48" spans="1:13">
      <c r="A48" s="13"/>
      <c r="B48" s="14"/>
      <c r="C48" s="14"/>
      <c r="D48" s="14"/>
      <c r="E48" s="14"/>
      <c r="F48" s="41"/>
      <c r="G48" s="19"/>
      <c r="H48" s="19"/>
      <c r="I48" s="53"/>
      <c r="J48" s="12"/>
      <c r="K48" s="12"/>
      <c r="M48" s="12"/>
    </row>
    <row r="49" spans="1:14">
      <c r="A49" s="13" t="s">
        <v>37</v>
      </c>
      <c r="B49" s="14"/>
      <c r="C49" s="14"/>
      <c r="D49" s="14"/>
      <c r="E49" s="14"/>
      <c r="F49" s="41">
        <v>1250</v>
      </c>
      <c r="G49" s="19">
        <v>1250</v>
      </c>
      <c r="H49" s="19">
        <v>1136.1500000000001</v>
      </c>
      <c r="I49" s="54">
        <f t="shared" ref="I49" si="18">G49-H49</f>
        <v>113.84999999999991</v>
      </c>
      <c r="J49" s="12"/>
    </row>
    <row r="50" spans="1:14" ht="13.5" thickBot="1">
      <c r="A50" s="13" t="s">
        <v>38</v>
      </c>
      <c r="B50" s="14"/>
      <c r="C50" s="14"/>
      <c r="D50" s="14"/>
      <c r="E50" s="14"/>
      <c r="F50" s="41">
        <v>1200</v>
      </c>
      <c r="G50" s="19">
        <v>1000</v>
      </c>
      <c r="H50" s="19">
        <v>778.84</v>
      </c>
      <c r="I50" s="55">
        <f>G50-H50</f>
        <v>221.15999999999997</v>
      </c>
      <c r="J50" s="12"/>
      <c r="L50" s="23"/>
      <c r="N50" s="23"/>
    </row>
    <row r="51" spans="1:14" ht="13.5" thickBot="1">
      <c r="A51" s="17" t="s">
        <v>39</v>
      </c>
      <c r="B51" s="14"/>
      <c r="C51" s="14"/>
      <c r="D51" s="14"/>
      <c r="E51" s="14"/>
      <c r="F51" s="45">
        <f t="shared" ref="F51" si="19">SUM(F49:F50)</f>
        <v>2450</v>
      </c>
      <c r="G51" s="24">
        <f t="shared" ref="G51:I51" si="20">SUM(G49:G50)</f>
        <v>2250</v>
      </c>
      <c r="H51" s="24">
        <f t="shared" si="20"/>
        <v>1914.9900000000002</v>
      </c>
      <c r="I51" s="57">
        <f t="shared" si="20"/>
        <v>335.00999999999988</v>
      </c>
      <c r="J51" s="12"/>
      <c r="L51" s="25"/>
      <c r="N51" s="25"/>
    </row>
    <row r="52" spans="1:14" ht="13.5" thickBot="1">
      <c r="A52" s="13"/>
      <c r="B52" s="14"/>
      <c r="C52" s="14"/>
      <c r="D52" s="14"/>
      <c r="E52" s="14"/>
      <c r="F52" s="46"/>
      <c r="G52" s="26"/>
      <c r="H52" s="26"/>
      <c r="I52" s="58"/>
      <c r="J52" s="12"/>
    </row>
    <row r="53" spans="1:14" ht="14.25" thickTop="1" thickBot="1">
      <c r="A53" s="27" t="s">
        <v>40</v>
      </c>
      <c r="B53" s="28"/>
      <c r="C53" s="28"/>
      <c r="D53" s="28"/>
      <c r="E53" s="28"/>
      <c r="F53" s="47">
        <f>+F19+F34+F38+F41+F44+F47+F51+F22</f>
        <v>45040</v>
      </c>
      <c r="G53" s="29">
        <f>+G19+G34+G38+G41+G44+G47+G51+G22</f>
        <v>45455</v>
      </c>
      <c r="H53" s="29">
        <f>+H19+H34+H38+H41+H44+H47+H51+H228</f>
        <v>38824.99</v>
      </c>
      <c r="I53" s="59">
        <f>+I19+I34+I38+I41+I44+I47+I51+I22</f>
        <v>6630.01</v>
      </c>
      <c r="J53" s="12"/>
    </row>
    <row r="54" spans="1:14" ht="16.5" thickTop="1">
      <c r="A54" s="31"/>
      <c r="C54" s="30"/>
      <c r="D54" s="6"/>
      <c r="E54" s="6"/>
      <c r="G54" s="23" t="s">
        <v>42</v>
      </c>
      <c r="H54" s="23" t="s">
        <v>43</v>
      </c>
      <c r="I54" s="34">
        <v>3500</v>
      </c>
    </row>
    <row r="55" spans="1:14" ht="15.75">
      <c r="A55" s="31"/>
      <c r="C55" s="6" t="s">
        <v>46</v>
      </c>
      <c r="D55" s="6"/>
      <c r="E55" s="6"/>
      <c r="F55" s="33"/>
      <c r="G55" s="33"/>
      <c r="H55" s="35" t="s">
        <v>44</v>
      </c>
      <c r="I55" s="34">
        <v>2500</v>
      </c>
    </row>
    <row r="56" spans="1:14">
      <c r="A56" s="12"/>
      <c r="B56" s="6"/>
      <c r="C56" s="6"/>
      <c r="D56" s="6"/>
      <c r="E56" s="6"/>
      <c r="F56" s="6"/>
      <c r="G56" s="23" t="s">
        <v>45</v>
      </c>
      <c r="H56" s="6"/>
      <c r="I56" s="36">
        <v>5000</v>
      </c>
      <c r="J56" s="6"/>
      <c r="K56" s="6"/>
    </row>
    <row r="57" spans="1:14">
      <c r="A57" s="32"/>
      <c r="C57" s="6"/>
      <c r="I57" s="34">
        <f>SUM(I54:I56)</f>
        <v>11000</v>
      </c>
    </row>
    <row r="58" spans="1:14">
      <c r="A58" s="12"/>
    </row>
    <row r="59" spans="1:14">
      <c r="A59" s="12"/>
    </row>
    <row r="60" spans="1:14">
      <c r="A60" s="12"/>
    </row>
    <row r="61" spans="1:14">
      <c r="A61" s="12"/>
    </row>
    <row r="62" spans="1:14">
      <c r="A62" s="12"/>
    </row>
    <row r="63" spans="1:14">
      <c r="A63" s="12"/>
    </row>
    <row r="64" spans="1:14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</sheetData>
  <pageMargins left="0.25" right="0.15" top="0.25" bottom="0" header="0" footer="0"/>
  <pageSetup scale="95" fitToHeight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cp:lastPrinted>2018-01-16T20:51:58Z</cp:lastPrinted>
  <dcterms:created xsi:type="dcterms:W3CDTF">2016-01-02T17:33:57Z</dcterms:created>
  <dcterms:modified xsi:type="dcterms:W3CDTF">2018-01-17T15:23:23Z</dcterms:modified>
</cp:coreProperties>
</file>