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28" windowHeight="9240" activeTab="1"/>
  </bookViews>
  <sheets>
    <sheet name="LB20" sheetId="1" r:id="rId1"/>
    <sheet name="LB30" sheetId="2" r:id="rId2"/>
    <sheet name="LB10" sheetId="3" r:id="rId3"/>
    <sheet name="LB11" sheetId="4" r:id="rId4"/>
    <sheet name="LB12" sheetId="5" r:id="rId5"/>
    <sheet name="LB12A" sheetId="6" r:id="rId6"/>
    <sheet name="LB1" sheetId="7" r:id="rId7"/>
    <sheet name="LB50" sheetId="8" r:id="rId8"/>
    <sheet name="Resolution" sheetId="9" r:id="rId9"/>
  </sheets>
  <definedNames>
    <definedName name="_xlnm.Print_Area" localSheetId="3">'LB11'!$A$1:$G$30</definedName>
    <definedName name="_xlnm.Print_Area" localSheetId="4">'LB12'!$A$1:$G$31</definedName>
    <definedName name="_xlnm.Print_Area" localSheetId="5">'LB12A'!$A$1:$G$31</definedName>
    <definedName name="_xlnm.Print_Area" localSheetId="0">'LB20'!$A$1:$G$38</definedName>
    <definedName name="_xlnm.Print_Area" localSheetId="1">'LB30'!$A$1:$G$220</definedName>
    <definedName name="_xlnm.Print_Area" localSheetId="7">'LB50'!$A$1:$P$58</definedName>
  </definedNames>
  <calcPr fullCalcOnLoad="1"/>
</workbook>
</file>

<file path=xl/sharedStrings.xml><?xml version="1.0" encoding="utf-8"?>
<sst xmlns="http://schemas.openxmlformats.org/spreadsheetml/2006/main" count="596" uniqueCount="358">
  <si>
    <t xml:space="preserve"> </t>
  </si>
  <si>
    <t>LB-20</t>
  </si>
  <si>
    <t>Actual</t>
  </si>
  <si>
    <t xml:space="preserve">General Fund Carry Over </t>
  </si>
  <si>
    <t>Taxes Necessary To Balance Budget</t>
  </si>
  <si>
    <t>LB-11</t>
  </si>
  <si>
    <t>REQUIREMENTS</t>
  </si>
  <si>
    <t>TOTAL REQUIREMENTS</t>
  </si>
  <si>
    <t>Ambulance income</t>
  </si>
  <si>
    <t>LB-30</t>
  </si>
  <si>
    <t xml:space="preserve">   MATERIALS AND SERVICES</t>
  </si>
  <si>
    <t xml:space="preserve"> TOTAL REQUIREMENTS</t>
  </si>
  <si>
    <t xml:space="preserve">                TOTAL RESOURCES</t>
  </si>
  <si>
    <t xml:space="preserve">                 sub-total</t>
  </si>
  <si>
    <r>
      <t xml:space="preserve">                 </t>
    </r>
    <r>
      <rPr>
        <b/>
        <sz val="10"/>
        <rFont val="Arial"/>
        <family val="2"/>
      </rPr>
      <t>sub-total</t>
    </r>
  </si>
  <si>
    <t xml:space="preserve">                  sub-total</t>
  </si>
  <si>
    <r>
      <t xml:space="preserve">                  </t>
    </r>
    <r>
      <rPr>
        <b/>
        <sz val="10"/>
        <rFont val="Arial"/>
        <family val="2"/>
      </rPr>
      <t>sub-total</t>
    </r>
  </si>
  <si>
    <r>
      <t xml:space="preserve">                   </t>
    </r>
    <r>
      <rPr>
        <b/>
        <sz val="10"/>
        <rFont val="Arial"/>
        <family val="2"/>
      </rPr>
      <t>sub-total</t>
    </r>
  </si>
  <si>
    <r>
      <t xml:space="preserve">                     </t>
    </r>
    <r>
      <rPr>
        <b/>
        <sz val="10"/>
        <rFont val="Arial"/>
        <family val="2"/>
      </rPr>
      <t>sub-total</t>
    </r>
  </si>
  <si>
    <t xml:space="preserve">                             TOTAL  </t>
  </si>
  <si>
    <t>Sale of surplus equipment</t>
  </si>
  <si>
    <t xml:space="preserve">TOTAL RESOURCES </t>
  </si>
  <si>
    <t xml:space="preserve">Available Cash on Hand </t>
  </si>
  <si>
    <t>200 - Ambulance and EMS</t>
  </si>
  <si>
    <t>300 - Insurance</t>
  </si>
  <si>
    <t xml:space="preserve">500 - Maintenance of equipment </t>
  </si>
  <si>
    <t>504 - SCBA testing and repair</t>
  </si>
  <si>
    <t xml:space="preserve">700 - Office </t>
  </si>
  <si>
    <t xml:space="preserve">800 - Professional services </t>
  </si>
  <si>
    <t xml:space="preserve">900 - Special expense </t>
  </si>
  <si>
    <t xml:space="preserve">1100 - Utilities </t>
  </si>
  <si>
    <t xml:space="preserve">1300 - Capital outlay </t>
  </si>
  <si>
    <t xml:space="preserve">1400 - Transfer to other funds </t>
  </si>
  <si>
    <t xml:space="preserve">Fund raising and donations </t>
  </si>
  <si>
    <t>Ambulance Subscription</t>
  </si>
  <si>
    <t>Interest</t>
  </si>
  <si>
    <t xml:space="preserve">  TOTAL CAPITAL OUTLAY </t>
  </si>
  <si>
    <t xml:space="preserve">  TOTAL TRANSFERS </t>
  </si>
  <si>
    <t xml:space="preserve">  TOTAL OF ALL EXPENDITURES </t>
  </si>
  <si>
    <t>LB-12</t>
  </si>
  <si>
    <t>TOTAL RESOURCES</t>
  </si>
  <si>
    <t>Materials &amp; Services contingency</t>
  </si>
  <si>
    <t xml:space="preserve">      TOTAL RESOURCES</t>
  </si>
  <si>
    <t>Grants and donations</t>
  </si>
  <si>
    <t>Carry over</t>
  </si>
  <si>
    <t xml:space="preserve">  TOTAL MATERIALS &amp; SERVICES</t>
  </si>
  <si>
    <t>LB-10</t>
  </si>
  <si>
    <t>&amp; MATERIALS AND SERVICES</t>
  </si>
  <si>
    <t xml:space="preserve">  UNAPPROPRIATED FUNDS</t>
  </si>
  <si>
    <t>Total Expected Revenue</t>
  </si>
  <si>
    <t>Other Income</t>
  </si>
  <si>
    <t>Total Other Income</t>
  </si>
  <si>
    <t>DISASTER FUND</t>
  </si>
  <si>
    <t>Grants and Donations</t>
  </si>
  <si>
    <t xml:space="preserve">Sale of surplus equipment </t>
  </si>
  <si>
    <t>Transferred from General fund</t>
  </si>
  <si>
    <t>Reserved for future expenditures</t>
  </si>
  <si>
    <t>Reserved for Future Expenditures</t>
  </si>
  <si>
    <t>706 - IT</t>
  </si>
  <si>
    <t>Septic service</t>
  </si>
  <si>
    <t>Parking lot paint</t>
  </si>
  <si>
    <t>Reserved for future Expenditures</t>
  </si>
  <si>
    <t>SDAO Grant</t>
  </si>
  <si>
    <t>Emergency Response Income</t>
  </si>
  <si>
    <t>2015-2016</t>
  </si>
  <si>
    <t>Form</t>
  </si>
  <si>
    <t>ROCKY POINT FIRE &amp; EMS</t>
  </si>
  <si>
    <t>RESOURCE DESCRIPTION</t>
  </si>
  <si>
    <t>Proposed By</t>
  </si>
  <si>
    <t>Budget Officer</t>
  </si>
  <si>
    <t>Approved By</t>
  </si>
  <si>
    <t>Budget Committee</t>
  </si>
  <si>
    <t>Adopted By</t>
  </si>
  <si>
    <t>Governing Body</t>
  </si>
  <si>
    <t>Adopted Budget</t>
  </si>
  <si>
    <t>This Year</t>
  </si>
  <si>
    <t>Second Preceding</t>
  </si>
  <si>
    <t>First Preceding</t>
  </si>
  <si>
    <t>Historical Data</t>
  </si>
  <si>
    <t xml:space="preserve">Budget For Next Year </t>
  </si>
  <si>
    <t>EXPENDITURE SUMMARY</t>
  </si>
  <si>
    <t>RESOURCES</t>
  </si>
  <si>
    <t>General Fund</t>
  </si>
  <si>
    <t>EXPENDITURE DESCRIPTION</t>
  </si>
  <si>
    <t xml:space="preserve"> PERSONAL SERVICES</t>
  </si>
  <si>
    <t>SITE &amp; STATION FUND</t>
  </si>
  <si>
    <t>RESERVE FUND</t>
  </si>
  <si>
    <t>RESOURCES AND REQUIREMENTS</t>
  </si>
  <si>
    <t>Number</t>
  </si>
  <si>
    <t>Date</t>
  </si>
  <si>
    <t>_____________</t>
  </si>
  <si>
    <t>____________</t>
  </si>
  <si>
    <t>Established by</t>
  </si>
  <si>
    <t>Resolution</t>
  </si>
  <si>
    <t>Review Year</t>
  </si>
  <si>
    <t>DESCRIPTION</t>
  </si>
  <si>
    <t>`</t>
  </si>
  <si>
    <t xml:space="preserve">RESOURCES </t>
  </si>
  <si>
    <t>COMMUNITY SUPPORT</t>
  </si>
  <si>
    <t>1403-A</t>
  </si>
  <si>
    <t xml:space="preserve">RESOURCES  </t>
  </si>
  <si>
    <t>BBQ FUND</t>
  </si>
  <si>
    <t>EQUIPMENT FUND</t>
  </si>
  <si>
    <t>Carry Over</t>
  </si>
  <si>
    <t>Transferred in from other funds(BBQ Fund)</t>
  </si>
  <si>
    <t xml:space="preserve">FORM LB-1 </t>
  </si>
  <si>
    <t xml:space="preserve">                         NOTICE OF BUDGET HEARING               </t>
  </si>
  <si>
    <t>Contact:</t>
  </si>
  <si>
    <t>Telephone:</t>
  </si>
  <si>
    <t>Email:</t>
  </si>
  <si>
    <t>FINANCIAL SUMMARY - RESOURCES</t>
  </si>
  <si>
    <t>TOTAL OF ALL FUNDS</t>
  </si>
  <si>
    <t>Actual Amount</t>
  </si>
  <si>
    <t>Approved Budget</t>
  </si>
  <si>
    <t>Next Year 20___-___</t>
  </si>
  <si>
    <t xml:space="preserve"> Beginning Fund Balance/Net Working Capital</t>
  </si>
  <si>
    <t xml:space="preserve"> Fees, Licenses, Permits, Fines, Assessments &amp; Other Service Charges</t>
  </si>
  <si>
    <t xml:space="preserve"> Federal, State and all Other Grants, Gifts, Allocations and Donations</t>
  </si>
  <si>
    <t xml:space="preserve"> Revenue from Bonds and Other Debt </t>
  </si>
  <si>
    <t xml:space="preserve"> Interfund Transfers / Internal Service Reimbursements</t>
  </si>
  <si>
    <t>All Other Resources Except Current Year Property Taxes</t>
  </si>
  <si>
    <t>Current Year Property Taxes Estimated to be Received</t>
  </si>
  <si>
    <r>
      <t xml:space="preserve">     Total Resources</t>
    </r>
    <r>
      <rPr>
        <sz val="10"/>
        <rFont val="Arial"/>
        <family val="0"/>
      </rPr>
      <t xml:space="preserve"> </t>
    </r>
  </si>
  <si>
    <t>FINANCIAL SUMMARY - REQUIREMENTS BY OBJECT CLASSIFICATION</t>
  </si>
  <si>
    <t>Personnel Services</t>
  </si>
  <si>
    <t>Materials and Services</t>
  </si>
  <si>
    <t>Capital Outlay</t>
  </si>
  <si>
    <t>Debt Service</t>
  </si>
  <si>
    <t>Interfund Transfers</t>
  </si>
  <si>
    <t>Contingencies</t>
  </si>
  <si>
    <t>Special Payments</t>
  </si>
  <si>
    <t>Unappropriated Ending Balance and Reserved for Future Expenditure</t>
  </si>
  <si>
    <r>
      <t xml:space="preserve">     </t>
    </r>
    <r>
      <rPr>
        <b/>
        <sz val="10"/>
        <rFont val="MS Sans Serif"/>
        <family val="2"/>
      </rPr>
      <t>Total Requirements</t>
    </r>
  </si>
  <si>
    <t>FINANCIAL SUMMARY - REQUIREMENTS AND FULL-TIME EQUIVALENT EMPLOYEES (FTE) BY ORGANIZATIONAL UNIT OR PROGRAM *</t>
  </si>
  <si>
    <r>
      <t>Name</t>
    </r>
    <r>
      <rPr>
        <sz val="10"/>
        <rFont val="Arial"/>
        <family val="0"/>
      </rPr>
      <t xml:space="preserve"> of Organizational Unit or Program </t>
    </r>
  </si>
  <si>
    <r>
      <t xml:space="preserve">     FTE</t>
    </r>
    <r>
      <rPr>
        <sz val="10"/>
        <rFont val="Arial"/>
        <family val="0"/>
      </rPr>
      <t xml:space="preserve"> for that unit or program</t>
    </r>
  </si>
  <si>
    <t xml:space="preserve">      FTE</t>
  </si>
  <si>
    <t xml:space="preserve">     FTE</t>
  </si>
  <si>
    <t>Not Allocated to Organizational Unit or Program</t>
  </si>
  <si>
    <t xml:space="preserve">     Total Requirements</t>
  </si>
  <si>
    <r>
      <t xml:space="preserve">           </t>
    </r>
    <r>
      <rPr>
        <b/>
        <sz val="10"/>
        <rFont val="MS Sans Serif"/>
        <family val="2"/>
      </rPr>
      <t>Total FTE</t>
    </r>
  </si>
  <si>
    <t>STATEMENT OF CHANGES IN ACTIVITIES and SOURCES OF FINANCING *</t>
  </si>
  <si>
    <t>2014-15</t>
  </si>
  <si>
    <t>This Year 2014-15</t>
  </si>
  <si>
    <t>Notice of Property Tax and Certification of Intent to Impose a Tax, Fee, Assessment or Charge on Property</t>
  </si>
  <si>
    <t>FORM LB-50</t>
  </si>
  <si>
    <t xml:space="preserve">Check here if this is </t>
  </si>
  <si>
    <t>.</t>
  </si>
  <si>
    <t>Be sure to read instructions in the Notice of Property Tax Levy Forms and Instruction booklet</t>
  </si>
  <si>
    <t>an amended form.</t>
  </si>
  <si>
    <t>The</t>
  </si>
  <si>
    <t>has the responsibility and authority to place the following property tax, fee, charge or assessment</t>
  </si>
  <si>
    <t>District Name</t>
  </si>
  <si>
    <t>on the tax roll of</t>
  </si>
  <si>
    <t>County.  The property tax, fee, charge or assessment is categorized as stated by this form.</t>
  </si>
  <si>
    <t>County Name</t>
  </si>
  <si>
    <t>Mailing Address of District</t>
  </si>
  <si>
    <t>City</t>
  </si>
  <si>
    <t>State</t>
  </si>
  <si>
    <t>ZIP code</t>
  </si>
  <si>
    <t>Contact Person</t>
  </si>
  <si>
    <t>Title</t>
  </si>
  <si>
    <t>Daytime Telephone</t>
  </si>
  <si>
    <t>Contact Person E-Mail</t>
  </si>
  <si>
    <t>The tax rate or levy amounts certified in Part I are within the tax rate or levy amounts approved by the budget committee.</t>
  </si>
  <si>
    <t>The tax rate or levy amounts certified in Part I were changed by the governing body and republished as required in ORS 294.456.</t>
  </si>
  <si>
    <t>PART I:  TOTAL PROPERTY TAX LEVY</t>
  </si>
  <si>
    <t>Subject to</t>
  </si>
  <si>
    <t>General Government Limits</t>
  </si>
  <si>
    <t xml:space="preserve">   </t>
  </si>
  <si>
    <t>Local option operating tax . . . . . . . . . . . . . . . . . . . . . . . . . . . . . . . . . . . . . . . . . . . . . . . . . . . . . .</t>
  </si>
  <si>
    <t>Local option capital project tax . . . . . . . . . . . . . . . . . . . . . . . .  . . . . . . . . . . . . . .</t>
  </si>
  <si>
    <t xml:space="preserve">City of Portland Levy for pension and disability obligations . . . . . . . . . . . . . . . . . . . . . . . . . </t>
  </si>
  <si>
    <t>Dollar Amount of Bond Levy</t>
  </si>
  <si>
    <t>5a.</t>
  </si>
  <si>
    <t>5b.</t>
  </si>
  <si>
    <t>5c.</t>
  </si>
  <si>
    <t>Total levy for bonded indebtedness not subject to Measure 5 or Measure 50 (total of 5a + 5b) . . . . . . . . . . . . .</t>
  </si>
  <si>
    <t>PART II:  RATE LIMIT CERTIFICATION</t>
  </si>
  <si>
    <t xml:space="preserve">Permanent rate limit in dollars and cents per $1,000 . . . . . . . . . . . . . . . . . . . . . . . . . . . . . . . . . . . . . . . . . . . . . . . . . . . . </t>
  </si>
  <si>
    <t xml:space="preserve">   attach a sheet showing the information for each.</t>
  </si>
  <si>
    <t>Purpose</t>
  </si>
  <si>
    <t>Date voters approved</t>
  </si>
  <si>
    <t>First tax year</t>
  </si>
  <si>
    <t xml:space="preserve">Final tax year </t>
  </si>
  <si>
    <t>(operating, capital project, or mixed)</t>
  </si>
  <si>
    <t>local option ballot measure</t>
  </si>
  <si>
    <t>levied</t>
  </si>
  <si>
    <t>to be levied</t>
  </si>
  <si>
    <t>authorized per year by voters</t>
  </si>
  <si>
    <t>Part IV. SPECIAL ASSESSMENTS, FEES AND CHARGES</t>
  </si>
  <si>
    <t>Description</t>
  </si>
  <si>
    <t>Subject to General Government Limitation</t>
  </si>
  <si>
    <t>Excluded from Measure 5 Limitation</t>
  </si>
  <si>
    <t>If fees, charges, or assessments will be imposed on specific property within your district, you must attach a complete listing of</t>
  </si>
  <si>
    <t>properties, by assessor’s account number, to which fees, charges, or assessments will be imposed. Show the fees, charges, or</t>
  </si>
  <si>
    <t>assessments uniformly imposed on the properties. If these amounts are not uniform, show the amount imposed on each property.</t>
  </si>
  <si>
    <t>150-504-073-7 (Rev. 12-13)</t>
  </si>
  <si>
    <t>(see the back for worksheet for lines 5a, 5b, and 5c)</t>
  </si>
  <si>
    <t>File with your assessor no later than JULY 15, unless granted an extension in writing.</t>
  </si>
  <si>
    <r>
      <t xml:space="preserve">PART III:  SCHEDULE OF LOCAL OPTION TAXES  - </t>
    </r>
    <r>
      <rPr>
        <sz val="11"/>
        <rFont val="Arial"/>
        <family val="2"/>
      </rPr>
      <t xml:space="preserve"> Enter all local option taxes on this schedule.  If there are more than two taxes,</t>
    </r>
  </si>
  <si>
    <t>The authority for putting these assessments on the roll is ORS __________________ (Must be completed if you have an entry in Part IV)</t>
  </si>
  <si>
    <r>
      <t>Tax amount -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>- rate</t>
    </r>
  </si>
  <si>
    <r>
      <t xml:space="preserve">Election date when your </t>
    </r>
    <r>
      <rPr>
        <b/>
        <sz val="12"/>
        <rFont val="Arial"/>
        <family val="2"/>
      </rPr>
      <t xml:space="preserve">new district </t>
    </r>
    <r>
      <rPr>
        <sz val="12"/>
        <rFont val="Arial"/>
        <family val="2"/>
      </rPr>
      <t xml:space="preserve">received voter approval for your permanent rate limit . . . . . . . . . . . . . . . . . . . . . . . . . . . . . . . . . . . . . . . . . . . . . . . . </t>
    </r>
  </si>
  <si>
    <r>
      <rPr>
        <b/>
        <sz val="12"/>
        <rFont val="Arial"/>
        <family val="2"/>
      </rPr>
      <t>Estimated</t>
    </r>
    <r>
      <rPr>
        <sz val="12"/>
        <rFont val="Arial"/>
        <family val="2"/>
      </rPr>
      <t xml:space="preserve"> permanent rate limit for newly </t>
    </r>
    <r>
      <rPr>
        <b/>
        <sz val="12"/>
        <rFont val="Arial"/>
        <family val="2"/>
      </rPr>
      <t>merged/consolidated district</t>
    </r>
    <r>
      <rPr>
        <sz val="12"/>
        <rFont val="Arial"/>
        <family val="2"/>
      </rPr>
      <t xml:space="preserve"> . . . . . . . . . .. . . . . . . . . . . . . . . . . . . . . . . . . . . </t>
    </r>
  </si>
  <si>
    <r>
      <t>Rate -</t>
    </r>
    <r>
      <rPr>
        <b/>
        <sz val="12"/>
        <rFont val="Arial"/>
        <family val="2"/>
      </rPr>
      <t>or</t>
    </r>
    <r>
      <rPr>
        <sz val="12"/>
        <rFont val="Arial"/>
        <family val="2"/>
      </rPr>
      <t>- Dollar Amount</t>
    </r>
  </si>
  <si>
    <r>
      <t xml:space="preserve">Rate per $1,000 </t>
    </r>
    <r>
      <rPr>
        <b/>
        <sz val="12"/>
        <rFont val="Arial"/>
        <family val="2"/>
      </rPr>
      <t>or</t>
    </r>
    <r>
      <rPr>
        <sz val="12"/>
        <rFont val="Arial"/>
        <family val="2"/>
      </rPr>
      <t xml:space="preserve"> Total dollar amount levied (within permanent rate limit) . . .</t>
    </r>
  </si>
  <si>
    <r>
      <t xml:space="preserve">Excluded from            </t>
    </r>
    <r>
      <rPr>
        <b/>
        <u val="single"/>
        <sz val="12"/>
        <rFont val="Arial"/>
        <family val="2"/>
      </rPr>
      <t>Measure 5 Limits</t>
    </r>
  </si>
  <si>
    <r>
      <t xml:space="preserve">Levy for bonded indebtedness from bonds approved by voters </t>
    </r>
    <r>
      <rPr>
        <b/>
        <sz val="12"/>
        <rFont val="Arial"/>
        <family val="2"/>
      </rPr>
      <t xml:space="preserve">prior </t>
    </r>
    <r>
      <rPr>
        <sz val="12"/>
        <rFont val="Arial"/>
        <family val="2"/>
      </rPr>
      <t xml:space="preserve">to October 6, 2001 . . . . . . . . . . . . </t>
    </r>
  </si>
  <si>
    <r>
      <t xml:space="preserve">Levy for bonded indebtedness from bonds approved by voters </t>
    </r>
    <r>
      <rPr>
        <b/>
        <sz val="12"/>
        <rFont val="Arial"/>
        <family val="2"/>
      </rPr>
      <t>on or after</t>
    </r>
    <r>
      <rPr>
        <sz val="12"/>
        <rFont val="Arial"/>
        <family val="2"/>
      </rPr>
      <t xml:space="preserve"> October 6, 2001  . . . . . . . . . . . . . . . . . . . . . . . . .</t>
    </r>
  </si>
  <si>
    <r>
      <t>CERTIFICATION -</t>
    </r>
    <r>
      <rPr>
        <sz val="12"/>
        <rFont val="Arial"/>
        <family val="2"/>
      </rPr>
      <t xml:space="preserve"> You </t>
    </r>
    <r>
      <rPr>
        <b/>
        <sz val="12"/>
        <rFont val="Arial"/>
        <family val="2"/>
      </rPr>
      <t>must</t>
    </r>
    <r>
      <rPr>
        <sz val="12"/>
        <rFont val="Arial"/>
        <family val="2"/>
      </rPr>
      <t xml:space="preserve"> check one box if your district is subject to Local Budget Law.</t>
    </r>
  </si>
  <si>
    <t xml:space="preserve">Carry over </t>
  </si>
  <si>
    <t>Use resolution form saved in Budget File 2015-2016</t>
  </si>
  <si>
    <t>101 - Fire chief salary</t>
  </si>
  <si>
    <t>102 - Workers compensation insurance</t>
  </si>
  <si>
    <t xml:space="preserve">104 - Casual labor </t>
  </si>
  <si>
    <t>205 - Fuel</t>
  </si>
  <si>
    <t>206 - EMT training</t>
  </si>
  <si>
    <t>207 - Repair</t>
  </si>
  <si>
    <t>208 - Physician contract</t>
  </si>
  <si>
    <t>209 - Ambulance inspection and fees</t>
  </si>
  <si>
    <t>210 - Medical billing</t>
  </si>
  <si>
    <t>201 - Ambulance supplies</t>
  </si>
  <si>
    <t xml:space="preserve">203 - Oxygen supplies </t>
  </si>
  <si>
    <t>204 - Small tools and equipment</t>
  </si>
  <si>
    <t>211 - Insurance</t>
  </si>
  <si>
    <t>213 - Medical - exams &amp; vaccinations</t>
  </si>
  <si>
    <t>214 - Background checks</t>
  </si>
  <si>
    <t>215 - Safety Equipment and clothing</t>
  </si>
  <si>
    <t>216 - Klamath Interoperability Group (911)</t>
  </si>
  <si>
    <t>301 Liability, bldgs,equipment, legal</t>
  </si>
  <si>
    <t>TOTAL PERSONAL SERVICES</t>
  </si>
  <si>
    <t>401 - Repairs</t>
  </si>
  <si>
    <t>402 - Yard care and supplies</t>
  </si>
  <si>
    <t>403 - Household supplies</t>
  </si>
  <si>
    <t>404 - Well testing</t>
  </si>
  <si>
    <t xml:space="preserve">405 - Extinguisher and equip. testing </t>
  </si>
  <si>
    <t xml:space="preserve">406 - Tools and equipment </t>
  </si>
  <si>
    <t xml:space="preserve">503 - Communications and radios </t>
  </si>
  <si>
    <t>505 - Small tools and repair</t>
  </si>
  <si>
    <t>506 - Breathing air testing equipment</t>
  </si>
  <si>
    <t>601 - Fire districts</t>
  </si>
  <si>
    <t>602 - Fire chiefs</t>
  </si>
  <si>
    <t>701 - General operating supplies</t>
  </si>
  <si>
    <t>703 - Postage</t>
  </si>
  <si>
    <t>704 - Machine repair and supplies</t>
  </si>
  <si>
    <t>705 - Legal posting &amp; subscriptions</t>
  </si>
  <si>
    <t>801 - Legal council</t>
  </si>
  <si>
    <t xml:space="preserve">1000 - Training and prevention </t>
  </si>
  <si>
    <t>1101 - Electric</t>
  </si>
  <si>
    <t>1102 - Heating fuel propane</t>
  </si>
  <si>
    <t>1105 - TV subscription</t>
  </si>
  <si>
    <t>1206 - Meals - volunteer training</t>
  </si>
  <si>
    <t>1207 - AirLink subscriptions</t>
  </si>
  <si>
    <t>1202 - Background checks</t>
  </si>
  <si>
    <t>1203 - Badges and awards</t>
  </si>
  <si>
    <t xml:space="preserve">1204 - Safety equipment and clothing </t>
  </si>
  <si>
    <t>1205  -Sleeper program meals</t>
  </si>
  <si>
    <t>901 - Foam</t>
  </si>
  <si>
    <t xml:space="preserve">902 - County Defense Board dinner mtg. </t>
  </si>
  <si>
    <t xml:space="preserve">905 - Snow removal </t>
  </si>
  <si>
    <t>906 - Fire protective gear</t>
  </si>
  <si>
    <t>1302 - Buildings and grounds</t>
  </si>
  <si>
    <t>1401 - Site and station fund</t>
  </si>
  <si>
    <t>1402 - Equipment reserve fund</t>
  </si>
  <si>
    <t>1301 - Fire and EMS equipment</t>
  </si>
  <si>
    <t>BBQ account</t>
  </si>
  <si>
    <t>Transfer to General Fund</t>
  </si>
  <si>
    <t xml:space="preserve">1201 - Medical - exams &amp; vaccinations </t>
  </si>
  <si>
    <t>408 - Striping and AC sealing</t>
  </si>
  <si>
    <t>Year 2014-15</t>
  </si>
  <si>
    <t xml:space="preserve">                     </t>
  </si>
  <si>
    <t>507 - Fuel ( Does not include Ambulance Fuel)</t>
  </si>
  <si>
    <t>608 - Non Profit Association of Oregon</t>
  </si>
  <si>
    <t>Satellite Phone + Data</t>
  </si>
  <si>
    <t>Disaster Funds</t>
  </si>
  <si>
    <t>Page 11 of 11</t>
  </si>
  <si>
    <t>Page 2 of 11</t>
  </si>
  <si>
    <t>Page 3 of 11</t>
  </si>
  <si>
    <t>Page 4 of 11</t>
  </si>
  <si>
    <t>Page 5 of 11</t>
  </si>
  <si>
    <t>Page 6 of 11</t>
  </si>
  <si>
    <t>Page 7 of 11</t>
  </si>
  <si>
    <t xml:space="preserve">1103 - Wireless Phone Communications </t>
  </si>
  <si>
    <t xml:space="preserve">1104 - Internet and website/ VOIP service </t>
  </si>
  <si>
    <t>407 - Garbage</t>
  </si>
  <si>
    <t>212 - Klamath County Ambulance Advisory Brd.</t>
  </si>
  <si>
    <t>217 - Dedicated FAX line</t>
  </si>
  <si>
    <r>
      <t xml:space="preserve">                  </t>
    </r>
    <r>
      <rPr>
        <b/>
        <sz val="10"/>
        <rFont val="Arial"/>
        <family val="2"/>
      </rPr>
      <t xml:space="preserve"> sub-total</t>
    </r>
  </si>
  <si>
    <t>2016-2017</t>
  </si>
  <si>
    <t xml:space="preserve">     </t>
  </si>
  <si>
    <t>2017-2018</t>
  </si>
  <si>
    <t>1304 - Boundary Signs</t>
  </si>
  <si>
    <t>Year 2015-16</t>
  </si>
  <si>
    <t>604 - Prevention group(KF Fire Prevention Group)</t>
  </si>
  <si>
    <t>903 - Ambulance Advisory Board meal</t>
  </si>
  <si>
    <t>1001 - Travel &amp; lodging</t>
  </si>
  <si>
    <t xml:space="preserve">1003- Conference fees </t>
  </si>
  <si>
    <t>103 - Group life insurance -VFIS</t>
  </si>
  <si>
    <t>907- taxes</t>
  </si>
  <si>
    <t xml:space="preserve">1200 - Volunteer expenses </t>
  </si>
  <si>
    <r>
      <t>1208 - Volunteer Association Support</t>
    </r>
    <r>
      <rPr>
        <sz val="10"/>
        <color indexed="23"/>
        <rFont val="Arial"/>
        <family val="2"/>
      </rPr>
      <t>(Btl.Rtn)</t>
    </r>
  </si>
  <si>
    <t>Page 1 of 11</t>
  </si>
  <si>
    <t>908- Justice Department Annual Report</t>
  </si>
  <si>
    <t xml:space="preserve">400 - Maintenance bldgs. &amp; grounds </t>
  </si>
  <si>
    <t>Page 8 of 11</t>
  </si>
  <si>
    <t>Page 9 of 11</t>
  </si>
  <si>
    <t>Page 10 of 11</t>
  </si>
  <si>
    <t>Bottle Fund</t>
  </si>
  <si>
    <t>1209 - Active 911 Subscription</t>
  </si>
  <si>
    <t>105 - Employer costs - Payroll Taxes (10.65%)</t>
  </si>
  <si>
    <t>202 - EMT License Renewal Fees</t>
  </si>
  <si>
    <t>605- Fire Defense Board</t>
  </si>
  <si>
    <t>606 - Oregon Govt.Ethics Commission</t>
  </si>
  <si>
    <t>607 - SDAO dues</t>
  </si>
  <si>
    <t>804 - Publications</t>
  </si>
  <si>
    <t xml:space="preserve">805 - DMV fees </t>
  </si>
  <si>
    <t>806 - Klamath Interoperability Group (911)</t>
  </si>
  <si>
    <t>1002 - Classes and instruction fees(Brd + Vol)</t>
  </si>
  <si>
    <r>
      <t xml:space="preserve">To assessor of </t>
    </r>
    <r>
      <rPr>
        <u val="single"/>
        <sz val="12"/>
        <rFont val="Arial"/>
        <family val="2"/>
      </rPr>
      <t>____Klamath____________</t>
    </r>
    <r>
      <rPr>
        <sz val="12"/>
        <rFont val="Arial"/>
        <family val="2"/>
      </rPr>
      <t xml:space="preserve"> County</t>
    </r>
  </si>
  <si>
    <t>Rocky Point Fire And EMS</t>
  </si>
  <si>
    <t xml:space="preserve">Klamath </t>
  </si>
  <si>
    <t>25600 Rocky Point Road</t>
  </si>
  <si>
    <t>Klamath Falls</t>
  </si>
  <si>
    <t>OR</t>
  </si>
  <si>
    <t>97601</t>
  </si>
  <si>
    <t>Frederick Hill</t>
  </si>
  <si>
    <t>Board Director (President)</t>
  </si>
  <si>
    <t>971-235-2219</t>
  </si>
  <si>
    <t>fbdjhill84@gmail.com</t>
  </si>
  <si>
    <t>NA</t>
  </si>
  <si>
    <t>Rent and Misc. revenues</t>
  </si>
  <si>
    <t>600 - Memberships</t>
  </si>
  <si>
    <t>2018-2019</t>
  </si>
  <si>
    <t>Year 2016-2017</t>
  </si>
  <si>
    <t xml:space="preserve">  TOTAL BUDGET  2016-2017</t>
  </si>
  <si>
    <t>909- Real Property Taxes (ODF)</t>
  </si>
  <si>
    <t>508 - Equipment Safety Testing</t>
  </si>
  <si>
    <r>
      <t xml:space="preserve">603 - </t>
    </r>
    <r>
      <rPr>
        <sz val="10"/>
        <color indexed="55"/>
        <rFont val="Arial"/>
        <family val="2"/>
      </rPr>
      <t>blank</t>
    </r>
  </si>
  <si>
    <r>
      <t xml:space="preserve">802 - </t>
    </r>
    <r>
      <rPr>
        <sz val="10"/>
        <color indexed="55"/>
        <rFont val="Arial"/>
        <family val="2"/>
      </rPr>
      <t>blank</t>
    </r>
  </si>
  <si>
    <t>910 - Sec.State An. Rpt. / In Lieu of Audit</t>
  </si>
  <si>
    <r>
      <t>502 - Mobile supplies</t>
    </r>
    <r>
      <rPr>
        <sz val="10"/>
        <color indexed="23"/>
        <rFont val="Arial"/>
        <family val="2"/>
      </rPr>
      <t xml:space="preserve"> (maintenance)</t>
    </r>
  </si>
  <si>
    <r>
      <t>501 - Mobile service and repair</t>
    </r>
    <r>
      <rPr>
        <sz val="10"/>
        <color indexed="55"/>
        <rFont val="Arial"/>
        <family val="2"/>
      </rPr>
      <t>(tires major repair)</t>
    </r>
  </si>
  <si>
    <r>
      <t xml:space="preserve">302 </t>
    </r>
    <r>
      <rPr>
        <sz val="10"/>
        <color indexed="55"/>
        <rFont val="Arial"/>
        <family val="2"/>
      </rPr>
      <t>blank</t>
    </r>
  </si>
  <si>
    <t>6/13/2018</t>
  </si>
  <si>
    <t>2019-2020</t>
  </si>
  <si>
    <t>Year 2017-2018</t>
  </si>
  <si>
    <t>Year 2016-2015</t>
  </si>
  <si>
    <t>Year 2016-2018</t>
  </si>
  <si>
    <t>Grants</t>
  </si>
  <si>
    <t>702 - Office Equipment</t>
  </si>
  <si>
    <t>803 - Accounting services &amp; Quickbooks</t>
  </si>
  <si>
    <t>807 - Audit</t>
  </si>
  <si>
    <t xml:space="preserve">911 - Mutual Aid Expenses </t>
  </si>
  <si>
    <r>
      <rPr>
        <b/>
        <sz val="10"/>
        <rFont val="Arial"/>
        <family val="2"/>
      </rPr>
      <t xml:space="preserve">1250 </t>
    </r>
    <r>
      <rPr>
        <sz val="10"/>
        <rFont val="Arial"/>
        <family val="0"/>
      </rPr>
      <t xml:space="preserve">- </t>
    </r>
    <r>
      <rPr>
        <b/>
        <sz val="10"/>
        <rFont val="Arial"/>
        <family val="2"/>
      </rPr>
      <t>GRANTS</t>
    </r>
  </si>
  <si>
    <t>1251 - Grants</t>
  </si>
  <si>
    <t>Unaproprated ( cd )</t>
  </si>
  <si>
    <r>
      <t>1303 -</t>
    </r>
    <r>
      <rPr>
        <sz val="10"/>
        <color indexed="23"/>
        <rFont val="Arial"/>
        <family val="2"/>
      </rPr>
      <t xml:space="preserve"> blank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</si>
</sst>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.00"/>
    <numFmt numFmtId="166" formatCode="0._)"/>
    <numFmt numFmtId="167" formatCode="_(* #,##0_);_(* \(#,##0\);_(* &quot;-&quot;??_);_(@_)"/>
    <numFmt numFmtId="168" formatCode="0.0000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5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0"/>
      <name val="MS Sans Serif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49997663497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ashed"/>
    </border>
    <border>
      <left/>
      <right style="thin"/>
      <top style="thin"/>
      <bottom style="dashed"/>
    </border>
    <border>
      <left style="medium"/>
      <right/>
      <top style="dashed"/>
      <bottom style="thin"/>
    </border>
    <border>
      <left/>
      <right style="thin"/>
      <top style="dashed"/>
      <bottom style="thin"/>
    </border>
    <border>
      <left style="medium"/>
      <right/>
      <top style="thin"/>
      <bottom/>
    </border>
    <border>
      <left style="medium"/>
      <right/>
      <top style="dashed"/>
      <bottom style="double"/>
    </border>
    <border>
      <left/>
      <right style="thin"/>
      <top style="dashed"/>
      <bottom style="double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medium"/>
      <bottom style="dashed"/>
    </border>
    <border>
      <left/>
      <right style="thin"/>
      <top style="medium"/>
      <bottom style="dashed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/>
    </border>
  </borders>
  <cellStyleXfs count="6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4" applyNumberFormat="0" applyFill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0" fontId="59" fillId="27" borderId="6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1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8" fontId="0" fillId="0" borderId="0" xfId="0" applyNumberFormat="1" applyAlignment="1">
      <alignment/>
    </xf>
    <xf numFmtId="0" fontId="4" fillId="0" borderId="0" xfId="0" applyFont="1" applyAlignment="1">
      <alignment/>
    </xf>
    <xf numFmtId="8" fontId="4" fillId="0" borderId="0" xfId="0" applyNumberFormat="1" applyFont="1" applyAlignment="1">
      <alignment/>
    </xf>
    <xf numFmtId="8" fontId="4" fillId="0" borderId="0" xfId="0" applyNumberFormat="1" applyFont="1" applyAlignment="1">
      <alignment horizontal="right"/>
    </xf>
    <xf numFmtId="0" fontId="0" fillId="0" borderId="8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8" fontId="0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8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4" fontId="0" fillId="0" borderId="0" xfId="0" applyNumberFormat="1" applyAlignment="1">
      <alignment/>
    </xf>
    <xf numFmtId="4" fontId="0" fillId="0" borderId="0" xfId="45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14" fontId="4" fillId="0" borderId="8" xfId="0" applyNumberFormat="1" applyFont="1" applyBorder="1" applyAlignment="1">
      <alignment horizontal="center"/>
    </xf>
    <xf numFmtId="7" fontId="0" fillId="0" borderId="8" xfId="45" applyFont="1" applyBorder="1" applyAlignment="1">
      <alignment/>
    </xf>
    <xf numFmtId="165" fontId="0" fillId="0" borderId="8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8" xfId="0" applyFont="1" applyBorder="1" applyAlignment="1">
      <alignment horizontal="left" indent="1"/>
    </xf>
    <xf numFmtId="0" fontId="0" fillId="0" borderId="0" xfId="0" applyAlignment="1">
      <alignment horizontal="right"/>
    </xf>
    <xf numFmtId="7" fontId="0" fillId="0" borderId="11" xfId="45" applyFont="1" applyBorder="1" applyAlignment="1">
      <alignment horizontal="right" vertical="center"/>
    </xf>
    <xf numFmtId="8" fontId="0" fillId="0" borderId="8" xfId="0" applyNumberFormat="1" applyBorder="1" applyAlignment="1">
      <alignment horizontal="right" vertical="center"/>
    </xf>
    <xf numFmtId="7" fontId="0" fillId="0" borderId="8" xfId="45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8" fontId="4" fillId="0" borderId="8" xfId="0" applyNumberFormat="1" applyFont="1" applyBorder="1" applyAlignment="1">
      <alignment horizontal="right" vertical="center"/>
    </xf>
    <xf numFmtId="7" fontId="4" fillId="0" borderId="8" xfId="45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4" fontId="4" fillId="0" borderId="8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7" fontId="4" fillId="0" borderId="8" xfId="45" applyFont="1" applyBorder="1" applyAlignment="1">
      <alignment horizontal="right" vertical="center"/>
    </xf>
    <xf numFmtId="7" fontId="0" fillId="0" borderId="8" xfId="45" applyFont="1" applyBorder="1" applyAlignment="1">
      <alignment horizontal="right" vertical="center"/>
    </xf>
    <xf numFmtId="8" fontId="0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33" borderId="8" xfId="0" applyFont="1" applyFill="1" applyBorder="1" applyAlignment="1">
      <alignment/>
    </xf>
    <xf numFmtId="7" fontId="4" fillId="0" borderId="0" xfId="45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7" fontId="0" fillId="0" borderId="0" xfId="45" applyFont="1" applyAlignment="1">
      <alignment horizontal="right" vertical="center"/>
    </xf>
    <xf numFmtId="7" fontId="0" fillId="33" borderId="8" xfId="45" applyFill="1" applyBorder="1" applyAlignment="1">
      <alignment horizontal="right" vertical="center"/>
    </xf>
    <xf numFmtId="4" fontId="4" fillId="0" borderId="8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7" fontId="0" fillId="0" borderId="11" xfId="45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0" fillId="0" borderId="8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7" fontId="62" fillId="0" borderId="8" xfId="45" applyFont="1" applyBorder="1" applyAlignment="1">
      <alignment horizontal="right" vertic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right" vertical="center"/>
    </xf>
    <xf numFmtId="164" fontId="0" fillId="0" borderId="8" xfId="0" applyNumberFormat="1" applyFont="1" applyBorder="1" applyAlignment="1">
      <alignment horizontal="left"/>
    </xf>
    <xf numFmtId="8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8" fontId="0" fillId="0" borderId="0" xfId="0" applyNumberFormat="1" applyFont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 indent="1"/>
    </xf>
    <xf numFmtId="0" fontId="0" fillId="0" borderId="12" xfId="0" applyBorder="1" applyAlignment="1">
      <alignment/>
    </xf>
    <xf numFmtId="14" fontId="4" fillId="0" borderId="14" xfId="0" applyNumberFormat="1" applyFont="1" applyBorder="1" applyAlignment="1">
      <alignment horizontal="right" vertical="center"/>
    </xf>
    <xf numFmtId="7" fontId="0" fillId="0" borderId="15" xfId="45" applyFont="1" applyBorder="1" applyAlignment="1">
      <alignment horizontal="right" vertical="center"/>
    </xf>
    <xf numFmtId="0" fontId="4" fillId="0" borderId="8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8" xfId="0" applyFont="1" applyBorder="1" applyAlignment="1">
      <alignment horizontal="left" vertical="center" indent="1"/>
    </xf>
    <xf numFmtId="0" fontId="0" fillId="0" borderId="13" xfId="0" applyBorder="1" applyAlignment="1">
      <alignment/>
    </xf>
    <xf numFmtId="4" fontId="4" fillId="0" borderId="8" xfId="0" applyNumberFormat="1" applyFont="1" applyBorder="1" applyAlignment="1">
      <alignment horizontal="left" indent="1"/>
    </xf>
    <xf numFmtId="4" fontId="4" fillId="0" borderId="11" xfId="0" applyNumberFormat="1" applyFont="1" applyBorder="1" applyAlignment="1">
      <alignment horizontal="left" indent="1"/>
    </xf>
    <xf numFmtId="4" fontId="0" fillId="0" borderId="8" xfId="0" applyNumberFormat="1" applyFont="1" applyBorder="1" applyAlignment="1">
      <alignment horizontal="left" indent="1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8" fontId="4" fillId="0" borderId="13" xfId="0" applyNumberFormat="1" applyFont="1" applyBorder="1" applyAlignment="1">
      <alignment horizontal="right" vertical="center"/>
    </xf>
    <xf numFmtId="7" fontId="4" fillId="0" borderId="13" xfId="45" applyFont="1" applyBorder="1" applyAlignment="1">
      <alignment horizontal="right" vertical="center"/>
    </xf>
    <xf numFmtId="7" fontId="4" fillId="0" borderId="11" xfId="45" applyFont="1" applyBorder="1" applyAlignment="1">
      <alignment horizontal="right" vertical="center"/>
    </xf>
    <xf numFmtId="8" fontId="0" fillId="0" borderId="0" xfId="0" applyNumberFormat="1" applyFont="1" applyAlignment="1">
      <alignment horizontal="right" vertical="center"/>
    </xf>
    <xf numFmtId="0" fontId="0" fillId="34" borderId="16" xfId="0" applyFill="1" applyBorder="1" applyAlignment="1">
      <alignment/>
    </xf>
    <xf numFmtId="0" fontId="9" fillId="34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19" borderId="16" xfId="0" applyFill="1" applyBorder="1" applyAlignment="1">
      <alignment/>
    </xf>
    <xf numFmtId="0" fontId="9" fillId="19" borderId="16" xfId="0" applyFont="1" applyFill="1" applyBorder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9" fillId="19" borderId="12" xfId="0" applyFont="1" applyFill="1" applyBorder="1" applyAlignment="1">
      <alignment horizontal="center"/>
    </xf>
    <xf numFmtId="0" fontId="0" fillId="19" borderId="12" xfId="0" applyFill="1" applyBorder="1" applyAlignment="1">
      <alignment/>
    </xf>
    <xf numFmtId="0" fontId="0" fillId="15" borderId="16" xfId="0" applyFill="1" applyBorder="1" applyAlignment="1">
      <alignment/>
    </xf>
    <xf numFmtId="0" fontId="9" fillId="15" borderId="16" xfId="0" applyFont="1" applyFill="1" applyBorder="1" applyAlignment="1">
      <alignment horizontal="center"/>
    </xf>
    <xf numFmtId="0" fontId="9" fillId="15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0" fontId="0" fillId="15" borderId="12" xfId="0" applyFill="1" applyBorder="1" applyAlignment="1">
      <alignment/>
    </xf>
    <xf numFmtId="0" fontId="0" fillId="15" borderId="0" xfId="0" applyFill="1" applyAlignment="1">
      <alignment/>
    </xf>
    <xf numFmtId="0" fontId="0" fillId="19" borderId="0" xfId="0" applyFont="1" applyFill="1" applyAlignment="1">
      <alignment/>
    </xf>
    <xf numFmtId="0" fontId="0" fillId="19" borderId="0" xfId="0" applyFont="1" applyFill="1" applyAlignment="1">
      <alignment/>
    </xf>
    <xf numFmtId="0" fontId="12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0" fillId="0" borderId="19" xfId="0" applyBorder="1" applyAlignment="1">
      <alignment/>
    </xf>
    <xf numFmtId="0" fontId="14" fillId="0" borderId="20" xfId="0" applyFont="1" applyBorder="1" applyAlignment="1">
      <alignment/>
    </xf>
    <xf numFmtId="0" fontId="0" fillId="0" borderId="21" xfId="0" applyBorder="1" applyAlignment="1">
      <alignment/>
    </xf>
    <xf numFmtId="37" fontId="16" fillId="0" borderId="22" xfId="0" applyNumberFormat="1" applyFont="1" applyBorder="1" applyAlignment="1">
      <alignment horizontal="center"/>
    </xf>
    <xf numFmtId="37" fontId="16" fillId="0" borderId="23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37" fontId="16" fillId="0" borderId="8" xfId="0" applyNumberFormat="1" applyFont="1" applyBorder="1" applyAlignment="1">
      <alignment/>
    </xf>
    <xf numFmtId="37" fontId="16" fillId="0" borderId="26" xfId="0" applyNumberFormat="1" applyFont="1" applyBorder="1" applyAlignment="1">
      <alignment/>
    </xf>
    <xf numFmtId="37" fontId="16" fillId="0" borderId="16" xfId="0" applyNumberFormat="1" applyFont="1" applyBorder="1" applyAlignment="1">
      <alignment/>
    </xf>
    <xf numFmtId="37" fontId="16" fillId="0" borderId="27" xfId="0" applyNumberFormat="1" applyFont="1" applyBorder="1" applyAlignment="1">
      <alignment/>
    </xf>
    <xf numFmtId="37" fontId="15" fillId="0" borderId="28" xfId="0" applyNumberFormat="1" applyFont="1" applyBorder="1" applyAlignment="1">
      <alignment/>
    </xf>
    <xf numFmtId="37" fontId="15" fillId="0" borderId="29" xfId="0" applyNumberFormat="1" applyFont="1" applyBorder="1" applyAlignment="1">
      <alignment/>
    </xf>
    <xf numFmtId="38" fontId="0" fillId="0" borderId="8" xfId="42" applyNumberFormat="1" applyFont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38" fontId="0" fillId="0" borderId="30" xfId="0" applyNumberFormat="1" applyBorder="1" applyAlignment="1">
      <alignment horizontal="right"/>
    </xf>
    <xf numFmtId="38" fontId="0" fillId="0" borderId="14" xfId="0" applyNumberFormat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32" xfId="42" applyNumberFormat="1" applyFont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15" fillId="0" borderId="28" xfId="0" applyNumberFormat="1" applyFont="1" applyBorder="1" applyAlignment="1">
      <alignment horizontal="right"/>
    </xf>
    <xf numFmtId="38" fontId="15" fillId="0" borderId="35" xfId="0" applyNumberFormat="1" applyFont="1" applyBorder="1" applyAlignment="1">
      <alignment horizontal="right"/>
    </xf>
    <xf numFmtId="38" fontId="15" fillId="0" borderId="36" xfId="0" applyNumberFormat="1" applyFont="1" applyBorder="1" applyAlignment="1">
      <alignment horizontal="right"/>
    </xf>
    <xf numFmtId="38" fontId="0" fillId="35" borderId="37" xfId="42" applyNumberFormat="1" applyFont="1" applyFill="1" applyBorder="1" applyAlignment="1">
      <alignment/>
    </xf>
    <xf numFmtId="38" fontId="0" fillId="35" borderId="9" xfId="0" applyNumberFormat="1" applyFill="1" applyBorder="1" applyAlignment="1">
      <alignment/>
    </xf>
    <xf numFmtId="38" fontId="0" fillId="35" borderId="38" xfId="0" applyNumberFormat="1" applyFill="1" applyBorder="1" applyAlignment="1">
      <alignment/>
    </xf>
    <xf numFmtId="38" fontId="0" fillId="35" borderId="39" xfId="42" applyNumberFormat="1" applyFont="1" applyFill="1" applyBorder="1" applyAlignment="1">
      <alignment/>
    </xf>
    <xf numFmtId="38" fontId="0" fillId="35" borderId="40" xfId="0" applyNumberFormat="1" applyFill="1" applyBorder="1" applyAlignment="1">
      <alignment/>
    </xf>
    <xf numFmtId="38" fontId="0" fillId="35" borderId="36" xfId="0" applyNumberFormat="1" applyFill="1" applyBorder="1" applyAlignment="1">
      <alignment/>
    </xf>
    <xf numFmtId="38" fontId="0" fillId="0" borderId="12" xfId="42" applyNumberFormat="1" applyFon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41" xfId="0" applyNumberFormat="1" applyBorder="1" applyAlignment="1">
      <alignment horizontal="right"/>
    </xf>
    <xf numFmtId="38" fontId="0" fillId="0" borderId="8" xfId="0" applyNumberFormat="1" applyBorder="1" applyAlignment="1">
      <alignment horizontal="right"/>
    </xf>
    <xf numFmtId="38" fontId="0" fillId="0" borderId="26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27" xfId="0" applyNumberFormat="1" applyBorder="1" applyAlignment="1">
      <alignment horizontal="right"/>
    </xf>
    <xf numFmtId="38" fontId="15" fillId="0" borderId="42" xfId="0" applyNumberFormat="1" applyFont="1" applyBorder="1" applyAlignment="1">
      <alignment horizontal="right"/>
    </xf>
    <xf numFmtId="38" fontId="15" fillId="0" borderId="43" xfId="0" applyNumberFormat="1" applyFont="1" applyBorder="1" applyAlignment="1">
      <alignment horizontal="right"/>
    </xf>
    <xf numFmtId="38" fontId="15" fillId="0" borderId="40" xfId="0" applyNumberFormat="1" applyFont="1" applyBorder="1" applyAlignment="1">
      <alignment horizontal="right"/>
    </xf>
    <xf numFmtId="38" fontId="15" fillId="0" borderId="44" xfId="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top"/>
    </xf>
    <xf numFmtId="49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20" fillId="0" borderId="17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0" xfId="0" applyAlignment="1">
      <alignment horizontal="centerContinuous" vertical="top"/>
    </xf>
    <xf numFmtId="0" fontId="20" fillId="0" borderId="0" xfId="0" applyFont="1" applyAlignment="1">
      <alignment horizontal="left"/>
    </xf>
    <xf numFmtId="49" fontId="22" fillId="0" borderId="8" xfId="0" applyNumberFormat="1" applyFont="1" applyBorder="1" applyAlignment="1">
      <alignment horizontal="centerContinuous"/>
    </xf>
    <xf numFmtId="49" fontId="22" fillId="0" borderId="45" xfId="0" applyNumberFormat="1" applyFont="1" applyBorder="1" applyAlignment="1">
      <alignment horizontal="center"/>
    </xf>
    <xf numFmtId="49" fontId="22" fillId="0" borderId="46" xfId="0" applyNumberFormat="1" applyFont="1" applyBorder="1" applyAlignment="1">
      <alignment horizontal="center"/>
    </xf>
    <xf numFmtId="49" fontId="22" fillId="0" borderId="46" xfId="0" applyNumberFormat="1" applyFont="1" applyBorder="1" applyAlignment="1">
      <alignment horizontal="centerContinuous"/>
    </xf>
    <xf numFmtId="0" fontId="22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Continuous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indent="3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Continuous" vertical="top"/>
    </xf>
    <xf numFmtId="0" fontId="20" fillId="0" borderId="9" xfId="0" applyFont="1" applyBorder="1" applyAlignment="1">
      <alignment horizontal="centerContinuous" vertical="top"/>
    </xf>
    <xf numFmtId="0" fontId="20" fillId="0" borderId="9" xfId="0" applyFont="1" applyBorder="1" applyAlignment="1">
      <alignment vertical="top"/>
    </xf>
    <xf numFmtId="0" fontId="20" fillId="0" borderId="17" xfId="0" applyFont="1" applyBorder="1" applyAlignment="1">
      <alignment horizontal="centerContinuous" vertical="top"/>
    </xf>
    <xf numFmtId="0" fontId="20" fillId="0" borderId="17" xfId="0" applyFont="1" applyBorder="1" applyAlignment="1">
      <alignment vertical="top"/>
    </xf>
    <xf numFmtId="0" fontId="20" fillId="0" borderId="46" xfId="0" applyFont="1" applyBorder="1" applyAlignment="1">
      <alignment horizontal="centerContinuous" vertical="top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17" xfId="0" applyFont="1" applyBorder="1" applyAlignment="1">
      <alignment horizontal="centerContinuous" vertical="top"/>
    </xf>
    <xf numFmtId="0" fontId="7" fillId="0" borderId="17" xfId="0" applyFont="1" applyBorder="1" applyAlignment="1">
      <alignment vertical="top"/>
    </xf>
    <xf numFmtId="0" fontId="20" fillId="0" borderId="37" xfId="0" applyFont="1" applyBorder="1" applyAlignment="1">
      <alignment horizontal="centerContinuous"/>
    </xf>
    <xf numFmtId="0" fontId="20" fillId="0" borderId="48" xfId="0" applyFont="1" applyBorder="1" applyAlignment="1">
      <alignment horizontal="centerContinuous" vertical="center"/>
    </xf>
    <xf numFmtId="0" fontId="20" fillId="0" borderId="4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Border="1" applyAlignment="1">
      <alignment horizontal="centerContinuous"/>
    </xf>
    <xf numFmtId="166" fontId="7" fillId="0" borderId="0" xfId="0" applyNumberFormat="1" applyFont="1" applyAlignment="1">
      <alignment/>
    </xf>
    <xf numFmtId="167" fontId="7" fillId="0" borderId="50" xfId="42" applyNumberFormat="1" applyFont="1" applyBorder="1" applyAlignment="1" quotePrefix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167" fontId="7" fillId="0" borderId="0" xfId="42" applyNumberFormat="1" applyFont="1" applyAlignment="1">
      <alignment/>
    </xf>
    <xf numFmtId="0" fontId="7" fillId="0" borderId="0" xfId="0" applyFont="1" applyAlignment="1">
      <alignment horizontal="centerContinuous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indent="1"/>
    </xf>
    <xf numFmtId="0" fontId="7" fillId="0" borderId="17" xfId="0" applyFont="1" applyBorder="1" applyAlignment="1">
      <alignment horizontal="left" vertical="top" indent="3"/>
    </xf>
    <xf numFmtId="0" fontId="7" fillId="0" borderId="17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0" fillId="33" borderId="8" xfId="0" applyFill="1" applyBorder="1" applyAlignment="1">
      <alignment horizontal="left" indent="1"/>
    </xf>
    <xf numFmtId="0" fontId="9" fillId="0" borderId="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8" fontId="0" fillId="0" borderId="8" xfId="0" applyNumberFormat="1" applyBorder="1" applyAlignment="1">
      <alignment/>
    </xf>
    <xf numFmtId="7" fontId="0" fillId="0" borderId="8" xfId="45" applyFont="1" applyBorder="1" applyAlignment="1">
      <alignment/>
    </xf>
    <xf numFmtId="7" fontId="0" fillId="0" borderId="8" xfId="45" applyFont="1" applyBorder="1" applyAlignment="1">
      <alignment horizontal="center"/>
    </xf>
    <xf numFmtId="7" fontId="4" fillId="0" borderId="11" xfId="45" applyFont="1" applyBorder="1" applyAlignment="1">
      <alignment horizontal="right" vertical="center"/>
    </xf>
    <xf numFmtId="7" fontId="4" fillId="0" borderId="8" xfId="45" applyFont="1" applyBorder="1" applyAlignment="1">
      <alignment horizontal="right"/>
    </xf>
    <xf numFmtId="7" fontId="0" fillId="0" borderId="8" xfId="45" applyFont="1" applyBorder="1" applyAlignment="1">
      <alignment horizontal="right"/>
    </xf>
    <xf numFmtId="7" fontId="0" fillId="0" borderId="8" xfId="45" applyBorder="1" applyAlignment="1">
      <alignment horizontal="right"/>
    </xf>
    <xf numFmtId="7" fontId="0" fillId="0" borderId="8" xfId="45" applyBorder="1" applyAlignment="1">
      <alignment horizontal="right" vertical="center"/>
    </xf>
    <xf numFmtId="7" fontId="4" fillId="0" borderId="8" xfId="0" applyNumberFormat="1" applyFont="1" applyBorder="1" applyAlignment="1">
      <alignment horizontal="right" vertical="center"/>
    </xf>
    <xf numFmtId="165" fontId="0" fillId="0" borderId="8" xfId="0" applyNumberFormat="1" applyFont="1" applyBorder="1" applyAlignment="1">
      <alignment horizontal="right" vertical="center"/>
    </xf>
    <xf numFmtId="7" fontId="62" fillId="0" borderId="8" xfId="45" applyFont="1" applyBorder="1" applyAlignment="1">
      <alignment horizontal="right" vertical="center"/>
    </xf>
    <xf numFmtId="0" fontId="9" fillId="36" borderId="16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0" fillId="33" borderId="8" xfId="0" applyFont="1" applyFill="1" applyBorder="1" applyAlignment="1">
      <alignment horizontal="left" indent="1"/>
    </xf>
    <xf numFmtId="7" fontId="4" fillId="0" borderId="8" xfId="45" applyFont="1" applyBorder="1" applyAlignment="1">
      <alignment/>
    </xf>
    <xf numFmtId="8" fontId="4" fillId="0" borderId="8" xfId="0" applyNumberFormat="1" applyFont="1" applyBorder="1" applyAlignment="1">
      <alignment horizontal="right"/>
    </xf>
    <xf numFmtId="8" fontId="4" fillId="0" borderId="8" xfId="0" applyNumberFormat="1" applyFont="1" applyBorder="1" applyAlignment="1">
      <alignment/>
    </xf>
    <xf numFmtId="0" fontId="4" fillId="0" borderId="48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8" fontId="4" fillId="0" borderId="0" xfId="0" applyNumberFormat="1" applyFont="1" applyAlignment="1">
      <alignment horizontal="right" vertical="center"/>
    </xf>
    <xf numFmtId="7" fontId="4" fillId="0" borderId="0" xfId="45" applyFont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7" fontId="4" fillId="0" borderId="0" xfId="45" applyFont="1" applyAlignment="1">
      <alignment/>
    </xf>
    <xf numFmtId="7" fontId="4" fillId="0" borderId="0" xfId="45" applyFont="1" applyAlignment="1">
      <alignment horizontal="right"/>
    </xf>
    <xf numFmtId="165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7" fontId="4" fillId="0" borderId="8" xfId="0" applyNumberFormat="1" applyFont="1" applyBorder="1" applyAlignment="1">
      <alignment horizontal="right" vertical="center"/>
    </xf>
    <xf numFmtId="7" fontId="4" fillId="0" borderId="8" xfId="45" applyFont="1" applyBorder="1" applyAlignment="1">
      <alignment horizontal="center"/>
    </xf>
    <xf numFmtId="0" fontId="0" fillId="36" borderId="0" xfId="0" applyFill="1" applyAlignment="1">
      <alignment/>
    </xf>
    <xf numFmtId="0" fontId="8" fillId="0" borderId="8" xfId="0" applyFont="1" applyBorder="1" applyAlignment="1">
      <alignment horizontal="center"/>
    </xf>
    <xf numFmtId="0" fontId="9" fillId="34" borderId="8" xfId="0" applyFont="1" applyFill="1" applyBorder="1" applyAlignment="1">
      <alignment horizontal="center"/>
    </xf>
    <xf numFmtId="7" fontId="0" fillId="0" borderId="10" xfId="45" applyFont="1" applyBorder="1" applyAlignment="1">
      <alignment horizontal="right"/>
    </xf>
    <xf numFmtId="7" fontId="0" fillId="0" borderId="10" xfId="45" applyFont="1" applyBorder="1" applyAlignment="1">
      <alignment horizontal="right" vertical="center"/>
    </xf>
    <xf numFmtId="165" fontId="0" fillId="0" borderId="8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8" fillId="34" borderId="9" xfId="0" applyFont="1" applyFill="1" applyBorder="1" applyAlignment="1">
      <alignment horizontal="center"/>
    </xf>
    <xf numFmtId="0" fontId="8" fillId="34" borderId="51" xfId="0" applyFont="1" applyFill="1" applyBorder="1" applyAlignment="1">
      <alignment horizontal="center"/>
    </xf>
    <xf numFmtId="0" fontId="8" fillId="34" borderId="48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15" borderId="11" xfId="0" applyFont="1" applyFill="1" applyBorder="1" applyAlignment="1">
      <alignment horizontal="center"/>
    </xf>
    <xf numFmtId="0" fontId="8" fillId="15" borderId="49" xfId="0" applyFont="1" applyFill="1" applyBorder="1" applyAlignment="1">
      <alignment horizontal="center"/>
    </xf>
    <xf numFmtId="0" fontId="8" fillId="15" borderId="15" xfId="0" applyFont="1" applyFill="1" applyBorder="1" applyAlignment="1">
      <alignment horizontal="center"/>
    </xf>
    <xf numFmtId="0" fontId="8" fillId="15" borderId="37" xfId="0" applyFont="1" applyFill="1" applyBorder="1" applyAlignment="1">
      <alignment horizontal="center"/>
    </xf>
    <xf numFmtId="0" fontId="8" fillId="15" borderId="9" xfId="0" applyFont="1" applyFill="1" applyBorder="1" applyAlignment="1">
      <alignment horizontal="center"/>
    </xf>
    <xf numFmtId="0" fontId="8" fillId="15" borderId="51" xfId="0" applyFont="1" applyFill="1" applyBorder="1" applyAlignment="1">
      <alignment horizontal="center"/>
    </xf>
    <xf numFmtId="0" fontId="8" fillId="15" borderId="48" xfId="0" applyFont="1" applyFill="1" applyBorder="1" applyAlignment="1">
      <alignment horizontal="center"/>
    </xf>
    <xf numFmtId="0" fontId="8" fillId="15" borderId="13" xfId="0" applyFont="1" applyFill="1" applyBorder="1" applyAlignment="1">
      <alignment horizontal="center"/>
    </xf>
    <xf numFmtId="0" fontId="8" fillId="15" borderId="14" xfId="0" applyFont="1" applyFill="1" applyBorder="1" applyAlignment="1">
      <alignment horizontal="center"/>
    </xf>
    <xf numFmtId="0" fontId="8" fillId="36" borderId="37" xfId="0" applyFont="1" applyFill="1" applyBorder="1" applyAlignment="1">
      <alignment horizontal="center"/>
    </xf>
    <xf numFmtId="0" fontId="8" fillId="36" borderId="9" xfId="0" applyFont="1" applyFill="1" applyBorder="1" applyAlignment="1">
      <alignment horizontal="center"/>
    </xf>
    <xf numFmtId="0" fontId="8" fillId="36" borderId="51" xfId="0" applyFont="1" applyFill="1" applyBorder="1" applyAlignment="1">
      <alignment horizontal="center"/>
    </xf>
    <xf numFmtId="0" fontId="8" fillId="19" borderId="11" xfId="0" applyFont="1" applyFill="1" applyBorder="1" applyAlignment="1">
      <alignment horizontal="center"/>
    </xf>
    <xf numFmtId="0" fontId="8" fillId="19" borderId="49" xfId="0" applyFont="1" applyFill="1" applyBorder="1" applyAlignment="1">
      <alignment horizontal="center"/>
    </xf>
    <xf numFmtId="0" fontId="8" fillId="19" borderId="15" xfId="0" applyFont="1" applyFill="1" applyBorder="1" applyAlignment="1">
      <alignment horizontal="center"/>
    </xf>
    <xf numFmtId="0" fontId="8" fillId="19" borderId="37" xfId="0" applyFont="1" applyFill="1" applyBorder="1" applyAlignment="1">
      <alignment horizontal="center"/>
    </xf>
    <xf numFmtId="0" fontId="8" fillId="19" borderId="9" xfId="0" applyFont="1" applyFill="1" applyBorder="1" applyAlignment="1">
      <alignment horizontal="center"/>
    </xf>
    <xf numFmtId="0" fontId="8" fillId="19" borderId="51" xfId="0" applyFont="1" applyFill="1" applyBorder="1" applyAlignment="1">
      <alignment horizontal="center"/>
    </xf>
    <xf numFmtId="0" fontId="8" fillId="19" borderId="48" xfId="0" applyFont="1" applyFill="1" applyBorder="1" applyAlignment="1">
      <alignment horizontal="center"/>
    </xf>
    <xf numFmtId="0" fontId="8" fillId="19" borderId="13" xfId="0" applyFont="1" applyFill="1" applyBorder="1" applyAlignment="1">
      <alignment horizontal="center"/>
    </xf>
    <xf numFmtId="0" fontId="8" fillId="19" borderId="1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6" fillId="0" borderId="56" xfId="0" applyFont="1" applyBorder="1" applyAlignment="1">
      <alignment horizontal="left"/>
    </xf>
    <xf numFmtId="0" fontId="16" fillId="0" borderId="57" xfId="0" applyFont="1" applyBorder="1" applyAlignment="1">
      <alignment horizontal="left"/>
    </xf>
    <xf numFmtId="0" fontId="16" fillId="0" borderId="58" xfId="0" applyFont="1" applyBorder="1" applyAlignment="1">
      <alignment horizontal="left"/>
    </xf>
    <xf numFmtId="0" fontId="16" fillId="0" borderId="59" xfId="0" applyFont="1" applyBorder="1" applyAlignment="1">
      <alignment horizontal="left"/>
    </xf>
    <xf numFmtId="0" fontId="16" fillId="0" borderId="60" xfId="0" applyFont="1" applyBorder="1" applyAlignment="1">
      <alignment horizontal="left"/>
    </xf>
    <xf numFmtId="0" fontId="16" fillId="0" borderId="51" xfId="0" applyFont="1" applyBorder="1" applyAlignment="1">
      <alignment horizontal="left"/>
    </xf>
    <xf numFmtId="0" fontId="16" fillId="0" borderId="61" xfId="0" applyFont="1" applyBorder="1" applyAlignment="1">
      <alignment horizontal="left"/>
    </xf>
    <xf numFmtId="0" fontId="16" fillId="0" borderId="62" xfId="0" applyFont="1" applyBorder="1" applyAlignment="1">
      <alignment horizontal="left"/>
    </xf>
    <xf numFmtId="0" fontId="15" fillId="0" borderId="63" xfId="0" applyFont="1" applyBorder="1" applyAlignment="1">
      <alignment horizontal="left"/>
    </xf>
    <xf numFmtId="0" fontId="15" fillId="0" borderId="64" xfId="0" applyFont="1" applyBorder="1" applyAlignment="1">
      <alignment horizontal="left"/>
    </xf>
    <xf numFmtId="0" fontId="16" fillId="0" borderId="65" xfId="0" applyFont="1" applyBorder="1" applyAlignment="1">
      <alignment horizontal="left"/>
    </xf>
    <xf numFmtId="0" fontId="16" fillId="0" borderId="66" xfId="0" applyFont="1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52" xfId="0" applyBorder="1" applyAlignment="1">
      <alignment horizontal="center"/>
    </xf>
    <xf numFmtId="0" fontId="15" fillId="0" borderId="60" xfId="0" applyFont="1" applyBorder="1" applyAlignment="1">
      <alignment horizontal="left"/>
    </xf>
    <xf numFmtId="0" fontId="15" fillId="0" borderId="51" xfId="0" applyFont="1" applyBorder="1" applyAlignment="1">
      <alignment horizontal="left"/>
    </xf>
    <xf numFmtId="0" fontId="16" fillId="0" borderId="69" xfId="0" applyFont="1" applyBorder="1" applyAlignment="1">
      <alignment horizontal="left"/>
    </xf>
    <xf numFmtId="0" fontId="16" fillId="0" borderId="70" xfId="0" applyFont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52" xfId="0" applyBorder="1" applyAlignment="1">
      <alignment horizontal="center" vertical="center" wrapText="1"/>
    </xf>
    <xf numFmtId="0" fontId="15" fillId="0" borderId="71" xfId="0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33" xfId="0" applyBorder="1" applyAlignment="1">
      <alignment horizontal="left"/>
    </xf>
    <xf numFmtId="0" fontId="15" fillId="0" borderId="74" xfId="0" applyFont="1" applyBorder="1" applyAlignment="1">
      <alignment horizontal="left" vertical="center" wrapText="1"/>
    </xf>
    <xf numFmtId="0" fontId="15" fillId="0" borderId="75" xfId="0" applyFont="1" applyBorder="1" applyAlignment="1">
      <alignment horizontal="left" vertical="center" wrapText="1"/>
    </xf>
    <xf numFmtId="0" fontId="16" fillId="0" borderId="60" xfId="0" applyFont="1" applyBorder="1" applyAlignment="1">
      <alignment horizontal="left" vertical="center" wrapText="1"/>
    </xf>
    <xf numFmtId="0" fontId="16" fillId="0" borderId="51" xfId="0" applyFont="1" applyBorder="1" applyAlignment="1">
      <alignment horizontal="left" vertical="center" wrapText="1"/>
    </xf>
    <xf numFmtId="0" fontId="16" fillId="0" borderId="7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16" fillId="0" borderId="73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15" fillId="0" borderId="67" xfId="0" applyFont="1" applyBorder="1" applyAlignment="1">
      <alignment horizontal="left"/>
    </xf>
    <xf numFmtId="0" fontId="15" fillId="0" borderId="68" xfId="0" applyFont="1" applyBorder="1" applyAlignment="1">
      <alignment horizontal="left"/>
    </xf>
    <xf numFmtId="0" fontId="15" fillId="0" borderId="60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8" xfId="0" applyBorder="1" applyAlignment="1">
      <alignment horizontal="left"/>
    </xf>
    <xf numFmtId="0" fontId="15" fillId="0" borderId="77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top"/>
    </xf>
    <xf numFmtId="0" fontId="19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9" xfId="0" applyFont="1" applyBorder="1" applyAlignment="1">
      <alignment horizontal="center" vertical="top"/>
    </xf>
    <xf numFmtId="49" fontId="55" fillId="0" borderId="0" xfId="57" applyNumberFormat="1" applyAlignment="1">
      <alignment/>
    </xf>
    <xf numFmtId="49" fontId="20" fillId="0" borderId="0" xfId="0" applyNumberFormat="1" applyFont="1" applyAlignment="1" quotePrefix="1">
      <alignment/>
    </xf>
    <xf numFmtId="38" fontId="3" fillId="0" borderId="11" xfId="42" applyNumberFormat="1" applyFont="1" applyBorder="1" applyAlignment="1">
      <alignment horizontal="center"/>
    </xf>
    <xf numFmtId="38" fontId="3" fillId="0" borderId="15" xfId="42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20" fillId="0" borderId="46" xfId="0" applyFont="1" applyBorder="1" applyAlignment="1">
      <alignment horizontal="center" vertical="top"/>
    </xf>
    <xf numFmtId="0" fontId="3" fillId="0" borderId="80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8" fontId="7" fillId="0" borderId="15" xfId="0" applyNumberFormat="1" applyFont="1" applyBorder="1" applyAlignment="1">
      <alignment horizontal="center"/>
    </xf>
    <xf numFmtId="37" fontId="7" fillId="0" borderId="4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4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3" fontId="7" fillId="0" borderId="11" xfId="0" applyNumberFormat="1" applyFont="1" applyBorder="1" applyAlignment="1">
      <alignment horizontal="center"/>
    </xf>
    <xf numFmtId="3" fontId="7" fillId="0" borderId="49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7" fontId="7" fillId="0" borderId="48" xfId="0" applyNumberFormat="1" applyFont="1" applyBorder="1" applyAlignment="1">
      <alignment horizontal="center" vertical="center" wrapText="1"/>
    </xf>
    <xf numFmtId="37" fontId="7" fillId="0" borderId="13" xfId="0" applyNumberFormat="1" applyFont="1" applyBorder="1" applyAlignment="1">
      <alignment horizontal="center" vertical="center" wrapText="1"/>
    </xf>
    <xf numFmtId="38" fontId="7" fillId="0" borderId="11" xfId="42" applyNumberFormat="1" applyFont="1" applyBorder="1" applyAlignment="1">
      <alignment horizontal="center"/>
    </xf>
    <xf numFmtId="38" fontId="7" fillId="0" borderId="15" xfId="42" applyNumberFormat="1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4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49" fontId="22" fillId="0" borderId="49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49" fontId="23" fillId="0" borderId="9" xfId="0" applyNumberFormat="1" applyFont="1" applyBorder="1" applyAlignment="1">
      <alignment horizontal="center" wrapText="1"/>
    </xf>
    <xf numFmtId="49" fontId="24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left" indent="7"/>
    </xf>
    <xf numFmtId="0" fontId="20" fillId="0" borderId="11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1143000</xdr:colOff>
      <xdr:row>9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90525"/>
          <a:ext cx="87820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public meeting of the ______________________________________________________will be held on ___________, 20__ at ______ __am __ pm at ________________________________   _____________________, Oregon. The purpose of this meeting is to discuss the budget for the fiscal year beginning July 1, 20___ as approved by the __________________________________Budget Committee.  A summary of the budget is presented below. A copy of the budget may be inspected or obtained at __________________________, between the hours of _____ a.m. and _____ p.m. or online at ___________________. This budget is for an __ annual  __ biennial budget period.  This budget was prepared on a basis of accounting that is  __ 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same as __ different than the preceding year.   If different, the major changes and their effect on the budget are: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38100</xdr:rowOff>
    </xdr:from>
    <xdr:to>
      <xdr:col>1</xdr:col>
      <xdr:colOff>57150</xdr:colOff>
      <xdr:row>17</xdr:row>
      <xdr:rowOff>190500</xdr:rowOff>
    </xdr:to>
    <xdr:sp>
      <xdr:nvSpPr>
        <xdr:cNvPr id="1" name="Rectangle 10"/>
        <xdr:cNvSpPr>
          <a:spLocks/>
        </xdr:cNvSpPr>
      </xdr:nvSpPr>
      <xdr:spPr>
        <a:xfrm>
          <a:off x="152400" y="4276725"/>
          <a:ext cx="3048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16</xdr:row>
      <xdr:rowOff>38100</xdr:rowOff>
    </xdr:from>
    <xdr:to>
      <xdr:col>1</xdr:col>
      <xdr:colOff>57150</xdr:colOff>
      <xdr:row>16</xdr:row>
      <xdr:rowOff>200025</xdr:rowOff>
    </xdr:to>
    <xdr:sp>
      <xdr:nvSpPr>
        <xdr:cNvPr id="2" name="Rectangle 12"/>
        <xdr:cNvSpPr>
          <a:spLocks/>
        </xdr:cNvSpPr>
      </xdr:nvSpPr>
      <xdr:spPr>
        <a:xfrm>
          <a:off x="152400" y="4029075"/>
          <a:ext cx="304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14</xdr:col>
      <xdr:colOff>133350</xdr:colOff>
      <xdr:row>4</xdr:row>
      <xdr:rowOff>28575</xdr:rowOff>
    </xdr:from>
    <xdr:to>
      <xdr:col>14</xdr:col>
      <xdr:colOff>285750</xdr:colOff>
      <xdr:row>5</xdr:row>
      <xdr:rowOff>0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9915525" y="1181100"/>
          <a:ext cx="152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fbdjhill84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0">
      <selection activeCell="E58" sqref="E58"/>
    </sheetView>
  </sheetViews>
  <sheetFormatPr defaultColWidth="9.140625" defaultRowHeight="12.75"/>
  <cols>
    <col min="1" max="1" width="15.7109375" style="0" customWidth="1"/>
    <col min="2" max="3" width="14.7109375" style="0" customWidth="1"/>
    <col min="4" max="4" width="39.57421875" style="0" customWidth="1"/>
    <col min="5" max="5" width="13.7109375" style="0" customWidth="1"/>
    <col min="6" max="6" width="16.28125" style="0" customWidth="1"/>
    <col min="7" max="7" width="14.7109375" style="0" customWidth="1"/>
  </cols>
  <sheetData>
    <row r="1" spans="2:7" ht="13.5" customHeight="1">
      <c r="B1" s="71"/>
      <c r="C1" s="93"/>
      <c r="D1" s="21"/>
      <c r="E1" s="93"/>
      <c r="F1" s="71"/>
      <c r="G1" s="71"/>
    </row>
    <row r="2" spans="1:7" ht="15">
      <c r="A2" s="71" t="s">
        <v>65</v>
      </c>
      <c r="B2" s="72"/>
      <c r="C2" s="72"/>
      <c r="D2" s="72"/>
      <c r="E2" s="72"/>
      <c r="F2" s="72"/>
      <c r="G2" s="72"/>
    </row>
    <row r="3" spans="1:7" ht="13.5" customHeight="1">
      <c r="A3" s="71" t="s">
        <v>1</v>
      </c>
      <c r="B3" s="33"/>
      <c r="C3" s="33"/>
      <c r="D3" s="33" t="s">
        <v>81</v>
      </c>
      <c r="E3" s="33"/>
      <c r="F3" s="33"/>
      <c r="G3" s="33"/>
    </row>
    <row r="4" spans="1:12" ht="13.5">
      <c r="A4" s="28"/>
      <c r="B4" s="33"/>
      <c r="C4" s="33"/>
      <c r="D4" s="33"/>
      <c r="E4" s="265" t="s">
        <v>66</v>
      </c>
      <c r="F4" s="265"/>
      <c r="G4" s="265"/>
      <c r="L4" s="28" t="s">
        <v>96</v>
      </c>
    </row>
    <row r="5" spans="1:4" ht="13.5">
      <c r="A5" s="74"/>
      <c r="D5" s="33" t="s">
        <v>82</v>
      </c>
    </row>
    <row r="6" spans="1:7" ht="13.5">
      <c r="A6" s="266" t="s">
        <v>78</v>
      </c>
      <c r="B6" s="267"/>
      <c r="C6" s="268"/>
      <c r="D6" s="98"/>
      <c r="E6" s="269" t="s">
        <v>79</v>
      </c>
      <c r="F6" s="270"/>
      <c r="G6" s="271"/>
    </row>
    <row r="7" spans="1:7" ht="13.5">
      <c r="A7" s="266" t="s">
        <v>2</v>
      </c>
      <c r="B7" s="268"/>
      <c r="C7" s="99" t="s">
        <v>74</v>
      </c>
      <c r="D7" s="100"/>
      <c r="E7" s="272" t="s">
        <v>345</v>
      </c>
      <c r="F7" s="273"/>
      <c r="G7" s="274"/>
    </row>
    <row r="8" spans="1:7" ht="12.75">
      <c r="A8" s="261" t="s">
        <v>76</v>
      </c>
      <c r="B8" s="103" t="s">
        <v>77</v>
      </c>
      <c r="C8" s="101" t="s">
        <v>75</v>
      </c>
      <c r="D8" s="102" t="s">
        <v>67</v>
      </c>
      <c r="E8" s="99" t="s">
        <v>68</v>
      </c>
      <c r="F8" s="99" t="s">
        <v>70</v>
      </c>
      <c r="G8" s="99" t="s">
        <v>72</v>
      </c>
    </row>
    <row r="9" spans="1:7" ht="12.75">
      <c r="A9" s="261" t="s">
        <v>348</v>
      </c>
      <c r="B9" s="103" t="s">
        <v>346</v>
      </c>
      <c r="C9" s="103" t="s">
        <v>333</v>
      </c>
      <c r="D9" s="104"/>
      <c r="E9" s="103" t="s">
        <v>69</v>
      </c>
      <c r="F9" s="103" t="s">
        <v>71</v>
      </c>
      <c r="G9" s="103" t="s">
        <v>73</v>
      </c>
    </row>
    <row r="10" spans="1:7" ht="12.75">
      <c r="A10" s="73"/>
      <c r="B10" s="73"/>
      <c r="C10" s="73"/>
      <c r="D10" s="80"/>
      <c r="F10" s="73"/>
      <c r="G10" s="73"/>
    </row>
    <row r="11" spans="1:7" ht="12.75">
      <c r="A11" s="17">
        <v>21000</v>
      </c>
      <c r="B11" s="17">
        <v>27400</v>
      </c>
      <c r="C11" s="17">
        <v>60000</v>
      </c>
      <c r="D11" s="10" t="s">
        <v>3</v>
      </c>
      <c r="E11" s="17">
        <v>52000</v>
      </c>
      <c r="F11" s="17"/>
      <c r="G11" s="17"/>
    </row>
    <row r="12" spans="1:7" ht="12.75">
      <c r="A12" s="231"/>
      <c r="B12" s="231"/>
      <c r="C12" s="231"/>
      <c r="D12" s="10" t="s">
        <v>356</v>
      </c>
      <c r="E12" s="231">
        <v>20000</v>
      </c>
      <c r="F12" s="231"/>
      <c r="G12" s="231"/>
    </row>
    <row r="13" spans="1:7" ht="12.75">
      <c r="A13" s="16"/>
      <c r="B13" s="16"/>
      <c r="C13" s="16"/>
      <c r="D13" s="7"/>
      <c r="E13" s="16"/>
      <c r="F13" s="16"/>
      <c r="G13" s="16"/>
    </row>
    <row r="14" spans="1:7" ht="12.75">
      <c r="A14" s="16"/>
      <c r="B14" s="16"/>
      <c r="C14" s="16"/>
      <c r="D14" s="7"/>
      <c r="E14" s="16"/>
      <c r="F14" s="16"/>
      <c r="G14" s="16"/>
    </row>
    <row r="15" spans="1:7" ht="12.75">
      <c r="A15" s="246">
        <f>SUM(A11:A14)</f>
        <v>21000</v>
      </c>
      <c r="B15" s="246">
        <f>SUM(B11:B14)</f>
        <v>27400</v>
      </c>
      <c r="C15" s="246">
        <f>SUM(C11:C14)</f>
        <v>60000</v>
      </c>
      <c r="D15" s="15" t="s">
        <v>22</v>
      </c>
      <c r="E15" s="246">
        <f>SUM(E11:E14)</f>
        <v>72000</v>
      </c>
      <c r="F15" s="246">
        <f>SUM(F11:F14)</f>
        <v>0</v>
      </c>
      <c r="G15" s="246">
        <f>SUM(G11:G14)</f>
        <v>0</v>
      </c>
    </row>
    <row r="16" spans="1:7" ht="12.75">
      <c r="A16" s="16"/>
      <c r="B16" s="16"/>
      <c r="C16" s="16"/>
      <c r="D16" s="7"/>
      <c r="E16" s="16"/>
      <c r="F16" s="16"/>
      <c r="G16" s="16"/>
    </row>
    <row r="17" spans="1:7" ht="12.75">
      <c r="A17" s="16"/>
      <c r="B17" s="16"/>
      <c r="C17" s="16"/>
      <c r="D17" s="8" t="s">
        <v>50</v>
      </c>
      <c r="E17" s="16"/>
      <c r="F17" s="16"/>
      <c r="G17" s="16"/>
    </row>
    <row r="18" spans="1:8" ht="12.75">
      <c r="A18" s="40"/>
      <c r="B18" s="40"/>
      <c r="C18" s="40"/>
      <c r="D18" s="7" t="s">
        <v>349</v>
      </c>
      <c r="E18" s="38">
        <v>200000</v>
      </c>
      <c r="F18" s="40"/>
      <c r="G18" s="40"/>
      <c r="H18" s="36"/>
    </row>
    <row r="19" spans="1:7" ht="12.75">
      <c r="A19" s="38">
        <v>556.8</v>
      </c>
      <c r="B19" s="38">
        <v>772.4</v>
      </c>
      <c r="C19" s="38">
        <v>900</v>
      </c>
      <c r="D19" s="7" t="s">
        <v>34</v>
      </c>
      <c r="E19" s="38">
        <v>800</v>
      </c>
      <c r="F19" s="38"/>
      <c r="G19" s="38"/>
    </row>
    <row r="20" spans="1:7" ht="12.75">
      <c r="A20" s="38">
        <v>4364.08</v>
      </c>
      <c r="B20" s="38">
        <v>62523.35</v>
      </c>
      <c r="C20" s="38">
        <v>10000</v>
      </c>
      <c r="D20" s="7" t="s">
        <v>8</v>
      </c>
      <c r="E20" s="38">
        <v>15000</v>
      </c>
      <c r="F20" s="38"/>
      <c r="G20" s="38"/>
    </row>
    <row r="21" spans="1:7" ht="12.75">
      <c r="A21" s="38">
        <v>11617.03</v>
      </c>
      <c r="B21" s="38">
        <v>19509.41</v>
      </c>
      <c r="C21" s="38">
        <v>10000</v>
      </c>
      <c r="D21" s="10" t="s">
        <v>63</v>
      </c>
      <c r="E21" s="38">
        <v>10000</v>
      </c>
      <c r="F21" s="38"/>
      <c r="G21" s="38"/>
    </row>
    <row r="22" spans="1:7" ht="12.75">
      <c r="A22" s="38">
        <v>1770</v>
      </c>
      <c r="B22" s="38">
        <v>350</v>
      </c>
      <c r="C22" s="38">
        <v>2000</v>
      </c>
      <c r="D22" s="10" t="s">
        <v>33</v>
      </c>
      <c r="E22" s="38">
        <v>2000</v>
      </c>
      <c r="F22" s="38"/>
      <c r="G22" s="38"/>
    </row>
    <row r="23" spans="1:7" ht="12.75">
      <c r="A23" s="38">
        <v>0</v>
      </c>
      <c r="B23" s="38">
        <v>0</v>
      </c>
      <c r="C23" s="38"/>
      <c r="D23" s="7" t="s">
        <v>331</v>
      </c>
      <c r="E23" s="38">
        <v>0</v>
      </c>
      <c r="F23" s="38"/>
      <c r="G23" s="38"/>
    </row>
    <row r="24" spans="1:7" ht="12.75">
      <c r="A24" s="232">
        <v>0</v>
      </c>
      <c r="B24" s="232">
        <v>0</v>
      </c>
      <c r="C24" s="232"/>
      <c r="D24" s="7" t="s">
        <v>20</v>
      </c>
      <c r="E24" s="232">
        <v>0</v>
      </c>
      <c r="F24" s="232"/>
      <c r="G24" s="232"/>
    </row>
    <row r="25" spans="1:7" ht="12.75">
      <c r="A25" s="232">
        <v>0</v>
      </c>
      <c r="B25" s="232">
        <v>14.9</v>
      </c>
      <c r="C25" s="232">
        <v>15</v>
      </c>
      <c r="D25" s="7" t="s">
        <v>35</v>
      </c>
      <c r="E25" s="232">
        <v>15</v>
      </c>
      <c r="F25" s="232"/>
      <c r="G25" s="232"/>
    </row>
    <row r="26" spans="1:7" ht="12.75">
      <c r="A26" s="232">
        <v>1160.4</v>
      </c>
      <c r="B26" s="232"/>
      <c r="C26" s="232">
        <v>1000</v>
      </c>
      <c r="D26" s="7" t="s">
        <v>308</v>
      </c>
      <c r="E26" s="232">
        <v>1000</v>
      </c>
      <c r="F26" s="232"/>
      <c r="G26" s="232"/>
    </row>
    <row r="27" spans="1:7" ht="12.75">
      <c r="A27" s="232"/>
      <c r="B27" s="232"/>
      <c r="C27" s="232"/>
      <c r="D27" s="10"/>
      <c r="E27" s="232"/>
      <c r="F27" s="232"/>
      <c r="G27" s="232"/>
    </row>
    <row r="28" spans="1:7" ht="12.75">
      <c r="A28" s="232">
        <v>21866.18</v>
      </c>
      <c r="B28" s="232">
        <v>1513.46</v>
      </c>
      <c r="C28" s="232">
        <v>15936</v>
      </c>
      <c r="D28" s="10" t="s">
        <v>104</v>
      </c>
      <c r="E28" s="232">
        <v>18000</v>
      </c>
      <c r="F28" s="232"/>
      <c r="G28" s="232"/>
    </row>
    <row r="29" spans="1:7" ht="13.5">
      <c r="A29" s="233"/>
      <c r="B29" s="233"/>
      <c r="C29" s="260"/>
      <c r="D29" s="10"/>
      <c r="E29" s="260"/>
      <c r="F29" s="260"/>
      <c r="G29" s="260"/>
    </row>
    <row r="30" spans="1:7" ht="12.75">
      <c r="A30" s="246">
        <f>SUM(A19:A29)</f>
        <v>41334.490000000005</v>
      </c>
      <c r="B30" s="246">
        <f>SUM(B19:B29)</f>
        <v>84683.52</v>
      </c>
      <c r="C30" s="246">
        <f>SUM(C19:C28)</f>
        <v>39851</v>
      </c>
      <c r="D30" s="8" t="s">
        <v>51</v>
      </c>
      <c r="E30" s="246">
        <f>SUM(E18:E29)</f>
        <v>246815</v>
      </c>
      <c r="F30" s="246">
        <f>SUM(F19:F28)</f>
        <v>0</v>
      </c>
      <c r="G30" s="246">
        <f>SUM(G19:G28)</f>
        <v>0</v>
      </c>
    </row>
    <row r="31" spans="1:7" ht="12.75">
      <c r="A31" s="18"/>
      <c r="B31" s="18"/>
      <c r="C31" s="18"/>
      <c r="D31" s="7"/>
      <c r="E31" s="18"/>
      <c r="F31" s="18"/>
      <c r="G31" s="18"/>
    </row>
    <row r="32" spans="1:7" ht="12.75">
      <c r="A32" s="246">
        <f>SUM(A15+A30)</f>
        <v>62334.490000000005</v>
      </c>
      <c r="B32" s="246">
        <f>SUM(B15+B30)</f>
        <v>112083.52</v>
      </c>
      <c r="C32" s="246">
        <f>SUM(C15+C30)</f>
        <v>99851</v>
      </c>
      <c r="D32" s="15" t="s">
        <v>49</v>
      </c>
      <c r="E32" s="246">
        <f>SUM(E15+E30)</f>
        <v>318815</v>
      </c>
      <c r="F32" s="246">
        <f>SUM(F15+F30)</f>
        <v>0</v>
      </c>
      <c r="G32" s="246">
        <f>SUM(G15+G30)</f>
        <v>0</v>
      </c>
    </row>
    <row r="33" spans="1:7" ht="12.75">
      <c r="A33" s="18"/>
      <c r="B33" s="18"/>
      <c r="C33" s="18"/>
      <c r="D33" s="7"/>
      <c r="E33" s="18"/>
      <c r="F33" s="18"/>
      <c r="G33" s="18"/>
    </row>
    <row r="34" spans="1:7" ht="12.75">
      <c r="A34" s="246">
        <v>39000</v>
      </c>
      <c r="B34" s="246">
        <v>53379.64</v>
      </c>
      <c r="C34" s="246">
        <v>50000</v>
      </c>
      <c r="D34" s="15" t="s">
        <v>4</v>
      </c>
      <c r="E34" s="246">
        <v>50000</v>
      </c>
      <c r="F34" s="246"/>
      <c r="G34" s="246"/>
    </row>
    <row r="35" spans="1:7" ht="12.75">
      <c r="A35" s="18"/>
      <c r="B35" s="18"/>
      <c r="C35" s="18"/>
      <c r="D35" s="7"/>
      <c r="E35" s="18"/>
      <c r="F35" s="18"/>
      <c r="G35" s="18"/>
    </row>
    <row r="36" spans="1:7" ht="12.75">
      <c r="A36" s="16"/>
      <c r="B36" s="16"/>
      <c r="C36" s="16"/>
      <c r="D36" s="8"/>
      <c r="E36" s="16"/>
      <c r="F36" s="16"/>
      <c r="G36" s="16"/>
    </row>
    <row r="37" spans="1:7" ht="12.75">
      <c r="A37" s="247">
        <f>SUM(A32+A34)</f>
        <v>101334.49</v>
      </c>
      <c r="B37" s="247">
        <f>SUM(B32+B34)</f>
        <v>165463.16</v>
      </c>
      <c r="C37" s="247">
        <f>SUM(C32+C34)</f>
        <v>149851</v>
      </c>
      <c r="D37" s="15" t="s">
        <v>12</v>
      </c>
      <c r="E37" s="247">
        <f>SUM(E32+E34)</f>
        <v>368815</v>
      </c>
      <c r="F37" s="247">
        <f>SUM(F32+F34)</f>
        <v>0</v>
      </c>
      <c r="G37" s="247">
        <f>SUM(G32+G34)</f>
        <v>0</v>
      </c>
    </row>
    <row r="38" ht="12.75">
      <c r="G38" s="54" t="s">
        <v>302</v>
      </c>
    </row>
  </sheetData>
  <sheetProtection/>
  <mergeCells count="5">
    <mergeCell ref="E4:G4"/>
    <mergeCell ref="A6:C6"/>
    <mergeCell ref="E6:G6"/>
    <mergeCell ref="A7:B7"/>
    <mergeCell ref="E7:G7"/>
  </mergeCells>
  <printOptions gridLines="1" horizontalCentered="1" verticalCentered="1"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1"/>
  <sheetViews>
    <sheetView tabSelected="1" workbookViewId="0" topLeftCell="A34">
      <selection activeCell="E58" sqref="E58"/>
    </sheetView>
  </sheetViews>
  <sheetFormatPr defaultColWidth="4.8515625" defaultRowHeight="12.75"/>
  <cols>
    <col min="1" max="1" width="15.7109375" style="0" customWidth="1"/>
    <col min="2" max="3" width="14.7109375" style="0" customWidth="1"/>
    <col min="4" max="4" width="40.7109375" style="0" customWidth="1"/>
    <col min="5" max="5" width="13.7109375" style="0" customWidth="1"/>
    <col min="6" max="6" width="16.28125" style="0" customWidth="1"/>
    <col min="7" max="7" width="14.7109375" style="0" customWidth="1"/>
    <col min="8" max="8" width="13.00390625" style="0" customWidth="1"/>
  </cols>
  <sheetData>
    <row r="1" spans="2:7" ht="13.5" customHeight="1">
      <c r="B1" s="71"/>
      <c r="C1" s="93"/>
      <c r="D1" s="21"/>
      <c r="E1" s="93"/>
      <c r="F1" s="71"/>
      <c r="G1" s="71"/>
    </row>
    <row r="2" spans="1:7" s="27" customFormat="1" ht="13.5" customHeight="1">
      <c r="A2" s="71" t="s">
        <v>65</v>
      </c>
      <c r="B2" s="72"/>
      <c r="C2" s="72"/>
      <c r="D2" s="53"/>
      <c r="E2" s="72"/>
      <c r="F2" s="72"/>
      <c r="G2" s="72"/>
    </row>
    <row r="3" spans="1:7" s="34" customFormat="1" ht="13.5" customHeight="1">
      <c r="A3" s="71" t="s">
        <v>9</v>
      </c>
      <c r="B3" s="33"/>
      <c r="C3" s="33"/>
      <c r="D3" s="33" t="s">
        <v>80</v>
      </c>
      <c r="E3" s="33"/>
      <c r="F3" s="33"/>
      <c r="G3" s="33"/>
    </row>
    <row r="4" spans="1:7" s="34" customFormat="1" ht="14.25" customHeight="1">
      <c r="A4" s="28"/>
      <c r="B4" s="33"/>
      <c r="C4" s="33"/>
      <c r="D4" s="33"/>
      <c r="E4" s="265" t="s">
        <v>66</v>
      </c>
      <c r="F4" s="265"/>
      <c r="G4" s="265"/>
    </row>
    <row r="5" spans="1:7" ht="13.5" customHeight="1">
      <c r="A5" s="74"/>
      <c r="B5" s="88"/>
      <c r="C5" s="88"/>
      <c r="D5" s="78" t="s">
        <v>82</v>
      </c>
      <c r="E5" s="88"/>
      <c r="F5" s="88"/>
      <c r="G5" s="88"/>
    </row>
    <row r="6" spans="1:7" ht="13.5" customHeight="1">
      <c r="A6" s="275" t="s">
        <v>78</v>
      </c>
      <c r="B6" s="276"/>
      <c r="C6" s="277"/>
      <c r="D6" s="111"/>
      <c r="E6" s="278" t="s">
        <v>79</v>
      </c>
      <c r="F6" s="279"/>
      <c r="G6" s="280"/>
    </row>
    <row r="7" spans="1:7" ht="13.5" customHeight="1">
      <c r="A7" s="275" t="s">
        <v>2</v>
      </c>
      <c r="B7" s="277"/>
      <c r="C7" s="112" t="s">
        <v>74</v>
      </c>
      <c r="D7" s="117"/>
      <c r="E7" s="281" t="s">
        <v>345</v>
      </c>
      <c r="F7" s="282"/>
      <c r="G7" s="283"/>
    </row>
    <row r="8" spans="1:8" ht="12.75" customHeight="1">
      <c r="A8" s="112" t="s">
        <v>76</v>
      </c>
      <c r="B8" s="115" t="s">
        <v>77</v>
      </c>
      <c r="C8" s="113" t="s">
        <v>75</v>
      </c>
      <c r="D8" s="114" t="s">
        <v>83</v>
      </c>
      <c r="E8" s="112" t="s">
        <v>68</v>
      </c>
      <c r="F8" s="112" t="s">
        <v>70</v>
      </c>
      <c r="G8" s="112" t="s">
        <v>72</v>
      </c>
      <c r="H8" s="4"/>
    </row>
    <row r="9" spans="1:7" ht="12.75" customHeight="1">
      <c r="A9" s="115" t="s">
        <v>334</v>
      </c>
      <c r="B9" s="115" t="s">
        <v>346</v>
      </c>
      <c r="C9" s="115" t="s">
        <v>333</v>
      </c>
      <c r="D9" s="116"/>
      <c r="E9" s="115" t="s">
        <v>69</v>
      </c>
      <c r="F9" s="115" t="s">
        <v>71</v>
      </c>
      <c r="G9" s="115" t="s">
        <v>73</v>
      </c>
    </row>
    <row r="10" spans="1:7" ht="12.75" customHeight="1">
      <c r="A10" s="73"/>
      <c r="B10" s="73"/>
      <c r="C10" s="227"/>
      <c r="D10" s="80"/>
      <c r="E10" s="230"/>
      <c r="F10" s="73"/>
      <c r="G10" s="229"/>
    </row>
    <row r="11" spans="1:7" ht="12.75" customHeight="1">
      <c r="A11" s="43"/>
      <c r="B11" s="43"/>
      <c r="C11" s="81"/>
      <c r="D11" s="79" t="s">
        <v>84</v>
      </c>
      <c r="E11" s="248"/>
      <c r="F11" s="43"/>
      <c r="G11" s="43"/>
    </row>
    <row r="12" spans="1:7" ht="12.75" customHeight="1">
      <c r="A12" s="44"/>
      <c r="B12" s="44"/>
      <c r="C12" s="249"/>
      <c r="D12" s="35"/>
      <c r="E12" s="249"/>
      <c r="F12" s="249"/>
      <c r="G12" s="43"/>
    </row>
    <row r="13" spans="1:7" ht="12.75" customHeight="1">
      <c r="A13" s="37">
        <v>30058.92</v>
      </c>
      <c r="B13" s="37">
        <v>32029.4</v>
      </c>
      <c r="C13" s="37">
        <v>34400</v>
      </c>
      <c r="D13" s="10" t="s">
        <v>213</v>
      </c>
      <c r="E13" s="37">
        <v>25500</v>
      </c>
      <c r="F13" s="37"/>
      <c r="G13" s="37"/>
    </row>
    <row r="14" spans="1:7" ht="12.75" customHeight="1">
      <c r="A14" s="37">
        <v>4029.34</v>
      </c>
      <c r="B14" s="37">
        <v>2473.55</v>
      </c>
      <c r="C14" s="37">
        <v>4500</v>
      </c>
      <c r="D14" s="10" t="s">
        <v>214</v>
      </c>
      <c r="E14" s="37">
        <v>4500</v>
      </c>
      <c r="F14" s="37"/>
      <c r="G14" s="37"/>
    </row>
    <row r="15" spans="1:7" ht="12.75" customHeight="1">
      <c r="A15" s="37">
        <v>1263</v>
      </c>
      <c r="B15" s="37">
        <v>1263</v>
      </c>
      <c r="C15" s="37">
        <v>1400</v>
      </c>
      <c r="D15" s="10" t="s">
        <v>298</v>
      </c>
      <c r="E15" s="37">
        <v>1600</v>
      </c>
      <c r="F15" s="37"/>
      <c r="G15" s="37"/>
    </row>
    <row r="16" spans="1:7" ht="12.75" customHeight="1">
      <c r="A16" s="62">
        <v>0</v>
      </c>
      <c r="B16" s="62">
        <v>0</v>
      </c>
      <c r="C16" s="62">
        <v>1000</v>
      </c>
      <c r="D16" s="10" t="s">
        <v>215</v>
      </c>
      <c r="E16" s="62">
        <v>1000</v>
      </c>
      <c r="F16" s="62"/>
      <c r="G16" s="62"/>
    </row>
    <row r="17" spans="1:7" s="2" customFormat="1" ht="12.75" customHeight="1">
      <c r="A17" s="37">
        <v>2860.03</v>
      </c>
      <c r="B17" s="37">
        <v>2945.96</v>
      </c>
      <c r="C17" s="37">
        <v>3600</v>
      </c>
      <c r="D17" s="10" t="s">
        <v>310</v>
      </c>
      <c r="E17" s="37">
        <v>2600</v>
      </c>
      <c r="F17" s="37"/>
      <c r="G17" s="37"/>
    </row>
    <row r="18" spans="1:7" s="2" customFormat="1" ht="12.75" customHeight="1">
      <c r="A18" s="37"/>
      <c r="B18" s="37"/>
      <c r="C18" s="37"/>
      <c r="E18" s="37"/>
      <c r="F18" s="37"/>
      <c r="G18" s="37"/>
    </row>
    <row r="19" spans="1:7" s="2" customFormat="1" ht="12.75" customHeight="1">
      <c r="A19" s="37"/>
      <c r="B19" s="37"/>
      <c r="C19" s="37"/>
      <c r="D19" s="10"/>
      <c r="E19" s="37"/>
      <c r="F19" s="37"/>
      <c r="G19" s="37"/>
    </row>
    <row r="20" spans="1:7" s="2" customFormat="1" ht="12.75" customHeight="1">
      <c r="A20" s="37"/>
      <c r="B20" s="37"/>
      <c r="C20" s="37"/>
      <c r="D20" s="10"/>
      <c r="E20" s="37"/>
      <c r="F20" s="37"/>
      <c r="G20" s="37"/>
    </row>
    <row r="21" spans="1:7" s="2" customFormat="1" ht="12.75" customHeight="1">
      <c r="A21" s="37"/>
      <c r="B21" s="37"/>
      <c r="C21" s="37"/>
      <c r="D21" s="10"/>
      <c r="E21" s="37"/>
      <c r="F21" s="37"/>
      <c r="G21" s="37"/>
    </row>
    <row r="22" spans="1:7" s="2" customFormat="1" ht="12.75" customHeight="1">
      <c r="A22" s="37"/>
      <c r="B22" s="37"/>
      <c r="C22" s="37"/>
      <c r="D22" s="10"/>
      <c r="E22" s="37"/>
      <c r="F22" s="37"/>
      <c r="G22" s="37"/>
    </row>
    <row r="23" spans="1:7" s="2" customFormat="1" ht="12.75" customHeight="1">
      <c r="A23" s="37"/>
      <c r="B23" s="37"/>
      <c r="C23" s="37"/>
      <c r="D23" s="10"/>
      <c r="E23" s="37"/>
      <c r="F23" s="37"/>
      <c r="G23" s="37"/>
    </row>
    <row r="24" spans="1:7" ht="12.75" customHeight="1">
      <c r="A24" s="45"/>
      <c r="B24" s="45"/>
      <c r="C24" s="40"/>
      <c r="D24" s="7"/>
      <c r="E24" s="45"/>
      <c r="F24" s="45"/>
      <c r="G24" s="45"/>
    </row>
    <row r="25" spans="1:7" ht="12.75" customHeight="1">
      <c r="A25" s="96">
        <f>SUM(A13:A19)</f>
        <v>38211.28999999999</v>
      </c>
      <c r="B25" s="96">
        <f>SUM(B13:B19)</f>
        <v>38711.91</v>
      </c>
      <c r="C25" s="96">
        <f>SUM(C13:C24)</f>
        <v>44900</v>
      </c>
      <c r="D25" s="15" t="s">
        <v>19</v>
      </c>
      <c r="E25" s="96">
        <f>SUM(E13:E24)</f>
        <v>35200</v>
      </c>
      <c r="F25" s="96">
        <f>SUM(F13:F24)</f>
        <v>0</v>
      </c>
      <c r="G25" s="96">
        <f>SUM(G13:G24)</f>
        <v>0</v>
      </c>
    </row>
    <row r="26" spans="1:7" ht="12.75" customHeight="1">
      <c r="A26" s="250"/>
      <c r="B26" s="251"/>
      <c r="C26" s="251"/>
      <c r="D26" s="1"/>
      <c r="E26" s="251"/>
      <c r="F26" s="251"/>
      <c r="G26" s="55" t="s">
        <v>277</v>
      </c>
    </row>
    <row r="27" spans="1:7" ht="12.75" customHeight="1">
      <c r="A27" s="250"/>
      <c r="B27" s="251"/>
      <c r="C27" s="251"/>
      <c r="D27" s="1"/>
      <c r="E27" s="251"/>
      <c r="F27" s="251"/>
      <c r="G27" s="251"/>
    </row>
    <row r="28" spans="1:7" ht="12.75" customHeight="1">
      <c r="A28" s="275" t="s">
        <v>78</v>
      </c>
      <c r="B28" s="276"/>
      <c r="C28" s="277"/>
      <c r="D28" s="111"/>
      <c r="E28" s="284"/>
      <c r="F28" s="285"/>
      <c r="G28" s="286"/>
    </row>
    <row r="29" spans="1:7" ht="12.75" customHeight="1">
      <c r="A29" s="275" t="s">
        <v>2</v>
      </c>
      <c r="B29" s="277"/>
      <c r="C29" s="112" t="s">
        <v>74</v>
      </c>
      <c r="D29" s="259"/>
      <c r="E29" s="281" t="s">
        <v>345</v>
      </c>
      <c r="F29" s="282"/>
      <c r="G29" s="283"/>
    </row>
    <row r="30" spans="1:7" ht="12.75" customHeight="1">
      <c r="A30" s="112" t="s">
        <v>76</v>
      </c>
      <c r="B30" s="242" t="s">
        <v>77</v>
      </c>
      <c r="C30" s="113" t="s">
        <v>75</v>
      </c>
      <c r="D30" s="114" t="s">
        <v>83</v>
      </c>
      <c r="E30" s="242" t="s">
        <v>68</v>
      </c>
      <c r="F30" s="112" t="s">
        <v>70</v>
      </c>
      <c r="G30" s="112" t="s">
        <v>72</v>
      </c>
    </row>
    <row r="31" spans="1:7" ht="16.5" customHeight="1">
      <c r="A31" s="115" t="s">
        <v>334</v>
      </c>
      <c r="B31" s="243" t="s">
        <v>346</v>
      </c>
      <c r="C31" s="115" t="s">
        <v>333</v>
      </c>
      <c r="D31" s="116"/>
      <c r="E31" s="243" t="s">
        <v>69</v>
      </c>
      <c r="F31" s="115" t="s">
        <v>71</v>
      </c>
      <c r="G31" s="115" t="s">
        <v>73</v>
      </c>
    </row>
    <row r="32" spans="1:7" ht="12.75" customHeight="1">
      <c r="A32" s="45"/>
      <c r="B32" s="40"/>
      <c r="C32" s="82"/>
      <c r="D32" s="15" t="s">
        <v>10</v>
      </c>
      <c r="E32" s="45"/>
      <c r="F32" s="39"/>
      <c r="G32" s="82"/>
    </row>
    <row r="33" spans="1:7" ht="12.75" customHeight="1">
      <c r="A33" s="40"/>
      <c r="B33" s="40"/>
      <c r="C33" s="39"/>
      <c r="D33" s="15"/>
      <c r="E33" s="45"/>
      <c r="F33" s="39"/>
      <c r="G33" s="39"/>
    </row>
    <row r="34" spans="1:7" ht="12.75" customHeight="1">
      <c r="A34" s="40"/>
      <c r="B34" s="40"/>
      <c r="C34" s="39"/>
      <c r="D34" s="15" t="s">
        <v>23</v>
      </c>
      <c r="E34" s="45"/>
      <c r="F34" s="39"/>
      <c r="G34" s="39"/>
    </row>
    <row r="35" spans="1:7" ht="12.75" customHeight="1">
      <c r="A35" s="39"/>
      <c r="B35" s="39"/>
      <c r="C35" s="39"/>
      <c r="D35" s="15"/>
      <c r="E35" s="45"/>
      <c r="F35" s="39"/>
      <c r="G35" s="39"/>
    </row>
    <row r="36" spans="1:7" ht="12.75" customHeight="1">
      <c r="A36" s="37">
        <v>1453.6</v>
      </c>
      <c r="B36" s="37">
        <v>4262.47</v>
      </c>
      <c r="C36" s="37">
        <v>2500</v>
      </c>
      <c r="D36" s="10" t="s">
        <v>222</v>
      </c>
      <c r="E36" s="37">
        <v>4400</v>
      </c>
      <c r="F36" s="37"/>
      <c r="G36" s="37"/>
    </row>
    <row r="37" spans="1:7" ht="12.75" customHeight="1">
      <c r="A37" s="37">
        <v>0</v>
      </c>
      <c r="B37" s="37">
        <v>0</v>
      </c>
      <c r="C37" s="37">
        <v>200</v>
      </c>
      <c r="D37" s="10" t="s">
        <v>311</v>
      </c>
      <c r="E37" s="37">
        <v>600</v>
      </c>
      <c r="F37" s="37"/>
      <c r="G37" s="37"/>
    </row>
    <row r="38" spans="1:7" ht="12.75" customHeight="1">
      <c r="A38" s="37">
        <v>566.92</v>
      </c>
      <c r="B38" s="37">
        <v>2441.21</v>
      </c>
      <c r="C38" s="37">
        <v>1000</v>
      </c>
      <c r="D38" s="69" t="s">
        <v>223</v>
      </c>
      <c r="E38" s="37">
        <v>1000</v>
      </c>
      <c r="F38" s="37"/>
      <c r="G38" s="37"/>
    </row>
    <row r="39" spans="1:7" ht="12.75" customHeight="1">
      <c r="A39" s="37">
        <v>479.98</v>
      </c>
      <c r="B39" s="37">
        <v>356.35</v>
      </c>
      <c r="C39" s="37">
        <v>700</v>
      </c>
      <c r="D39" s="67" t="s">
        <v>224</v>
      </c>
      <c r="E39" s="37">
        <v>700</v>
      </c>
      <c r="F39" s="37"/>
      <c r="G39" s="37"/>
    </row>
    <row r="40" spans="1:7" ht="12.75" customHeight="1">
      <c r="A40" s="37">
        <v>841.41</v>
      </c>
      <c r="B40" s="37">
        <v>2041.51</v>
      </c>
      <c r="C40" s="37">
        <v>1500</v>
      </c>
      <c r="D40" s="67" t="s">
        <v>216</v>
      </c>
      <c r="E40" s="37">
        <v>1500</v>
      </c>
      <c r="F40" s="37"/>
      <c r="G40" s="37"/>
    </row>
    <row r="41" spans="1:7" ht="12.75" customHeight="1">
      <c r="A41" s="37">
        <v>1025</v>
      </c>
      <c r="B41" s="37">
        <v>0</v>
      </c>
      <c r="C41" s="37">
        <v>1200</v>
      </c>
      <c r="D41" s="67" t="s">
        <v>217</v>
      </c>
      <c r="E41" s="37">
        <v>4250</v>
      </c>
      <c r="F41" s="37"/>
      <c r="G41" s="37"/>
    </row>
    <row r="42" spans="1:7" ht="12.75" customHeight="1">
      <c r="A42" s="37">
        <v>216.15</v>
      </c>
      <c r="B42" s="37">
        <v>400</v>
      </c>
      <c r="C42" s="37">
        <v>2000</v>
      </c>
      <c r="D42" s="67" t="s">
        <v>218</v>
      </c>
      <c r="E42" s="37">
        <v>1000</v>
      </c>
      <c r="F42" s="37"/>
      <c r="G42" s="37"/>
    </row>
    <row r="43" spans="1:7" ht="12.75" customHeight="1">
      <c r="A43" s="37">
        <v>500</v>
      </c>
      <c r="B43" s="37">
        <v>1000</v>
      </c>
      <c r="C43" s="37">
        <v>1000</v>
      </c>
      <c r="D43" s="67" t="s">
        <v>219</v>
      </c>
      <c r="E43" s="37">
        <v>500</v>
      </c>
      <c r="F43" s="37"/>
      <c r="G43" s="37"/>
    </row>
    <row r="44" spans="1:7" ht="12.75" customHeight="1">
      <c r="A44" s="37">
        <v>120</v>
      </c>
      <c r="B44" s="37">
        <v>120</v>
      </c>
      <c r="C44" s="37">
        <v>150</v>
      </c>
      <c r="D44" s="67" t="s">
        <v>220</v>
      </c>
      <c r="E44" s="37">
        <v>150</v>
      </c>
      <c r="F44" s="37"/>
      <c r="G44" s="37"/>
    </row>
    <row r="45" spans="1:7" ht="12.75" customHeight="1">
      <c r="A45" s="37">
        <v>568.55</v>
      </c>
      <c r="B45" s="37">
        <v>2043.1</v>
      </c>
      <c r="C45" s="37">
        <v>2000</v>
      </c>
      <c r="D45" s="67" t="s">
        <v>221</v>
      </c>
      <c r="E45" s="37">
        <v>2000</v>
      </c>
      <c r="F45" s="37"/>
      <c r="G45" s="37"/>
    </row>
    <row r="46" spans="1:7" ht="12.75" customHeight="1">
      <c r="A46" s="37">
        <v>750</v>
      </c>
      <c r="B46" s="37">
        <v>0</v>
      </c>
      <c r="C46" s="37">
        <v>750</v>
      </c>
      <c r="D46" s="67" t="s">
        <v>225</v>
      </c>
      <c r="E46" s="37">
        <v>750</v>
      </c>
      <c r="F46" s="37"/>
      <c r="G46" s="37"/>
    </row>
    <row r="47" spans="1:7" ht="12.75" customHeight="1">
      <c r="A47" s="37">
        <v>50</v>
      </c>
      <c r="B47" s="37">
        <v>50</v>
      </c>
      <c r="C47" s="37">
        <v>50</v>
      </c>
      <c r="D47" s="67" t="s">
        <v>286</v>
      </c>
      <c r="E47" s="37">
        <v>50</v>
      </c>
      <c r="F47" s="37"/>
      <c r="G47" s="37"/>
    </row>
    <row r="48" spans="1:7" ht="12.75" customHeight="1">
      <c r="A48" s="37">
        <v>0</v>
      </c>
      <c r="B48" s="37">
        <v>0</v>
      </c>
      <c r="C48" s="37">
        <v>200</v>
      </c>
      <c r="D48" s="67" t="s">
        <v>226</v>
      </c>
      <c r="E48" s="37">
        <v>200</v>
      </c>
      <c r="F48" s="37"/>
      <c r="G48" s="37"/>
    </row>
    <row r="49" spans="1:7" ht="12.75" customHeight="1">
      <c r="A49" s="37">
        <v>128.15</v>
      </c>
      <c r="B49" s="37">
        <v>0</v>
      </c>
      <c r="C49" s="37">
        <v>100</v>
      </c>
      <c r="D49" s="67" t="s">
        <v>227</v>
      </c>
      <c r="E49" s="37">
        <v>150</v>
      </c>
      <c r="F49" s="37"/>
      <c r="G49" s="37"/>
    </row>
    <row r="50" spans="1:7" ht="12.75" customHeight="1">
      <c r="A50" s="37">
        <v>53.99</v>
      </c>
      <c r="B50" s="37">
        <v>495</v>
      </c>
      <c r="C50" s="37">
        <v>600</v>
      </c>
      <c r="D50" s="67" t="s">
        <v>228</v>
      </c>
      <c r="E50" s="37">
        <v>700</v>
      </c>
      <c r="F50" s="37"/>
      <c r="G50" s="37"/>
    </row>
    <row r="51" spans="1:7" ht="12.75" customHeight="1">
      <c r="A51" s="37">
        <v>50</v>
      </c>
      <c r="B51" s="37">
        <v>0</v>
      </c>
      <c r="C51" s="37">
        <v>50</v>
      </c>
      <c r="D51" s="67" t="s">
        <v>229</v>
      </c>
      <c r="E51" s="37">
        <v>50</v>
      </c>
      <c r="F51" s="37"/>
      <c r="G51" s="37"/>
    </row>
    <row r="52" spans="1:7" ht="12.75" customHeight="1">
      <c r="A52" s="255">
        <v>618.54</v>
      </c>
      <c r="B52" s="255">
        <v>635.18</v>
      </c>
      <c r="C52" s="37">
        <v>600</v>
      </c>
      <c r="D52" s="67" t="s">
        <v>287</v>
      </c>
      <c r="E52" s="37">
        <v>600</v>
      </c>
      <c r="F52" s="37"/>
      <c r="G52" s="37"/>
    </row>
    <row r="53" spans="1:7" ht="12.75" customHeight="1">
      <c r="A53" s="42">
        <f>SUM(A36:A52)</f>
        <v>7422.289999999999</v>
      </c>
      <c r="B53" s="234">
        <f>SUM(B36:B52)</f>
        <v>13844.820000000002</v>
      </c>
      <c r="C53" s="234">
        <f>SUM(C36:C52)</f>
        <v>14600</v>
      </c>
      <c r="D53" s="13" t="s">
        <v>13</v>
      </c>
      <c r="E53" s="234">
        <f>SUM(E36:E52)</f>
        <v>18600</v>
      </c>
      <c r="F53" s="234">
        <f>SUM(F36:F52)</f>
        <v>0</v>
      </c>
      <c r="G53" s="234">
        <f>SUM(G36:G52)</f>
        <v>0</v>
      </c>
    </row>
    <row r="54" spans="1:7" ht="12.75" customHeight="1">
      <c r="A54" s="41"/>
      <c r="B54" s="41"/>
      <c r="C54" s="234"/>
      <c r="D54" s="11"/>
      <c r="E54" s="234"/>
      <c r="F54" s="234"/>
      <c r="G54" s="234"/>
    </row>
    <row r="55" spans="1:7" ht="12.75" customHeight="1">
      <c r="A55" s="46"/>
      <c r="B55" s="46"/>
      <c r="C55" s="45"/>
      <c r="D55" s="13" t="s">
        <v>24</v>
      </c>
      <c r="E55" s="45"/>
      <c r="F55" s="45"/>
      <c r="G55" s="45"/>
    </row>
    <row r="56" spans="1:7" ht="12.75" customHeight="1">
      <c r="A56" s="46"/>
      <c r="B56" s="46"/>
      <c r="C56" s="45"/>
      <c r="D56" s="13"/>
      <c r="E56" s="45"/>
      <c r="F56" s="45"/>
      <c r="G56" s="45"/>
    </row>
    <row r="57" spans="1:7" ht="12.75" customHeight="1">
      <c r="A57" s="37">
        <v>6977</v>
      </c>
      <c r="B57" s="37">
        <v>6894</v>
      </c>
      <c r="C57" s="37">
        <v>7000</v>
      </c>
      <c r="D57" s="10" t="s">
        <v>230</v>
      </c>
      <c r="E57" s="37">
        <v>7600</v>
      </c>
      <c r="F57" s="37"/>
      <c r="G57" s="37"/>
    </row>
    <row r="58" spans="1:7" ht="12.75" customHeight="1">
      <c r="A58" s="37"/>
      <c r="B58" s="37"/>
      <c r="C58" s="37"/>
      <c r="D58" s="10" t="s">
        <v>343</v>
      </c>
      <c r="E58" s="62"/>
      <c r="F58" s="37"/>
      <c r="G58" s="37"/>
    </row>
    <row r="59" spans="1:7" ht="12.75" customHeight="1">
      <c r="A59" s="234">
        <f>A57</f>
        <v>6977</v>
      </c>
      <c r="B59" s="234">
        <f>B57</f>
        <v>6894</v>
      </c>
      <c r="C59" s="234">
        <f>SUM(C57:C58)</f>
        <v>7000</v>
      </c>
      <c r="D59" s="7" t="s">
        <v>14</v>
      </c>
      <c r="E59" s="234">
        <f>SUM(E57:E58)</f>
        <v>7600</v>
      </c>
      <c r="F59" s="234">
        <f>SUM(F57:F58)</f>
        <v>0</v>
      </c>
      <c r="G59" s="234">
        <f>SUM(G57:G58)</f>
        <v>0</v>
      </c>
    </row>
    <row r="60" spans="1:7" ht="12.75" customHeight="1">
      <c r="A60" s="75"/>
      <c r="B60" s="52"/>
      <c r="C60" s="52"/>
      <c r="E60" s="52"/>
      <c r="F60" s="52"/>
      <c r="G60" s="55" t="s">
        <v>278</v>
      </c>
    </row>
    <row r="61" spans="1:7" ht="12.75" customHeight="1">
      <c r="A61" s="94"/>
      <c r="B61" s="52"/>
      <c r="C61" s="52"/>
      <c r="E61" s="52"/>
      <c r="F61" s="52"/>
      <c r="G61" s="95"/>
    </row>
    <row r="62" spans="1:7" ht="12.75" customHeight="1">
      <c r="A62" s="275" t="s">
        <v>78</v>
      </c>
      <c r="B62" s="276"/>
      <c r="C62" s="277"/>
      <c r="D62" s="111"/>
      <c r="E62" s="278" t="s">
        <v>79</v>
      </c>
      <c r="F62" s="279"/>
      <c r="G62" s="280"/>
    </row>
    <row r="63" spans="1:7" ht="12.75" customHeight="1">
      <c r="A63" s="275" t="s">
        <v>2</v>
      </c>
      <c r="B63" s="277"/>
      <c r="C63" s="112" t="s">
        <v>74</v>
      </c>
      <c r="D63" s="117"/>
      <c r="E63" s="281" t="s">
        <v>345</v>
      </c>
      <c r="F63" s="282"/>
      <c r="G63" s="283"/>
    </row>
    <row r="64" spans="1:7" ht="12.75" customHeight="1">
      <c r="A64" s="112" t="s">
        <v>76</v>
      </c>
      <c r="B64" s="242" t="s">
        <v>77</v>
      </c>
      <c r="C64" s="113" t="s">
        <v>75</v>
      </c>
      <c r="D64" s="114" t="s">
        <v>83</v>
      </c>
      <c r="E64" s="112" t="s">
        <v>68</v>
      </c>
      <c r="F64" s="112" t="s">
        <v>70</v>
      </c>
      <c r="G64" s="112" t="s">
        <v>72</v>
      </c>
    </row>
    <row r="65" spans="1:7" ht="12.75" customHeight="1">
      <c r="A65" s="115" t="s">
        <v>334</v>
      </c>
      <c r="B65" s="243" t="s">
        <v>346</v>
      </c>
      <c r="C65" s="115" t="s">
        <v>333</v>
      </c>
      <c r="D65" s="116"/>
      <c r="E65" s="115" t="s">
        <v>69</v>
      </c>
      <c r="F65" s="115" t="s">
        <v>71</v>
      </c>
      <c r="G65" s="115" t="s">
        <v>73</v>
      </c>
    </row>
    <row r="66" spans="1:7" ht="12.75" customHeight="1">
      <c r="A66" s="9"/>
      <c r="B66" s="9"/>
      <c r="C66" s="30"/>
      <c r="D66" s="15" t="s">
        <v>304</v>
      </c>
      <c r="E66" s="9"/>
      <c r="F66" s="9"/>
      <c r="G66" s="9"/>
    </row>
    <row r="67" spans="1:7" ht="12.75" customHeight="1">
      <c r="A67" s="30"/>
      <c r="B67" s="30"/>
      <c r="C67" s="9"/>
      <c r="D67" s="9"/>
      <c r="E67" s="9"/>
      <c r="F67" s="9"/>
      <c r="G67" s="9"/>
    </row>
    <row r="68" spans="1:7" ht="12.75" customHeight="1">
      <c r="A68" s="39">
        <v>930.83</v>
      </c>
      <c r="B68" s="39">
        <v>2775.83</v>
      </c>
      <c r="C68" s="39">
        <v>3000</v>
      </c>
      <c r="D68" s="10" t="s">
        <v>232</v>
      </c>
      <c r="E68" s="39">
        <v>4000</v>
      </c>
      <c r="F68" s="39"/>
      <c r="G68" s="39"/>
    </row>
    <row r="69" spans="1:7" ht="12.75" customHeight="1">
      <c r="A69" s="39">
        <v>102.07</v>
      </c>
      <c r="B69" s="39">
        <v>16.96</v>
      </c>
      <c r="C69" s="39">
        <v>200</v>
      </c>
      <c r="D69" s="10" t="s">
        <v>233</v>
      </c>
      <c r="E69" s="39">
        <v>200</v>
      </c>
      <c r="F69" s="39"/>
      <c r="G69" s="39"/>
    </row>
    <row r="70" spans="1:7" ht="12.75" customHeight="1">
      <c r="A70" s="39">
        <v>0</v>
      </c>
      <c r="B70" s="39">
        <v>138.8</v>
      </c>
      <c r="C70" s="39">
        <v>300</v>
      </c>
      <c r="D70" s="7" t="s">
        <v>234</v>
      </c>
      <c r="E70" s="39">
        <v>300</v>
      </c>
      <c r="F70" s="39"/>
      <c r="G70" s="39"/>
    </row>
    <row r="71" spans="1:7" ht="12.75" customHeight="1">
      <c r="A71" s="39">
        <v>205</v>
      </c>
      <c r="B71" s="39">
        <v>245</v>
      </c>
      <c r="C71" s="39">
        <v>210</v>
      </c>
      <c r="D71" s="7" t="s">
        <v>235</v>
      </c>
      <c r="E71" s="39">
        <v>210</v>
      </c>
      <c r="F71" s="39"/>
      <c r="G71" s="39"/>
    </row>
    <row r="72" spans="1:7" ht="12.75" customHeight="1">
      <c r="A72" s="39">
        <v>0</v>
      </c>
      <c r="B72" s="39">
        <v>0</v>
      </c>
      <c r="C72" s="39">
        <v>250</v>
      </c>
      <c r="D72" s="7" t="s">
        <v>236</v>
      </c>
      <c r="E72" s="39">
        <v>600</v>
      </c>
      <c r="F72" s="39"/>
      <c r="G72" s="39"/>
    </row>
    <row r="73" spans="1:7" ht="12.75" customHeight="1">
      <c r="A73" s="39">
        <v>266.8</v>
      </c>
      <c r="B73" s="39">
        <v>788.9</v>
      </c>
      <c r="C73" s="39">
        <v>350</v>
      </c>
      <c r="D73" s="7" t="s">
        <v>237</v>
      </c>
      <c r="E73" s="39">
        <v>350</v>
      </c>
      <c r="F73" s="39"/>
      <c r="G73" s="39"/>
    </row>
    <row r="74" spans="1:7" ht="12.75" customHeight="1">
      <c r="A74" s="39">
        <v>224.4</v>
      </c>
      <c r="B74" s="39">
        <v>224.4</v>
      </c>
      <c r="C74" s="39">
        <v>300</v>
      </c>
      <c r="D74" s="10" t="s">
        <v>285</v>
      </c>
      <c r="E74" s="39">
        <v>300</v>
      </c>
      <c r="F74" s="39"/>
      <c r="G74" s="39"/>
    </row>
    <row r="75" spans="1:7" ht="12.75" customHeight="1">
      <c r="A75" s="39">
        <v>451.08</v>
      </c>
      <c r="B75" s="39">
        <v>221.04</v>
      </c>
      <c r="C75" s="39">
        <v>500</v>
      </c>
      <c r="D75" s="10" t="s">
        <v>269</v>
      </c>
      <c r="E75" s="39">
        <v>500</v>
      </c>
      <c r="F75" s="39"/>
      <c r="G75" s="39"/>
    </row>
    <row r="76" spans="1:7" ht="12.75" customHeight="1">
      <c r="A76" s="235">
        <f>SUM(A68:A75)</f>
        <v>2180.1800000000003</v>
      </c>
      <c r="B76" s="235">
        <f>SUM(B68:B75)</f>
        <v>4410.93</v>
      </c>
      <c r="C76" s="235">
        <f>SUM(C68:C75)</f>
        <v>5110</v>
      </c>
      <c r="D76" s="11" t="s">
        <v>15</v>
      </c>
      <c r="E76" s="235">
        <f>SUM(E68:E75)</f>
        <v>6460</v>
      </c>
      <c r="F76" s="235">
        <f>SUM(F68:F75)</f>
        <v>0</v>
      </c>
      <c r="G76" s="235">
        <f>SUM(G68:G75)</f>
        <v>0</v>
      </c>
    </row>
    <row r="77" spans="1:7" ht="12.75" customHeight="1">
      <c r="A77" s="18"/>
      <c r="B77" s="18"/>
      <c r="C77" s="18"/>
      <c r="D77" s="7"/>
      <c r="E77" s="18"/>
      <c r="F77" s="18"/>
      <c r="G77" s="18"/>
    </row>
    <row r="78" spans="1:7" ht="12.75" customHeight="1">
      <c r="A78" s="18"/>
      <c r="B78" s="18"/>
      <c r="C78" s="18"/>
      <c r="D78" s="11" t="s">
        <v>25</v>
      </c>
      <c r="E78" s="18"/>
      <c r="F78" s="18"/>
      <c r="G78" s="18"/>
    </row>
    <row r="79" spans="1:7" ht="12.75" customHeight="1">
      <c r="A79" s="18"/>
      <c r="B79" s="18"/>
      <c r="C79" s="18"/>
      <c r="D79" s="11"/>
      <c r="E79" s="18"/>
      <c r="F79" s="18"/>
      <c r="G79" s="18"/>
    </row>
    <row r="80" spans="1:7" ht="12.75" customHeight="1">
      <c r="A80" s="236">
        <v>4074.7</v>
      </c>
      <c r="B80" s="236">
        <v>6823.89</v>
      </c>
      <c r="C80" s="236">
        <v>11500</v>
      </c>
      <c r="D80" s="10" t="s">
        <v>342</v>
      </c>
      <c r="E80" s="236">
        <v>10000</v>
      </c>
      <c r="F80" s="236"/>
      <c r="G80" s="236"/>
    </row>
    <row r="81" spans="1:7" ht="12.75" customHeight="1">
      <c r="A81" s="237">
        <v>1264.03</v>
      </c>
      <c r="B81" s="237">
        <v>1901.3</v>
      </c>
      <c r="C81" s="237">
        <v>3000</v>
      </c>
      <c r="D81" s="10" t="s">
        <v>341</v>
      </c>
      <c r="E81" s="237">
        <v>3000</v>
      </c>
      <c r="F81" s="237"/>
      <c r="G81" s="237"/>
    </row>
    <row r="82" spans="1:7" ht="12.75" customHeight="1">
      <c r="A82" s="236">
        <v>219.27</v>
      </c>
      <c r="B82" s="236">
        <v>182.59</v>
      </c>
      <c r="C82" s="236">
        <v>1000</v>
      </c>
      <c r="D82" s="7" t="s">
        <v>238</v>
      </c>
      <c r="E82" s="236">
        <v>1500</v>
      </c>
      <c r="F82" s="236"/>
      <c r="G82" s="236"/>
    </row>
    <row r="83" spans="1:7" ht="12.75" customHeight="1">
      <c r="A83" s="236">
        <v>0</v>
      </c>
      <c r="B83" s="236">
        <v>1136.25</v>
      </c>
      <c r="C83" s="236">
        <v>1000</v>
      </c>
      <c r="D83" s="7" t="s">
        <v>26</v>
      </c>
      <c r="E83" s="236">
        <v>1000</v>
      </c>
      <c r="F83" s="236"/>
      <c r="G83" s="236"/>
    </row>
    <row r="84" spans="1:7" ht="12.75" customHeight="1">
      <c r="A84" s="236">
        <v>1360.27</v>
      </c>
      <c r="B84" s="236">
        <v>2047.4</v>
      </c>
      <c r="C84" s="236">
        <v>1200</v>
      </c>
      <c r="D84" s="7" t="s">
        <v>239</v>
      </c>
      <c r="E84" s="236">
        <v>1200</v>
      </c>
      <c r="F84" s="236"/>
      <c r="G84" s="236"/>
    </row>
    <row r="85" spans="1:7" ht="12.75" customHeight="1">
      <c r="A85" s="236">
        <v>0</v>
      </c>
      <c r="B85" s="236">
        <v>0</v>
      </c>
      <c r="C85" s="236">
        <v>250</v>
      </c>
      <c r="D85" s="7" t="s">
        <v>240</v>
      </c>
      <c r="E85" s="236">
        <v>250</v>
      </c>
      <c r="F85" s="236"/>
      <c r="G85" s="236"/>
    </row>
    <row r="86" spans="1:7" ht="12.75" customHeight="1">
      <c r="A86" s="18">
        <v>4780.73</v>
      </c>
      <c r="B86" s="18">
        <v>4463.49</v>
      </c>
      <c r="C86" s="236">
        <v>5000</v>
      </c>
      <c r="D86" s="10" t="s">
        <v>272</v>
      </c>
      <c r="E86" s="236">
        <v>5000</v>
      </c>
      <c r="F86" s="236"/>
      <c r="G86" s="236"/>
    </row>
    <row r="87" spans="1:7" ht="12.75" customHeight="1">
      <c r="A87" s="18"/>
      <c r="B87" s="18"/>
      <c r="C87" s="236">
        <v>1500</v>
      </c>
      <c r="D87" s="10" t="s">
        <v>337</v>
      </c>
      <c r="E87" s="236">
        <v>1000</v>
      </c>
      <c r="F87" s="236"/>
      <c r="G87" s="236"/>
    </row>
    <row r="88" spans="1:7" ht="12.75" customHeight="1">
      <c r="A88" s="235">
        <f>SUM(A80:A86)</f>
        <v>11699</v>
      </c>
      <c r="B88" s="235">
        <f>SUM(B80:B86)</f>
        <v>16554.92</v>
      </c>
      <c r="C88" s="235">
        <f>SUM(C80:C87)</f>
        <v>24450</v>
      </c>
      <c r="D88" s="7" t="s">
        <v>16</v>
      </c>
      <c r="E88" s="235">
        <f>SUM(E80:E87)</f>
        <v>22950</v>
      </c>
      <c r="F88" s="235">
        <f>SUM(F80:F87)</f>
        <v>0</v>
      </c>
      <c r="G88" s="235">
        <f>SUM(G80:G87)</f>
        <v>0</v>
      </c>
    </row>
    <row r="89" spans="1:7" ht="12.75" customHeight="1">
      <c r="A89" s="18"/>
      <c r="B89" s="18"/>
      <c r="C89" s="18"/>
      <c r="D89" s="15" t="s">
        <v>332</v>
      </c>
      <c r="E89" s="18"/>
      <c r="F89" s="18"/>
      <c r="G89" s="18"/>
    </row>
    <row r="90" spans="1:7" ht="12.75" customHeight="1">
      <c r="A90" s="236">
        <v>187.5</v>
      </c>
      <c r="B90" s="236">
        <v>187.5</v>
      </c>
      <c r="C90" s="236">
        <v>188</v>
      </c>
      <c r="D90" s="7" t="s">
        <v>241</v>
      </c>
      <c r="E90" s="236">
        <v>200</v>
      </c>
      <c r="F90" s="236"/>
      <c r="G90" s="236"/>
    </row>
    <row r="91" spans="1:7" ht="12.75" customHeight="1">
      <c r="A91" s="236">
        <v>85</v>
      </c>
      <c r="B91" s="236">
        <v>85</v>
      </c>
      <c r="C91" s="236">
        <v>85</v>
      </c>
      <c r="D91" s="7" t="s">
        <v>242</v>
      </c>
      <c r="E91" s="236">
        <v>85</v>
      </c>
      <c r="F91" s="236"/>
      <c r="G91" s="236"/>
    </row>
    <row r="92" spans="1:7" ht="12.75" customHeight="1">
      <c r="A92" s="236"/>
      <c r="B92" s="236"/>
      <c r="C92" s="236"/>
      <c r="D92" s="10" t="s">
        <v>338</v>
      </c>
      <c r="E92" s="236"/>
      <c r="F92" s="236"/>
      <c r="G92" s="236"/>
    </row>
    <row r="93" spans="1:7" ht="12.75" customHeight="1">
      <c r="A93" s="236">
        <v>50</v>
      </c>
      <c r="B93" s="236">
        <v>50</v>
      </c>
      <c r="C93" s="236">
        <v>50</v>
      </c>
      <c r="D93" s="7" t="s">
        <v>294</v>
      </c>
      <c r="E93" s="236">
        <v>50</v>
      </c>
      <c r="F93" s="236"/>
      <c r="G93" s="236"/>
    </row>
    <row r="94" spans="1:7" ht="12.75" customHeight="1">
      <c r="A94" s="236">
        <v>50</v>
      </c>
      <c r="B94" s="236">
        <v>50</v>
      </c>
      <c r="C94" s="236">
        <v>100</v>
      </c>
      <c r="D94" s="10" t="s">
        <v>312</v>
      </c>
      <c r="E94" s="236">
        <v>50</v>
      </c>
      <c r="F94" s="236"/>
      <c r="G94" s="236"/>
    </row>
    <row r="95" spans="1:7" ht="12.75" customHeight="1">
      <c r="A95" s="236">
        <v>63.38</v>
      </c>
      <c r="B95" s="236">
        <v>76.02</v>
      </c>
      <c r="C95" s="236">
        <v>80</v>
      </c>
      <c r="D95" s="10" t="s">
        <v>313</v>
      </c>
      <c r="E95" s="236">
        <v>80</v>
      </c>
      <c r="F95" s="236"/>
      <c r="G95" s="236"/>
    </row>
    <row r="96" spans="1:7" ht="12.75" customHeight="1">
      <c r="A96" s="236">
        <v>467.53</v>
      </c>
      <c r="B96" s="236">
        <v>458.76</v>
      </c>
      <c r="C96" s="236">
        <v>500</v>
      </c>
      <c r="D96" s="10" t="s">
        <v>314</v>
      </c>
      <c r="E96" s="236">
        <v>500</v>
      </c>
      <c r="F96" s="236"/>
      <c r="G96" s="236"/>
    </row>
    <row r="97" spans="2:7" ht="12.75" customHeight="1">
      <c r="B97" s="262">
        <v>150</v>
      </c>
      <c r="C97" s="236">
        <v>125</v>
      </c>
      <c r="D97" s="10" t="s">
        <v>273</v>
      </c>
      <c r="E97" s="236">
        <v>0</v>
      </c>
      <c r="F97" s="236"/>
      <c r="G97" s="236"/>
    </row>
    <row r="98" spans="1:2" ht="12.75" customHeight="1">
      <c r="A98" s="18"/>
      <c r="B98" s="18"/>
    </row>
    <row r="99" spans="1:7" ht="12.75" customHeight="1">
      <c r="A99" s="235">
        <f>SUM(A90:A98)</f>
        <v>903.41</v>
      </c>
      <c r="B99" s="235">
        <f>SUM(B90:B98)</f>
        <v>1057.28</v>
      </c>
      <c r="C99" s="235">
        <f>SUM(C90:C97)</f>
        <v>1128</v>
      </c>
      <c r="D99" s="7" t="s">
        <v>17</v>
      </c>
      <c r="E99" s="235">
        <f>SUM(E90:E97)</f>
        <v>965</v>
      </c>
      <c r="F99" s="235">
        <f>SUM(F90:F97)</f>
        <v>0</v>
      </c>
      <c r="G99" s="235">
        <f>SUM(G90:G97)</f>
        <v>0</v>
      </c>
    </row>
    <row r="100" spans="1:7" ht="12.75" customHeight="1">
      <c r="A100" s="254"/>
      <c r="B100" s="254"/>
      <c r="C100" s="254"/>
      <c r="E100" s="254"/>
      <c r="F100" s="254"/>
      <c r="G100" s="54" t="s">
        <v>279</v>
      </c>
    </row>
    <row r="101" spans="1:6" ht="12.75" customHeight="1">
      <c r="A101" s="76"/>
      <c r="B101" s="256"/>
      <c r="C101" s="50"/>
      <c r="E101" s="36"/>
      <c r="F101" s="6"/>
    </row>
    <row r="102" spans="1:7" ht="12.75" customHeight="1">
      <c r="A102" s="275" t="s">
        <v>78</v>
      </c>
      <c r="B102" s="276"/>
      <c r="C102" s="277"/>
      <c r="D102" s="111"/>
      <c r="E102" s="278" t="s">
        <v>79</v>
      </c>
      <c r="F102" s="279"/>
      <c r="G102" s="280"/>
    </row>
    <row r="103" spans="1:7" ht="12.75" customHeight="1">
      <c r="A103" s="275" t="s">
        <v>2</v>
      </c>
      <c r="B103" s="277"/>
      <c r="C103" s="112" t="s">
        <v>74</v>
      </c>
      <c r="D103" s="117"/>
      <c r="E103" s="281" t="s">
        <v>345</v>
      </c>
      <c r="F103" s="282"/>
      <c r="G103" s="283"/>
    </row>
    <row r="104" spans="1:8" ht="12.75" customHeight="1">
      <c r="A104" s="112" t="s">
        <v>76</v>
      </c>
      <c r="B104" s="242" t="s">
        <v>77</v>
      </c>
      <c r="C104" s="113" t="s">
        <v>75</v>
      </c>
      <c r="D104" s="114" t="s">
        <v>83</v>
      </c>
      <c r="E104" s="112" t="s">
        <v>68</v>
      </c>
      <c r="F104" s="112" t="s">
        <v>70</v>
      </c>
      <c r="G104" s="112" t="s">
        <v>72</v>
      </c>
      <c r="H104" s="53"/>
    </row>
    <row r="105" spans="1:7" ht="12.75" customHeight="1">
      <c r="A105" s="115" t="s">
        <v>347</v>
      </c>
      <c r="B105" s="243" t="s">
        <v>346</v>
      </c>
      <c r="C105" s="115" t="s">
        <v>333</v>
      </c>
      <c r="D105" s="116"/>
      <c r="E105" s="115" t="s">
        <v>69</v>
      </c>
      <c r="F105" s="115" t="s">
        <v>71</v>
      </c>
      <c r="G105" s="115" t="s">
        <v>73</v>
      </c>
    </row>
    <row r="106" spans="1:7" ht="12.75" customHeight="1">
      <c r="A106" s="9"/>
      <c r="B106" s="9"/>
      <c r="C106" s="30"/>
      <c r="D106" s="11" t="s">
        <v>27</v>
      </c>
      <c r="E106" s="9"/>
      <c r="F106" s="9"/>
      <c r="G106" s="9"/>
    </row>
    <row r="107" spans="1:7" ht="12.75" customHeight="1">
      <c r="A107" s="30"/>
      <c r="B107" s="30"/>
      <c r="C107" s="9"/>
      <c r="D107" s="11"/>
      <c r="E107" s="9"/>
      <c r="F107" s="9"/>
      <c r="G107" s="9"/>
    </row>
    <row r="108" spans="1:7" ht="12.75" customHeight="1">
      <c r="A108" s="39">
        <v>362.59</v>
      </c>
      <c r="B108" s="39">
        <v>632.02</v>
      </c>
      <c r="C108" s="39">
        <v>700</v>
      </c>
      <c r="D108" s="10" t="s">
        <v>243</v>
      </c>
      <c r="E108" s="39">
        <v>1200</v>
      </c>
      <c r="F108" s="39"/>
      <c r="G108" s="39"/>
    </row>
    <row r="109" spans="1:7" ht="12.75" customHeight="1">
      <c r="A109" s="39"/>
      <c r="B109" s="39"/>
      <c r="C109" s="39"/>
      <c r="D109" s="10" t="s">
        <v>350</v>
      </c>
      <c r="E109" s="39">
        <v>1000</v>
      </c>
      <c r="F109" s="39"/>
      <c r="G109" s="39"/>
    </row>
    <row r="110" spans="1:7" ht="12.75" customHeight="1">
      <c r="A110" s="39">
        <v>30.87</v>
      </c>
      <c r="B110" s="39">
        <v>150</v>
      </c>
      <c r="C110" s="39">
        <v>150</v>
      </c>
      <c r="D110" s="7" t="s">
        <v>244</v>
      </c>
      <c r="E110" s="39">
        <v>150</v>
      </c>
      <c r="F110" s="39"/>
      <c r="G110" s="39"/>
    </row>
    <row r="111" spans="1:7" ht="12.75" customHeight="1">
      <c r="A111" s="39">
        <v>165.03</v>
      </c>
      <c r="B111" s="39">
        <v>86.95</v>
      </c>
      <c r="C111" s="39">
        <v>300</v>
      </c>
      <c r="D111" s="7" t="s">
        <v>245</v>
      </c>
      <c r="E111" s="39">
        <v>300</v>
      </c>
      <c r="F111" s="39"/>
      <c r="G111" s="39"/>
    </row>
    <row r="112" spans="1:7" ht="12.75" customHeight="1">
      <c r="A112" s="39">
        <v>681.04</v>
      </c>
      <c r="B112" s="39">
        <v>400.73</v>
      </c>
      <c r="C112" s="39">
        <v>300</v>
      </c>
      <c r="D112" s="7" t="s">
        <v>246</v>
      </c>
      <c r="E112" s="39">
        <v>400</v>
      </c>
      <c r="F112" s="39"/>
      <c r="G112" s="39"/>
    </row>
    <row r="113" spans="1:7" ht="12.75" customHeight="1">
      <c r="A113" s="39">
        <v>0</v>
      </c>
      <c r="B113" s="39">
        <v>148.26</v>
      </c>
      <c r="C113" s="39">
        <v>250</v>
      </c>
      <c r="D113" s="10" t="s">
        <v>58</v>
      </c>
      <c r="E113" s="39">
        <v>350</v>
      </c>
      <c r="F113" s="39"/>
      <c r="G113" s="39"/>
    </row>
    <row r="114" spans="1:7" ht="12.75" customHeight="1">
      <c r="A114" s="40"/>
      <c r="B114" s="40"/>
      <c r="C114" s="40"/>
      <c r="D114" s="11"/>
      <c r="E114" s="40"/>
      <c r="F114" s="40"/>
      <c r="G114" s="40"/>
    </row>
    <row r="115" spans="1:7" ht="12.75" customHeight="1">
      <c r="A115" s="42">
        <f>SUM(A108:A113)</f>
        <v>1239.53</v>
      </c>
      <c r="B115" s="42">
        <f>SUM(B108:B113)</f>
        <v>1417.96</v>
      </c>
      <c r="C115" s="42">
        <f>SUM(C108:C113)</f>
        <v>1700</v>
      </c>
      <c r="D115" s="7" t="s">
        <v>16</v>
      </c>
      <c r="E115" s="42">
        <f>SUM(E108:E113)</f>
        <v>3400</v>
      </c>
      <c r="F115" s="42">
        <f>SUM(F108:F113)</f>
        <v>0</v>
      </c>
      <c r="G115" s="42">
        <f>SUM(G108:G113)</f>
        <v>0</v>
      </c>
    </row>
    <row r="116" spans="1:7" ht="12.75" customHeight="1">
      <c r="A116" s="40"/>
      <c r="B116" s="40"/>
      <c r="C116" s="40"/>
      <c r="D116" s="7"/>
      <c r="E116" s="40"/>
      <c r="F116" s="40"/>
      <c r="G116" s="40"/>
    </row>
    <row r="117" spans="1:7" ht="12.75" customHeight="1">
      <c r="A117" s="40"/>
      <c r="B117" s="40"/>
      <c r="C117" s="40"/>
      <c r="D117" s="11" t="s">
        <v>28</v>
      </c>
      <c r="E117" s="40"/>
      <c r="F117" s="40"/>
      <c r="G117" s="40"/>
    </row>
    <row r="118" spans="1:7" ht="12.75" customHeight="1">
      <c r="A118" s="40"/>
      <c r="B118" s="40"/>
      <c r="C118" s="40"/>
      <c r="D118" s="11"/>
      <c r="E118" s="40"/>
      <c r="F118" s="40"/>
      <c r="G118" s="40"/>
    </row>
    <row r="119" spans="1:7" ht="12.75" customHeight="1">
      <c r="A119" s="39">
        <v>0</v>
      </c>
      <c r="B119" s="39">
        <v>0</v>
      </c>
      <c r="C119" s="39">
        <v>1000</v>
      </c>
      <c r="D119" s="7" t="s">
        <v>247</v>
      </c>
      <c r="E119" s="39">
        <v>1000</v>
      </c>
      <c r="F119" s="39"/>
      <c r="G119" s="39"/>
    </row>
    <row r="120" spans="1:7" ht="12.75" customHeight="1">
      <c r="A120" s="39"/>
      <c r="B120" s="39"/>
      <c r="C120" s="39"/>
      <c r="D120" s="10" t="s">
        <v>339</v>
      </c>
      <c r="E120" s="39"/>
      <c r="F120" s="39"/>
      <c r="G120" s="39"/>
    </row>
    <row r="121" spans="1:7" ht="12.75" customHeight="1">
      <c r="A121" s="39">
        <v>1428.58</v>
      </c>
      <c r="B121" s="39">
        <v>1473.32</v>
      </c>
      <c r="C121" s="39">
        <v>2000</v>
      </c>
      <c r="D121" s="10" t="s">
        <v>351</v>
      </c>
      <c r="E121" s="39">
        <v>1000</v>
      </c>
      <c r="F121" s="39"/>
      <c r="G121" s="39"/>
    </row>
    <row r="122" spans="1:7" ht="12.75" customHeight="1">
      <c r="A122" s="39">
        <v>133.85</v>
      </c>
      <c r="B122" s="39">
        <v>39</v>
      </c>
      <c r="C122" s="39">
        <v>150</v>
      </c>
      <c r="D122" s="10" t="s">
        <v>315</v>
      </c>
      <c r="E122" s="39">
        <v>150</v>
      </c>
      <c r="F122" s="39"/>
      <c r="G122" s="39"/>
    </row>
    <row r="123" spans="1:7" ht="12.75" customHeight="1">
      <c r="A123" s="39">
        <v>0</v>
      </c>
      <c r="B123" s="39">
        <v>93</v>
      </c>
      <c r="C123" s="39">
        <v>150</v>
      </c>
      <c r="D123" s="10" t="s">
        <v>316</v>
      </c>
      <c r="E123" s="39">
        <v>150</v>
      </c>
      <c r="F123" s="39"/>
      <c r="G123" s="39"/>
    </row>
    <row r="124" spans="1:7" ht="12.75" customHeight="1">
      <c r="A124" s="39">
        <v>250</v>
      </c>
      <c r="B124" s="39">
        <v>324.13</v>
      </c>
      <c r="C124" s="39">
        <v>350</v>
      </c>
      <c r="D124" s="10" t="s">
        <v>317</v>
      </c>
      <c r="E124" s="39">
        <v>350</v>
      </c>
      <c r="F124" s="39"/>
      <c r="G124" s="39"/>
    </row>
    <row r="125" spans="4:5" ht="12.75" customHeight="1">
      <c r="D125" s="28" t="s">
        <v>352</v>
      </c>
      <c r="E125" s="263">
        <v>4500</v>
      </c>
    </row>
    <row r="126" spans="1:7" ht="12.75" customHeight="1">
      <c r="A126" s="40"/>
      <c r="B126" s="40"/>
      <c r="C126" s="40"/>
      <c r="D126" s="10"/>
      <c r="E126" s="40"/>
      <c r="F126" s="40"/>
      <c r="G126" s="40"/>
    </row>
    <row r="127" ht="12.75" customHeight="1"/>
    <row r="128" spans="1:7" ht="12.75" customHeight="1">
      <c r="A128" s="42">
        <f>SUM(A119:A124)</f>
        <v>1812.4299999999998</v>
      </c>
      <c r="B128" s="42">
        <f>SUM(B119:B124)</f>
        <v>1929.4499999999998</v>
      </c>
      <c r="C128" s="42">
        <f>SUM(C119:C124)</f>
        <v>3650</v>
      </c>
      <c r="D128" s="7" t="s">
        <v>16</v>
      </c>
      <c r="E128" s="42">
        <f>SUM(E119:E125)</f>
        <v>7150</v>
      </c>
      <c r="F128" s="42">
        <f>SUM(F119:F124)</f>
        <v>0</v>
      </c>
      <c r="G128" s="42">
        <f>SUM(G119:G124)</f>
        <v>0</v>
      </c>
    </row>
    <row r="129" spans="1:7" ht="12.75" customHeight="1">
      <c r="A129" s="40"/>
      <c r="B129" s="40"/>
      <c r="C129" s="40"/>
      <c r="D129" s="11" t="s">
        <v>29</v>
      </c>
      <c r="E129" s="40"/>
      <c r="F129" s="40"/>
      <c r="G129" s="40"/>
    </row>
    <row r="130" spans="1:7" ht="12.75" customHeight="1">
      <c r="A130" s="39">
        <v>375.14</v>
      </c>
      <c r="B130" s="39">
        <v>0</v>
      </c>
      <c r="C130" s="39">
        <v>500</v>
      </c>
      <c r="D130" s="7" t="s">
        <v>258</v>
      </c>
      <c r="E130" s="39">
        <v>500</v>
      </c>
      <c r="F130" s="39"/>
      <c r="G130" s="39"/>
    </row>
    <row r="131" spans="1:7" ht="12.75" customHeight="1">
      <c r="A131" s="39">
        <v>0</v>
      </c>
      <c r="B131" s="39">
        <v>0</v>
      </c>
      <c r="C131" s="39">
        <v>250</v>
      </c>
      <c r="D131" s="7" t="s">
        <v>259</v>
      </c>
      <c r="E131" s="39">
        <v>250</v>
      </c>
      <c r="F131" s="39"/>
      <c r="G131" s="39"/>
    </row>
    <row r="132" spans="1:7" ht="12.75" customHeight="1">
      <c r="A132" s="39"/>
      <c r="B132" s="39">
        <v>0</v>
      </c>
      <c r="C132" s="39">
        <v>200</v>
      </c>
      <c r="D132" s="10" t="s">
        <v>295</v>
      </c>
      <c r="E132" s="39">
        <v>200</v>
      </c>
      <c r="F132" s="39"/>
      <c r="G132" s="39"/>
    </row>
    <row r="133" spans="1:7" ht="12.75" customHeight="1">
      <c r="A133" s="39">
        <v>0</v>
      </c>
      <c r="B133" s="39">
        <v>0</v>
      </c>
      <c r="C133" s="39">
        <v>150</v>
      </c>
      <c r="D133" s="7" t="s">
        <v>260</v>
      </c>
      <c r="E133" s="39">
        <v>400</v>
      </c>
      <c r="F133" s="39"/>
      <c r="G133" s="39"/>
    </row>
    <row r="134" spans="1:7" ht="12.75" customHeight="1">
      <c r="A134" s="39">
        <v>0</v>
      </c>
      <c r="B134" s="39">
        <v>0</v>
      </c>
      <c r="C134" s="39">
        <v>1500</v>
      </c>
      <c r="D134" s="7" t="s">
        <v>261</v>
      </c>
      <c r="E134" s="39">
        <v>2000</v>
      </c>
      <c r="F134" s="39"/>
      <c r="G134" s="39"/>
    </row>
    <row r="135" spans="1:7" ht="12.75" customHeight="1">
      <c r="A135" s="39">
        <v>52</v>
      </c>
      <c r="B135" s="39">
        <v>144.07</v>
      </c>
      <c r="C135" s="39">
        <v>100</v>
      </c>
      <c r="D135" s="10" t="s">
        <v>299</v>
      </c>
      <c r="E135" s="39">
        <v>100</v>
      </c>
      <c r="F135" s="39"/>
      <c r="G135" s="39"/>
    </row>
    <row r="136" spans="1:7" ht="12.75" customHeight="1">
      <c r="A136" s="39"/>
      <c r="B136" s="39">
        <v>0</v>
      </c>
      <c r="C136" s="39">
        <v>50</v>
      </c>
      <c r="D136" s="10" t="s">
        <v>303</v>
      </c>
      <c r="E136" s="39">
        <v>50</v>
      </c>
      <c r="F136" s="39"/>
      <c r="G136" s="39"/>
    </row>
    <row r="137" spans="1:7" ht="12.75" customHeight="1">
      <c r="A137" s="40">
        <v>46.07</v>
      </c>
      <c r="B137" s="40">
        <v>47</v>
      </c>
      <c r="C137" s="40">
        <v>50</v>
      </c>
      <c r="D137" s="10" t="s">
        <v>336</v>
      </c>
      <c r="E137" s="40">
        <v>50</v>
      </c>
      <c r="F137" s="40"/>
      <c r="G137" s="40"/>
    </row>
    <row r="138" spans="1:7" ht="12.75" customHeight="1">
      <c r="A138" s="40"/>
      <c r="B138" s="40">
        <v>0</v>
      </c>
      <c r="C138" s="40">
        <v>100</v>
      </c>
      <c r="D138" s="10" t="s">
        <v>340</v>
      </c>
      <c r="E138" s="40">
        <v>100</v>
      </c>
      <c r="F138" s="40"/>
      <c r="G138" s="40"/>
    </row>
    <row r="139" spans="1:7" ht="12.75" customHeight="1">
      <c r="A139" s="40"/>
      <c r="B139" s="40">
        <v>0</v>
      </c>
      <c r="C139" s="40">
        <v>1500</v>
      </c>
      <c r="D139" s="10" t="s">
        <v>353</v>
      </c>
      <c r="E139" s="40">
        <v>1500</v>
      </c>
      <c r="F139" s="40"/>
      <c r="G139" s="40"/>
    </row>
    <row r="140" spans="1:7" ht="12.75" customHeight="1">
      <c r="A140" s="42">
        <f>SUM(A130:A137)</f>
        <v>473.21</v>
      </c>
      <c r="B140" s="42">
        <f>SUM(B130:B139)</f>
        <v>191.07</v>
      </c>
      <c r="C140" s="42">
        <f>SUM(C130:C139)</f>
        <v>4400</v>
      </c>
      <c r="D140" s="7" t="s">
        <v>17</v>
      </c>
      <c r="E140" s="42">
        <f>SUM(E130:E139)</f>
        <v>5150</v>
      </c>
      <c r="F140" s="42">
        <f>SUM(F130:F139)</f>
        <v>0</v>
      </c>
      <c r="G140" s="42">
        <f>SUM(G130:G139)</f>
        <v>0</v>
      </c>
    </row>
    <row r="141" spans="1:7" ht="12.75" customHeight="1">
      <c r="A141" s="77"/>
      <c r="B141" s="52"/>
      <c r="C141" s="52"/>
      <c r="E141" s="52"/>
      <c r="F141" s="52"/>
      <c r="G141" s="55" t="s">
        <v>280</v>
      </c>
    </row>
    <row r="142" spans="1:7" ht="12.75" customHeight="1">
      <c r="A142" s="77"/>
      <c r="B142" s="52"/>
      <c r="C142" s="52"/>
      <c r="E142" s="52"/>
      <c r="F142" s="52"/>
      <c r="G142" s="55"/>
    </row>
    <row r="143" spans="1:7" ht="12.75" customHeight="1">
      <c r="A143" s="275" t="s">
        <v>78</v>
      </c>
      <c r="B143" s="276"/>
      <c r="C143" s="277"/>
      <c r="D143" s="111"/>
      <c r="E143" s="278" t="s">
        <v>79</v>
      </c>
      <c r="F143" s="279"/>
      <c r="G143" s="280"/>
    </row>
    <row r="144" spans="1:7" ht="12.75" customHeight="1">
      <c r="A144" s="275" t="s">
        <v>2</v>
      </c>
      <c r="B144" s="277"/>
      <c r="C144" s="112" t="s">
        <v>74</v>
      </c>
      <c r="D144" s="117"/>
      <c r="E144" s="281" t="s">
        <v>345</v>
      </c>
      <c r="F144" s="282"/>
      <c r="G144" s="283"/>
    </row>
    <row r="145" spans="1:7" ht="12.75" customHeight="1">
      <c r="A145" s="112" t="s">
        <v>76</v>
      </c>
      <c r="B145" s="242" t="s">
        <v>77</v>
      </c>
      <c r="C145" s="113" t="s">
        <v>75</v>
      </c>
      <c r="D145" s="114" t="s">
        <v>83</v>
      </c>
      <c r="E145" s="112" t="s">
        <v>68</v>
      </c>
      <c r="F145" s="112" t="s">
        <v>70</v>
      </c>
      <c r="G145" s="112" t="s">
        <v>72</v>
      </c>
    </row>
    <row r="146" spans="1:7" ht="12.75" customHeight="1">
      <c r="A146" s="115" t="s">
        <v>334</v>
      </c>
      <c r="B146" s="243" t="s">
        <v>346</v>
      </c>
      <c r="C146" s="115" t="s">
        <v>333</v>
      </c>
      <c r="D146" s="116"/>
      <c r="E146" s="115" t="s">
        <v>69</v>
      </c>
      <c r="F146" s="115" t="s">
        <v>71</v>
      </c>
      <c r="G146" s="115" t="s">
        <v>73</v>
      </c>
    </row>
    <row r="147" spans="1:7" ht="12.75" customHeight="1">
      <c r="A147" s="73"/>
      <c r="B147" s="73"/>
      <c r="C147" s="73"/>
      <c r="D147" s="15" t="s">
        <v>248</v>
      </c>
      <c r="E147" s="73"/>
      <c r="F147" s="73"/>
      <c r="G147" s="73"/>
    </row>
    <row r="148" spans="1:7" ht="12.75" customHeight="1">
      <c r="A148" s="44"/>
      <c r="B148" s="44"/>
      <c r="C148" s="44"/>
      <c r="E148" s="49"/>
      <c r="F148" s="49"/>
      <c r="G148" s="49"/>
    </row>
    <row r="149" spans="1:7" ht="12.75" customHeight="1">
      <c r="A149" s="39">
        <v>112.4</v>
      </c>
      <c r="B149" s="39">
        <v>0</v>
      </c>
      <c r="C149" s="39">
        <v>500</v>
      </c>
      <c r="D149" s="7" t="s">
        <v>296</v>
      </c>
      <c r="E149" s="39">
        <v>1000</v>
      </c>
      <c r="F149" s="39"/>
      <c r="G149" s="39"/>
    </row>
    <row r="150" spans="1:7" ht="12.75" customHeight="1">
      <c r="A150" s="39">
        <v>0</v>
      </c>
      <c r="B150" s="39">
        <v>1635</v>
      </c>
      <c r="C150" s="39">
        <v>1500</v>
      </c>
      <c r="D150" s="7" t="s">
        <v>318</v>
      </c>
      <c r="E150" s="39">
        <v>1500</v>
      </c>
      <c r="F150" s="39"/>
      <c r="G150" s="39"/>
    </row>
    <row r="151" spans="1:7" ht="12.75" customHeight="1">
      <c r="A151" s="39">
        <v>0</v>
      </c>
      <c r="B151" s="39">
        <v>0</v>
      </c>
      <c r="C151" s="39">
        <v>500</v>
      </c>
      <c r="D151" s="7" t="s">
        <v>297</v>
      </c>
      <c r="E151" s="39">
        <v>500</v>
      </c>
      <c r="F151" s="39"/>
      <c r="G151" s="39"/>
    </row>
    <row r="152" ht="12.75" customHeight="1"/>
    <row r="153" spans="1:7" ht="12.75" customHeight="1">
      <c r="A153" s="42">
        <f>SUM(A149:A151)</f>
        <v>112.4</v>
      </c>
      <c r="B153" s="42">
        <f>SUM(B149:B151)</f>
        <v>1635</v>
      </c>
      <c r="C153" s="42">
        <f>SUM(C149:C151)</f>
        <v>2500</v>
      </c>
      <c r="D153" s="11" t="s">
        <v>15</v>
      </c>
      <c r="E153" s="42">
        <f>SUM(E149:E151)</f>
        <v>3000</v>
      </c>
      <c r="F153" s="42">
        <f>SUM(F149:F151)</f>
        <v>0</v>
      </c>
      <c r="G153" s="42">
        <f>SUM(G149:G151)</f>
        <v>0</v>
      </c>
    </row>
    <row r="154" spans="1:7" ht="12.75" customHeight="1">
      <c r="A154" s="40"/>
      <c r="B154" s="40"/>
      <c r="C154" s="40"/>
      <c r="D154" s="7"/>
      <c r="E154" s="40"/>
      <c r="F154" s="40"/>
      <c r="G154" s="40"/>
    </row>
    <row r="155" spans="1:7" ht="12.75" customHeight="1">
      <c r="A155" s="40"/>
      <c r="B155" s="40"/>
      <c r="C155" s="40"/>
      <c r="D155" s="15" t="s">
        <v>30</v>
      </c>
      <c r="E155" s="40"/>
      <c r="F155" s="40"/>
      <c r="G155" s="40"/>
    </row>
    <row r="156" spans="1:7" ht="12.75" customHeight="1">
      <c r="A156" s="40"/>
      <c r="B156" s="40"/>
      <c r="C156" s="40"/>
      <c r="D156" s="11"/>
      <c r="E156" s="40"/>
      <c r="F156" s="40"/>
      <c r="G156" s="40"/>
    </row>
    <row r="157" spans="1:7" ht="12.75" customHeight="1">
      <c r="A157" s="39">
        <v>3485.64</v>
      </c>
      <c r="B157" s="39">
        <v>4745.84</v>
      </c>
      <c r="C157" s="39">
        <v>3800</v>
      </c>
      <c r="D157" s="7" t="s">
        <v>249</v>
      </c>
      <c r="E157" s="39">
        <v>3800</v>
      </c>
      <c r="F157" s="39"/>
      <c r="G157" s="39"/>
    </row>
    <row r="158" spans="1:7" ht="12.75" customHeight="1">
      <c r="A158" s="39">
        <v>154.9</v>
      </c>
      <c r="B158" s="39">
        <v>1365.72</v>
      </c>
      <c r="C158" s="39">
        <v>2000</v>
      </c>
      <c r="D158" s="7" t="s">
        <v>250</v>
      </c>
      <c r="E158" s="39">
        <v>1000</v>
      </c>
      <c r="F158" s="39"/>
      <c r="G158" s="39"/>
    </row>
    <row r="159" spans="1:7" ht="12.75" customHeight="1">
      <c r="A159" s="39">
        <v>927.51</v>
      </c>
      <c r="B159" s="39">
        <v>921.85</v>
      </c>
      <c r="C159" s="39">
        <v>1200</v>
      </c>
      <c r="D159" s="10" t="s">
        <v>283</v>
      </c>
      <c r="E159" s="39">
        <v>0</v>
      </c>
      <c r="F159" s="39"/>
      <c r="G159" s="39"/>
    </row>
    <row r="160" spans="1:7" ht="12.75" customHeight="1">
      <c r="A160" s="39">
        <v>1712.29</v>
      </c>
      <c r="B160" s="39">
        <v>1555.37</v>
      </c>
      <c r="C160" s="39">
        <v>1600</v>
      </c>
      <c r="D160" s="10" t="s">
        <v>284</v>
      </c>
      <c r="E160" s="39">
        <v>1600</v>
      </c>
      <c r="F160" s="39"/>
      <c r="G160" s="39"/>
    </row>
    <row r="161" spans="1:7" ht="12.75" customHeight="1">
      <c r="A161" s="39">
        <v>1079.8</v>
      </c>
      <c r="B161" s="39">
        <v>754</v>
      </c>
      <c r="C161" s="39">
        <v>800</v>
      </c>
      <c r="D161" s="10" t="s">
        <v>251</v>
      </c>
      <c r="E161" s="39">
        <v>800</v>
      </c>
      <c r="F161" s="39"/>
      <c r="G161" s="39"/>
    </row>
    <row r="162" spans="1:7" ht="12.75" customHeight="1">
      <c r="A162" s="38"/>
      <c r="B162" s="38"/>
      <c r="C162" s="40"/>
      <c r="D162" s="7"/>
      <c r="E162" s="40"/>
      <c r="F162" s="40"/>
      <c r="G162" s="40"/>
    </row>
    <row r="163" spans="1:7" ht="12.75" customHeight="1">
      <c r="A163" s="42">
        <f>SUM(A157:A161)</f>
        <v>7360.14</v>
      </c>
      <c r="B163" s="42">
        <f>SUM(B157:B161)</f>
        <v>9342.78</v>
      </c>
      <c r="C163" s="42">
        <f>SUM(C157:C161)</f>
        <v>9400</v>
      </c>
      <c r="D163" s="7" t="s">
        <v>17</v>
      </c>
      <c r="E163" s="42">
        <f>SUM(E157:E161)</f>
        <v>7200</v>
      </c>
      <c r="F163" s="42">
        <f>SUM(F157:F161)</f>
        <v>0</v>
      </c>
      <c r="G163" s="42">
        <f>SUM(G157:G161)</f>
        <v>0</v>
      </c>
    </row>
    <row r="164" spans="1:7" ht="12.75" customHeight="1">
      <c r="A164" s="40"/>
      <c r="B164" s="40"/>
      <c r="C164" s="40"/>
      <c r="D164" s="15" t="s">
        <v>300</v>
      </c>
      <c r="E164" s="40"/>
      <c r="F164" s="40"/>
      <c r="G164" s="40"/>
    </row>
    <row r="165" spans="1:8" ht="12.75" customHeight="1">
      <c r="A165" s="39">
        <v>0</v>
      </c>
      <c r="B165" s="39">
        <v>131.68</v>
      </c>
      <c r="C165" s="39">
        <v>400</v>
      </c>
      <c r="D165" s="10" t="s">
        <v>268</v>
      </c>
      <c r="E165" s="39">
        <v>400</v>
      </c>
      <c r="F165" s="39"/>
      <c r="G165" s="39"/>
      <c r="H165" s="3"/>
    </row>
    <row r="166" spans="1:8" ht="12.75" customHeight="1">
      <c r="A166" s="39">
        <v>0</v>
      </c>
      <c r="B166" s="39">
        <v>0</v>
      </c>
      <c r="C166" s="39">
        <v>50</v>
      </c>
      <c r="D166" s="7" t="s">
        <v>254</v>
      </c>
      <c r="E166" s="39">
        <v>50</v>
      </c>
      <c r="F166" s="39"/>
      <c r="G166" s="39"/>
      <c r="H166" s="3"/>
    </row>
    <row r="167" spans="1:8" ht="12.75" customHeight="1">
      <c r="A167" s="39">
        <v>422.21</v>
      </c>
      <c r="B167" s="39">
        <v>264.76</v>
      </c>
      <c r="C167" s="39">
        <v>500</v>
      </c>
      <c r="D167" s="7" t="s">
        <v>255</v>
      </c>
      <c r="E167" s="39">
        <v>500</v>
      </c>
      <c r="F167" s="39"/>
      <c r="G167" s="39"/>
      <c r="H167" s="3"/>
    </row>
    <row r="168" spans="1:8" ht="12.75" customHeight="1">
      <c r="A168" s="39">
        <v>420.79</v>
      </c>
      <c r="B168" s="39">
        <v>762.31</v>
      </c>
      <c r="C168" s="39">
        <v>1750</v>
      </c>
      <c r="D168" s="7" t="s">
        <v>256</v>
      </c>
      <c r="E168" s="39">
        <v>1750</v>
      </c>
      <c r="F168" s="39"/>
      <c r="G168" s="39"/>
      <c r="H168" s="3"/>
    </row>
    <row r="169" spans="1:8" ht="12.75" customHeight="1">
      <c r="A169" s="39">
        <v>0</v>
      </c>
      <c r="B169" s="39">
        <v>50</v>
      </c>
      <c r="C169" s="39">
        <v>300</v>
      </c>
      <c r="D169" s="10" t="s">
        <v>257</v>
      </c>
      <c r="E169" s="39">
        <v>0</v>
      </c>
      <c r="F169" s="39"/>
      <c r="G169" s="39"/>
      <c r="H169" s="3"/>
    </row>
    <row r="170" spans="1:8" ht="12.75" customHeight="1">
      <c r="A170" s="47">
        <v>116.17</v>
      </c>
      <c r="B170" s="47">
        <v>234.5</v>
      </c>
      <c r="C170" s="39">
        <v>600</v>
      </c>
      <c r="D170" s="10" t="s">
        <v>252</v>
      </c>
      <c r="E170" s="39">
        <v>1200</v>
      </c>
      <c r="F170" s="39"/>
      <c r="G170" s="39"/>
      <c r="H170" s="3"/>
    </row>
    <row r="171" spans="1:8" ht="12.75" customHeight="1">
      <c r="A171" s="39">
        <v>1045</v>
      </c>
      <c r="B171" s="39">
        <v>1730</v>
      </c>
      <c r="C171" s="39">
        <v>1100</v>
      </c>
      <c r="D171" s="10" t="s">
        <v>253</v>
      </c>
      <c r="E171" s="39">
        <v>1800</v>
      </c>
      <c r="F171" s="39"/>
      <c r="G171" s="39"/>
      <c r="H171" s="3"/>
    </row>
    <row r="172" spans="1:8" ht="12.75" customHeight="1">
      <c r="A172" s="40"/>
      <c r="B172" s="40">
        <v>581.91</v>
      </c>
      <c r="C172" s="252">
        <v>700</v>
      </c>
      <c r="D172" s="10" t="s">
        <v>301</v>
      </c>
      <c r="E172" s="252">
        <v>1000</v>
      </c>
      <c r="F172" s="252"/>
      <c r="G172" s="252"/>
      <c r="H172" s="3"/>
    </row>
    <row r="173" spans="1:8" ht="12.75" customHeight="1">
      <c r="A173" s="40"/>
      <c r="B173" s="40">
        <v>0</v>
      </c>
      <c r="C173" s="252">
        <v>300</v>
      </c>
      <c r="D173" s="10" t="s">
        <v>309</v>
      </c>
      <c r="E173" s="252">
        <v>0</v>
      </c>
      <c r="F173" s="252"/>
      <c r="G173" s="252"/>
      <c r="H173" s="3"/>
    </row>
    <row r="174" spans="1:8" ht="12.75" customHeight="1">
      <c r="A174" s="42">
        <f>SUM(A165:A173)</f>
        <v>2004.17</v>
      </c>
      <c r="B174" s="42">
        <f>SUM(B165:B173)</f>
        <v>3755.16</v>
      </c>
      <c r="C174" s="42">
        <f>SUM(C165:C173)</f>
        <v>5700</v>
      </c>
      <c r="D174" s="7" t="s">
        <v>18</v>
      </c>
      <c r="E174" s="42">
        <f>SUM(E165:E173)</f>
        <v>6700</v>
      </c>
      <c r="F174" s="42">
        <f>SUM(F165:F173)</f>
        <v>0</v>
      </c>
      <c r="G174" s="42">
        <f>SUM(G165:G173)</f>
        <v>0</v>
      </c>
      <c r="H174" s="3"/>
    </row>
    <row r="175" spans="1:8" ht="12.75" customHeight="1">
      <c r="A175" s="42"/>
      <c r="B175" s="42"/>
      <c r="C175" s="42"/>
      <c r="D175" s="10" t="s">
        <v>354</v>
      </c>
      <c r="E175" s="42"/>
      <c r="F175" s="42"/>
      <c r="G175" s="42"/>
      <c r="H175" s="3"/>
    </row>
    <row r="176" spans="1:8" ht="12.75" customHeight="1">
      <c r="A176" s="42"/>
      <c r="B176" s="42"/>
      <c r="C176" s="42"/>
      <c r="D176" s="10" t="s">
        <v>355</v>
      </c>
      <c r="E176" s="264">
        <v>200000</v>
      </c>
      <c r="F176" s="42"/>
      <c r="G176" s="42"/>
      <c r="H176" s="5"/>
    </row>
    <row r="177" spans="1:8" ht="12.75" customHeight="1">
      <c r="A177" s="42"/>
      <c r="B177" s="42"/>
      <c r="C177" s="42"/>
      <c r="D177" s="244" t="s">
        <v>288</v>
      </c>
      <c r="E177" s="264">
        <f>SUM(E176)</f>
        <v>200000</v>
      </c>
      <c r="F177" s="42"/>
      <c r="G177" s="42"/>
      <c r="H177" s="5"/>
    </row>
    <row r="178" spans="1:7" ht="12.75" customHeight="1">
      <c r="A178" s="238">
        <v>4000</v>
      </c>
      <c r="B178" s="238">
        <v>0</v>
      </c>
      <c r="C178" s="238">
        <v>6959</v>
      </c>
      <c r="D178" s="228" t="s">
        <v>41</v>
      </c>
      <c r="E178" s="238">
        <v>9000</v>
      </c>
      <c r="F178" s="238"/>
      <c r="G178" s="238"/>
    </row>
    <row r="179" spans="1:7" ht="12.75" customHeight="1">
      <c r="A179" s="46">
        <f>SUM(A178)</f>
        <v>4000</v>
      </c>
      <c r="B179" s="46">
        <f>SUM(B178)</f>
        <v>0</v>
      </c>
      <c r="C179" s="46">
        <f>SUM(C178)</f>
        <v>6959</v>
      </c>
      <c r="D179" s="244" t="s">
        <v>288</v>
      </c>
      <c r="E179" s="46">
        <f>SUM(E178)</f>
        <v>9000</v>
      </c>
      <c r="F179" s="46">
        <f>SUM(F178)</f>
        <v>0</v>
      </c>
      <c r="G179" s="46">
        <f>SUM(G178)</f>
        <v>0</v>
      </c>
    </row>
    <row r="180" spans="1:8" ht="12.75" customHeight="1">
      <c r="A180" s="41"/>
      <c r="B180" s="41"/>
      <c r="C180" s="40"/>
      <c r="D180" s="15" t="s">
        <v>271</v>
      </c>
      <c r="E180" s="40"/>
      <c r="F180" s="40"/>
      <c r="G180" s="40"/>
      <c r="H180" s="3"/>
    </row>
    <row r="181" spans="1:8" ht="12.75" customHeight="1">
      <c r="A181" s="42">
        <f>A53+A59+A76+A88+A99+A115+A128+A140+A153+A163+A174+A179</f>
        <v>46183.759999999995</v>
      </c>
      <c r="B181" s="42">
        <f>B53+B59+B76+B88+B99+B115+B128+B140+B153+B163+B174+B179</f>
        <v>61033.369999999995</v>
      </c>
      <c r="C181" s="42">
        <f>C53+C59+C76+C88+C99+C115+C128+C140+C153+C163+C174+C179</f>
        <v>86597</v>
      </c>
      <c r="D181" s="9" t="s">
        <v>45</v>
      </c>
      <c r="E181" s="42">
        <f>E53+E59+E76+E88+E99+E115+E128+E140+E153+E163+E174+E177+E179</f>
        <v>298175</v>
      </c>
      <c r="F181" s="42">
        <f>F53+F59+F76+F88+F99+F115+F128+F140+F153+F163+F174+F179</f>
        <v>0</v>
      </c>
      <c r="G181" s="42">
        <f>G53+G59+G76+G88+G99+G115+G128+G140+G153+G163+G174+G179</f>
        <v>0</v>
      </c>
      <c r="H181" s="3"/>
    </row>
    <row r="182" spans="1:8" ht="12.75" customHeight="1">
      <c r="A182" s="77"/>
      <c r="B182" s="52"/>
      <c r="C182" s="52"/>
      <c r="D182" s="4"/>
      <c r="E182" s="52"/>
      <c r="F182" s="52"/>
      <c r="G182" s="55" t="s">
        <v>281</v>
      </c>
      <c r="H182" s="3"/>
    </row>
    <row r="183" spans="1:8" ht="12.75" customHeight="1">
      <c r="A183" s="70"/>
      <c r="B183" s="52"/>
      <c r="C183" s="52"/>
      <c r="D183" s="4"/>
      <c r="E183" s="52"/>
      <c r="F183" s="52"/>
      <c r="G183" s="52"/>
      <c r="H183" s="3"/>
    </row>
    <row r="184" spans="1:8" ht="12.75" customHeight="1">
      <c r="A184" s="275" t="s">
        <v>78</v>
      </c>
      <c r="B184" s="276"/>
      <c r="C184" s="277"/>
      <c r="D184" s="111"/>
      <c r="E184" s="278" t="s">
        <v>79</v>
      </c>
      <c r="F184" s="279"/>
      <c r="G184" s="280"/>
      <c r="H184" s="3"/>
    </row>
    <row r="185" spans="1:8" ht="12.75" customHeight="1">
      <c r="A185" s="275" t="s">
        <v>2</v>
      </c>
      <c r="B185" s="277"/>
      <c r="C185" s="112" t="s">
        <v>74</v>
      </c>
      <c r="D185" s="117"/>
      <c r="E185" s="281" t="s">
        <v>345</v>
      </c>
      <c r="F185" s="282"/>
      <c r="G185" s="283"/>
      <c r="H185" s="3"/>
    </row>
    <row r="186" spans="1:8" ht="12.75" customHeight="1">
      <c r="A186" s="112" t="s">
        <v>76</v>
      </c>
      <c r="B186" s="242" t="s">
        <v>77</v>
      </c>
      <c r="C186" s="113" t="s">
        <v>75</v>
      </c>
      <c r="D186" s="114" t="s">
        <v>83</v>
      </c>
      <c r="E186" s="112" t="s">
        <v>68</v>
      </c>
      <c r="F186" s="112" t="s">
        <v>70</v>
      </c>
      <c r="G186" s="112" t="s">
        <v>72</v>
      </c>
      <c r="H186" s="29"/>
    </row>
    <row r="187" spans="1:8" ht="12.75" customHeight="1">
      <c r="A187" s="115" t="s">
        <v>334</v>
      </c>
      <c r="B187" s="243" t="s">
        <v>346</v>
      </c>
      <c r="C187" s="115" t="s">
        <v>333</v>
      </c>
      <c r="D187" s="116"/>
      <c r="E187" s="115" t="s">
        <v>69</v>
      </c>
      <c r="F187" s="115" t="s">
        <v>71</v>
      </c>
      <c r="G187" s="115" t="s">
        <v>73</v>
      </c>
      <c r="H187" s="5"/>
    </row>
    <row r="188" spans="1:8" ht="12.75" customHeight="1">
      <c r="A188" s="56"/>
      <c r="B188" s="49"/>
      <c r="C188" s="44"/>
      <c r="D188" s="51"/>
      <c r="E188" s="42"/>
      <c r="F188" s="42"/>
      <c r="G188" s="42"/>
      <c r="H188" s="3"/>
    </row>
    <row r="189" spans="1:8" ht="12.75" customHeight="1">
      <c r="A189" s="40"/>
      <c r="B189" s="40"/>
      <c r="C189" s="40"/>
      <c r="D189" s="8" t="s">
        <v>231</v>
      </c>
      <c r="E189" s="40"/>
      <c r="F189" s="40"/>
      <c r="G189" s="40"/>
      <c r="H189" s="3"/>
    </row>
    <row r="190" spans="1:8" ht="12.75" customHeight="1">
      <c r="A190" s="257">
        <f>SUM(A25,A181)</f>
        <v>84395.04999999999</v>
      </c>
      <c r="B190" s="257">
        <f>SUM(B25,B181)</f>
        <v>99745.28</v>
      </c>
      <c r="C190" s="239">
        <f>C25+C181</f>
        <v>131497</v>
      </c>
      <c r="D190" s="92" t="s">
        <v>47</v>
      </c>
      <c r="E190" s="239">
        <f>E25+E181</f>
        <v>333375</v>
      </c>
      <c r="F190" s="239">
        <v>0</v>
      </c>
      <c r="G190" s="239">
        <f>F25+F181</f>
        <v>0</v>
      </c>
      <c r="H190" s="3"/>
    </row>
    <row r="191" spans="1:8" ht="12.75" customHeight="1">
      <c r="A191" s="42"/>
      <c r="B191" s="42"/>
      <c r="C191" s="7"/>
      <c r="D191" s="11"/>
      <c r="E191" s="7"/>
      <c r="F191" s="7"/>
      <c r="G191" s="7"/>
      <c r="H191" s="3"/>
    </row>
    <row r="192" spans="1:8" ht="12.75" customHeight="1">
      <c r="A192" s="258"/>
      <c r="B192" s="258"/>
      <c r="C192" s="239"/>
      <c r="D192" s="11"/>
      <c r="E192" s="239"/>
      <c r="F192" s="42"/>
      <c r="G192" s="42"/>
      <c r="H192" s="3"/>
    </row>
    <row r="193" spans="1:8" ht="12.75" customHeight="1">
      <c r="A193" s="7"/>
      <c r="B193" s="7"/>
      <c r="C193" s="9"/>
      <c r="D193" s="26"/>
      <c r="E193" s="9"/>
      <c r="F193" s="8"/>
      <c r="G193" s="8"/>
      <c r="H193" s="3"/>
    </row>
    <row r="194" spans="1:8" ht="12.75" customHeight="1">
      <c r="A194" s="7"/>
      <c r="B194" s="7"/>
      <c r="C194" s="9"/>
      <c r="D194" s="11" t="s">
        <v>31</v>
      </c>
      <c r="E194" s="9"/>
      <c r="F194" s="9"/>
      <c r="G194" s="9"/>
      <c r="H194" s="3"/>
    </row>
    <row r="195" spans="1:8" ht="12.75" customHeight="1">
      <c r="A195" s="49"/>
      <c r="B195" s="49"/>
      <c r="C195" s="49"/>
      <c r="D195" s="11"/>
      <c r="E195" s="49"/>
      <c r="F195" s="38"/>
      <c r="G195" s="38"/>
      <c r="H195" s="3"/>
    </row>
    <row r="196" spans="1:8" ht="12.75" customHeight="1">
      <c r="A196" s="39">
        <v>0</v>
      </c>
      <c r="B196" s="39">
        <v>0</v>
      </c>
      <c r="C196" s="39">
        <v>1000</v>
      </c>
      <c r="D196" s="7" t="s">
        <v>265</v>
      </c>
      <c r="E196" s="39">
        <v>1000</v>
      </c>
      <c r="F196" s="39"/>
      <c r="G196" s="39"/>
      <c r="H196" s="6"/>
    </row>
    <row r="197" spans="1:8" ht="12.75" customHeight="1">
      <c r="A197" s="238">
        <v>168</v>
      </c>
      <c r="B197" s="238">
        <v>2000</v>
      </c>
      <c r="C197" s="238">
        <v>1000</v>
      </c>
      <c r="D197" s="10" t="s">
        <v>262</v>
      </c>
      <c r="E197" s="238">
        <v>1000</v>
      </c>
      <c r="F197" s="238"/>
      <c r="G197" s="238"/>
      <c r="H197" s="6"/>
    </row>
    <row r="198" spans="1:7" ht="12.75" customHeight="1">
      <c r="A198" s="238"/>
      <c r="B198" s="238"/>
      <c r="C198" s="238"/>
      <c r="D198" s="10" t="s">
        <v>357</v>
      </c>
      <c r="E198" s="238"/>
      <c r="F198" s="238"/>
      <c r="G198" s="238"/>
    </row>
    <row r="199" spans="1:7" ht="12.75" customHeight="1">
      <c r="A199" s="252">
        <v>0</v>
      </c>
      <c r="B199" s="252">
        <v>0</v>
      </c>
      <c r="C199" s="238">
        <v>600</v>
      </c>
      <c r="D199" s="10" t="s">
        <v>292</v>
      </c>
      <c r="E199" s="238">
        <v>600</v>
      </c>
      <c r="F199" s="238"/>
      <c r="G199" s="238"/>
    </row>
    <row r="200" spans="1:7" ht="12.75" customHeight="1">
      <c r="A200" s="42">
        <f>SUM(A196:A199)</f>
        <v>168</v>
      </c>
      <c r="B200" s="42">
        <f>SUM(B196:B199)</f>
        <v>2000</v>
      </c>
      <c r="C200" s="42">
        <f>SUM(C196:C199)</f>
        <v>2600</v>
      </c>
      <c r="D200" s="11" t="s">
        <v>36</v>
      </c>
      <c r="E200" s="42">
        <f>SUM(E196:E199)</f>
        <v>2600</v>
      </c>
      <c r="F200" s="42">
        <f>SUM(F196:F199)</f>
        <v>0</v>
      </c>
      <c r="G200" s="42">
        <f>SUM(G196:G199)</f>
        <v>0</v>
      </c>
    </row>
    <row r="201" spans="1:7" ht="12.75" customHeight="1">
      <c r="A201" s="40"/>
      <c r="B201" s="40"/>
      <c r="C201" s="40"/>
      <c r="D201" s="11"/>
      <c r="E201" s="40"/>
      <c r="F201" s="40"/>
      <c r="G201" s="40"/>
    </row>
    <row r="202" spans="1:7" ht="12.75" customHeight="1">
      <c r="A202" s="40"/>
      <c r="B202" s="40"/>
      <c r="C202" s="40"/>
      <c r="D202" s="7"/>
      <c r="E202" s="40"/>
      <c r="F202" s="38"/>
      <c r="G202" s="38"/>
    </row>
    <row r="203" spans="1:7" ht="12.75" customHeight="1">
      <c r="A203" s="40"/>
      <c r="B203" s="40"/>
      <c r="C203" s="40"/>
      <c r="D203" s="11" t="s">
        <v>32</v>
      </c>
      <c r="E203" s="40"/>
      <c r="F203" s="38"/>
      <c r="G203" s="38"/>
    </row>
    <row r="204" spans="1:7" ht="12.75" customHeight="1">
      <c r="A204" s="40"/>
      <c r="B204" s="40"/>
      <c r="C204" s="40"/>
      <c r="D204" s="11"/>
      <c r="E204" s="40"/>
      <c r="F204" s="38"/>
      <c r="G204" s="38"/>
    </row>
    <row r="205" spans="1:7" ht="12.75" customHeight="1">
      <c r="A205" s="39">
        <v>0</v>
      </c>
      <c r="B205" s="39">
        <v>1000</v>
      </c>
      <c r="C205" s="39">
        <v>5000</v>
      </c>
      <c r="D205" s="10" t="s">
        <v>263</v>
      </c>
      <c r="E205" s="39">
        <v>4840</v>
      </c>
      <c r="F205" s="39"/>
      <c r="G205" s="39"/>
    </row>
    <row r="206" spans="1:7" ht="12.75" customHeight="1">
      <c r="A206" s="39">
        <v>0</v>
      </c>
      <c r="B206" s="39">
        <v>5000</v>
      </c>
      <c r="C206" s="39">
        <v>11754</v>
      </c>
      <c r="D206" s="10" t="s">
        <v>264</v>
      </c>
      <c r="E206" s="39">
        <v>8000</v>
      </c>
      <c r="F206" s="39"/>
      <c r="G206" s="39"/>
    </row>
    <row r="207" spans="1:7" ht="12.75" customHeight="1">
      <c r="A207" s="39"/>
      <c r="B207" s="39"/>
      <c r="C207" s="39"/>
      <c r="D207" s="10"/>
      <c r="E207" s="39"/>
      <c r="F207" s="39"/>
      <c r="G207" s="39"/>
    </row>
    <row r="208" spans="1:7" ht="12.75" customHeight="1">
      <c r="A208" s="39"/>
      <c r="B208" s="39"/>
      <c r="C208" s="39"/>
      <c r="D208" s="10"/>
      <c r="E208" s="39"/>
      <c r="F208" s="39"/>
      <c r="G208" s="39"/>
    </row>
    <row r="209" spans="1:7" ht="12.75" customHeight="1">
      <c r="A209" s="42">
        <f>A205+A206+A207</f>
        <v>0</v>
      </c>
      <c r="B209" s="42">
        <f>B205+B206+B207</f>
        <v>6000</v>
      </c>
      <c r="C209" s="42">
        <f>C205+C206+C207</f>
        <v>16754</v>
      </c>
      <c r="D209" s="11" t="s">
        <v>37</v>
      </c>
      <c r="E209" s="42">
        <f>E205+E206+E207</f>
        <v>12840</v>
      </c>
      <c r="F209" s="42">
        <f>F205+F206+F207</f>
        <v>0</v>
      </c>
      <c r="G209" s="42">
        <f>G205+G206+G207</f>
        <v>0</v>
      </c>
    </row>
    <row r="210" spans="1:7" ht="12.75" customHeight="1">
      <c r="A210" s="40"/>
      <c r="B210" s="40"/>
      <c r="C210" s="40"/>
      <c r="D210" s="11"/>
      <c r="E210" s="40"/>
      <c r="F210" s="40"/>
      <c r="G210" s="40"/>
    </row>
    <row r="211" spans="1:7" ht="12.75" customHeight="1">
      <c r="A211" s="40"/>
      <c r="B211" s="40"/>
      <c r="C211" s="40"/>
      <c r="D211" s="11"/>
      <c r="E211" s="40"/>
      <c r="F211" s="41"/>
      <c r="G211" s="41"/>
    </row>
    <row r="212" spans="1:7" ht="12.75" customHeight="1">
      <c r="A212" s="239">
        <f>A25+A181+A200+A209</f>
        <v>84563.04999999999</v>
      </c>
      <c r="B212" s="239">
        <f>B25+B181+B200+B209</f>
        <v>107745.28</v>
      </c>
      <c r="C212" s="239">
        <f>C25+C181+C200+C209</f>
        <v>150851</v>
      </c>
      <c r="D212" s="11" t="s">
        <v>38</v>
      </c>
      <c r="E212" s="239">
        <f>E25+E181+E200+E209</f>
        <v>348815</v>
      </c>
      <c r="F212" s="239">
        <v>0</v>
      </c>
      <c r="G212" s="239">
        <f>F25+F181+F200+F209</f>
        <v>0</v>
      </c>
    </row>
    <row r="213" spans="1:7" ht="12.75" customHeight="1">
      <c r="A213" s="40"/>
      <c r="B213" s="40"/>
      <c r="C213" s="40"/>
      <c r="D213" s="11"/>
      <c r="E213" s="40"/>
      <c r="F213" s="41"/>
      <c r="G213" s="41"/>
    </row>
    <row r="214" spans="1:7" ht="12.75" customHeight="1">
      <c r="A214" s="40"/>
      <c r="B214" s="40"/>
      <c r="C214" s="40"/>
      <c r="D214" s="11" t="s">
        <v>0</v>
      </c>
      <c r="E214" s="40"/>
      <c r="F214" s="41"/>
      <c r="G214" s="41"/>
    </row>
    <row r="215" spans="1:7" ht="12.75" customHeight="1">
      <c r="A215" s="42">
        <v>0</v>
      </c>
      <c r="B215" s="42">
        <v>0</v>
      </c>
      <c r="C215" s="42">
        <v>0</v>
      </c>
      <c r="D215" s="15" t="s">
        <v>48</v>
      </c>
      <c r="E215" s="42">
        <v>20000</v>
      </c>
      <c r="F215" s="42">
        <v>0</v>
      </c>
      <c r="G215" s="42">
        <v>0</v>
      </c>
    </row>
    <row r="216" spans="1:7" ht="12.75" customHeight="1">
      <c r="A216" s="40"/>
      <c r="B216" s="40"/>
      <c r="C216" s="40"/>
      <c r="D216" s="11"/>
      <c r="E216" s="40"/>
      <c r="F216" s="41"/>
      <c r="G216" s="41"/>
    </row>
    <row r="217" spans="1:7" ht="12.75" customHeight="1">
      <c r="A217" s="40"/>
      <c r="B217" s="40"/>
      <c r="C217" s="40"/>
      <c r="D217" s="11"/>
      <c r="E217" s="40"/>
      <c r="F217" s="41"/>
      <c r="G217" s="41"/>
    </row>
    <row r="218" spans="1:7" ht="12.75" customHeight="1">
      <c r="A218" s="40"/>
      <c r="B218" s="40"/>
      <c r="C218" s="40"/>
      <c r="D218" s="11"/>
      <c r="E218" s="40"/>
      <c r="F218" s="41"/>
      <c r="G218" s="41"/>
    </row>
    <row r="219" spans="1:7" ht="12.75">
      <c r="A219" s="239">
        <f>A212+A215</f>
        <v>84563.04999999999</v>
      </c>
      <c r="B219" s="239">
        <f>B212+B215</f>
        <v>107745.28</v>
      </c>
      <c r="C219" s="239">
        <f>C212+C215</f>
        <v>150851</v>
      </c>
      <c r="D219" s="15" t="s">
        <v>335</v>
      </c>
      <c r="E219" s="239">
        <f>E212+E215</f>
        <v>368815</v>
      </c>
      <c r="F219" s="239">
        <f>F212+F215</f>
        <v>0</v>
      </c>
      <c r="G219" s="239">
        <f>G212+G215</f>
        <v>0</v>
      </c>
    </row>
    <row r="220" spans="4:7" ht="12.75">
      <c r="D220" s="4"/>
      <c r="F220" s="5"/>
      <c r="G220" s="54" t="s">
        <v>282</v>
      </c>
    </row>
    <row r="221" ht="12.75">
      <c r="D221" s="4"/>
    </row>
  </sheetData>
  <sheetProtection/>
  <mergeCells count="25">
    <mergeCell ref="A185:B185"/>
    <mergeCell ref="A143:C143"/>
    <mergeCell ref="E102:G102"/>
    <mergeCell ref="E185:G185"/>
    <mergeCell ref="E184:G184"/>
    <mergeCell ref="E144:G144"/>
    <mergeCell ref="E143:G143"/>
    <mergeCell ref="E103:G103"/>
    <mergeCell ref="A144:B144"/>
    <mergeCell ref="A29:B29"/>
    <mergeCell ref="E29:G29"/>
    <mergeCell ref="A62:C62"/>
    <mergeCell ref="A103:B103"/>
    <mergeCell ref="A184:C184"/>
    <mergeCell ref="E62:G62"/>
    <mergeCell ref="A63:B63"/>
    <mergeCell ref="E63:G63"/>
    <mergeCell ref="A102:C102"/>
    <mergeCell ref="E4:G4"/>
    <mergeCell ref="A6:C6"/>
    <mergeCell ref="E6:G6"/>
    <mergeCell ref="A7:B7"/>
    <mergeCell ref="E7:G7"/>
    <mergeCell ref="A28:C28"/>
    <mergeCell ref="E28:G28"/>
  </mergeCells>
  <printOptions gridLines="1" horizontalCentered="1" verticalCentered="1"/>
  <pageMargins left="0.25" right="0.25" top="0.75" bottom="0.75" header="0.3" footer="0.3"/>
  <pageSetup fitToWidth="0" horizontalDpi="600" verticalDpi="600" orientation="landscape" scale="98" r:id="rId1"/>
  <rowBreaks count="5" manualBreakCount="5">
    <brk id="26" max="6" man="1"/>
    <brk id="60" max="6" man="1"/>
    <brk id="101" max="6" man="1"/>
    <brk id="141" max="6" man="1"/>
    <brk id="18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RowColHeaders="0" tabSelected="1" workbookViewId="0" topLeftCell="A1">
      <selection activeCell="E58" sqref="E58"/>
    </sheetView>
  </sheetViews>
  <sheetFormatPr defaultColWidth="9.140625" defaultRowHeight="12.75"/>
  <cols>
    <col min="1" max="1" width="15.57421875" style="0" customWidth="1"/>
    <col min="2" max="3" width="14.7109375" style="0" customWidth="1"/>
    <col min="4" max="4" width="32.7109375" style="0" customWidth="1"/>
    <col min="5" max="5" width="13.7109375" style="0" customWidth="1"/>
    <col min="6" max="6" width="16.28125" style="0" customWidth="1"/>
    <col min="7" max="7" width="14.7109375" style="0" customWidth="1"/>
  </cols>
  <sheetData>
    <row r="1" spans="2:7" ht="15">
      <c r="B1" s="71"/>
      <c r="C1" s="71"/>
      <c r="D1" s="33"/>
      <c r="E1" s="71"/>
      <c r="F1" s="71"/>
      <c r="G1" s="71"/>
    </row>
    <row r="2" spans="1:7" ht="15">
      <c r="A2" s="71" t="s">
        <v>65</v>
      </c>
      <c r="B2" s="72"/>
      <c r="C2" s="72"/>
      <c r="D2" s="33" t="s">
        <v>86</v>
      </c>
      <c r="E2" s="72"/>
      <c r="F2" s="72"/>
      <c r="G2" s="72"/>
    </row>
    <row r="3" spans="1:7" ht="15">
      <c r="A3" s="71" t="s">
        <v>46</v>
      </c>
      <c r="B3" s="33"/>
      <c r="C3" s="33"/>
      <c r="D3" s="33" t="s">
        <v>87</v>
      </c>
      <c r="E3" s="33"/>
      <c r="F3" s="33"/>
      <c r="G3" s="33"/>
    </row>
    <row r="4" spans="1:7" ht="13.5">
      <c r="A4" s="85" t="s">
        <v>92</v>
      </c>
      <c r="B4" s="84" t="s">
        <v>88</v>
      </c>
      <c r="C4" s="84" t="s">
        <v>89</v>
      </c>
      <c r="D4" s="33"/>
      <c r="F4" s="86" t="s">
        <v>94</v>
      </c>
      <c r="G4" s="86" t="s">
        <v>91</v>
      </c>
    </row>
    <row r="5" spans="1:4" ht="13.5">
      <c r="A5" s="85" t="s">
        <v>93</v>
      </c>
      <c r="B5" s="28" t="s">
        <v>90</v>
      </c>
      <c r="C5" s="28" t="s">
        <v>91</v>
      </c>
      <c r="D5" s="33"/>
    </row>
    <row r="6" spans="4:7" ht="13.5">
      <c r="D6" s="33" t="s">
        <v>85</v>
      </c>
      <c r="E6" s="265" t="s">
        <v>66</v>
      </c>
      <c r="F6" s="265"/>
      <c r="G6" s="265"/>
    </row>
    <row r="7" spans="1:7" ht="13.5">
      <c r="A7" s="74"/>
      <c r="D7" s="33">
        <v>1401</v>
      </c>
      <c r="E7" s="265"/>
      <c r="F7" s="265"/>
      <c r="G7" s="265"/>
    </row>
    <row r="8" spans="1:7" ht="13.5">
      <c r="A8" s="287" t="s">
        <v>78</v>
      </c>
      <c r="B8" s="288"/>
      <c r="C8" s="289"/>
      <c r="D8" s="105"/>
      <c r="E8" s="290" t="s">
        <v>79</v>
      </c>
      <c r="F8" s="291"/>
      <c r="G8" s="292"/>
    </row>
    <row r="9" spans="1:7" ht="13.5">
      <c r="A9" s="287"/>
      <c r="B9" s="289"/>
      <c r="C9" s="106"/>
      <c r="D9" s="118"/>
      <c r="E9" s="290" t="s">
        <v>345</v>
      </c>
      <c r="F9" s="291"/>
      <c r="G9" s="292"/>
    </row>
    <row r="10" spans="1:7" ht="12.75">
      <c r="A10" s="106" t="s">
        <v>76</v>
      </c>
      <c r="B10" s="106" t="s">
        <v>77</v>
      </c>
      <c r="C10" s="107" t="s">
        <v>75</v>
      </c>
      <c r="D10" s="108" t="s">
        <v>95</v>
      </c>
      <c r="E10" s="106" t="s">
        <v>68</v>
      </c>
      <c r="F10" s="106" t="s">
        <v>70</v>
      </c>
      <c r="G10" s="106" t="s">
        <v>72</v>
      </c>
    </row>
    <row r="11" spans="1:7" ht="12.75">
      <c r="A11" s="109" t="s">
        <v>289</v>
      </c>
      <c r="B11" s="109" t="s">
        <v>291</v>
      </c>
      <c r="C11" s="109" t="s">
        <v>69</v>
      </c>
      <c r="D11" s="110"/>
      <c r="E11" s="109"/>
      <c r="F11" s="109">
        <v>0</v>
      </c>
      <c r="G11" s="109">
        <v>0</v>
      </c>
    </row>
    <row r="12" spans="1:7" ht="12.75">
      <c r="A12" s="8"/>
      <c r="B12" s="8"/>
      <c r="C12" s="8"/>
      <c r="D12" s="35" t="s">
        <v>81</v>
      </c>
      <c r="E12" s="8"/>
      <c r="F12" s="8"/>
      <c r="G12" s="8"/>
    </row>
    <row r="13" spans="1:7" ht="12.75">
      <c r="A13" s="8"/>
      <c r="B13" s="8"/>
      <c r="C13" s="8"/>
      <c r="D13" s="83"/>
      <c r="E13" s="8"/>
      <c r="F13" s="8"/>
      <c r="G13" s="8"/>
    </row>
    <row r="14" spans="1:7" ht="12.75">
      <c r="A14" s="31">
        <v>6538.42</v>
      </c>
      <c r="B14" s="31">
        <v>6538.42</v>
      </c>
      <c r="C14" s="31">
        <v>6539</v>
      </c>
      <c r="D14" s="67" t="s">
        <v>103</v>
      </c>
      <c r="E14" s="31">
        <v>12802.77</v>
      </c>
      <c r="F14" s="31"/>
      <c r="G14" s="31"/>
    </row>
    <row r="15" spans="1:7" ht="12.75">
      <c r="A15" s="31">
        <v>0</v>
      </c>
      <c r="B15" s="31">
        <v>0</v>
      </c>
      <c r="C15" s="31">
        <v>1000</v>
      </c>
      <c r="D15" s="67" t="s">
        <v>55</v>
      </c>
      <c r="E15" s="31">
        <v>4840</v>
      </c>
      <c r="F15" s="31"/>
      <c r="G15" s="31"/>
    </row>
    <row r="16" spans="1:7" ht="12.75">
      <c r="A16" s="31"/>
      <c r="B16" s="31"/>
      <c r="C16" s="31"/>
      <c r="D16" s="67" t="s">
        <v>53</v>
      </c>
      <c r="E16" s="31"/>
      <c r="F16" s="31"/>
      <c r="G16" s="31"/>
    </row>
    <row r="17" spans="1:7" ht="12.75">
      <c r="A17" s="31"/>
      <c r="B17" s="31"/>
      <c r="C17" s="31"/>
      <c r="D17" s="67" t="s">
        <v>0</v>
      </c>
      <c r="E17" s="31"/>
      <c r="F17" s="31"/>
      <c r="G17" s="31"/>
    </row>
    <row r="18" spans="1:7" ht="12.75">
      <c r="A18" s="31"/>
      <c r="B18" s="31"/>
      <c r="C18" s="31"/>
      <c r="D18" s="12"/>
      <c r="E18" s="31"/>
      <c r="F18" s="31"/>
      <c r="G18" s="31"/>
    </row>
    <row r="19" spans="1:7" ht="12.75">
      <c r="A19" s="31"/>
      <c r="B19" s="31"/>
      <c r="C19" s="31"/>
      <c r="D19" s="10" t="s">
        <v>0</v>
      </c>
      <c r="E19" s="31"/>
      <c r="F19" s="31"/>
      <c r="G19" s="31"/>
    </row>
    <row r="20" spans="1:7" ht="12.75">
      <c r="A20" s="245">
        <f>SUM(A13:A19)</f>
        <v>6538.42</v>
      </c>
      <c r="B20" s="245">
        <f>SUM(B13:B19)</f>
        <v>6538.42</v>
      </c>
      <c r="C20" s="245">
        <f>SUM(C13:C19)</f>
        <v>7539</v>
      </c>
      <c r="D20" s="15" t="s">
        <v>42</v>
      </c>
      <c r="E20" s="245">
        <f>SUM(E14:E19)</f>
        <v>17642.77</v>
      </c>
      <c r="F20" s="245">
        <f>SUM(F14:F19)</f>
        <v>0</v>
      </c>
      <c r="G20" s="245"/>
    </row>
    <row r="21" spans="1:7" ht="12.75">
      <c r="A21" s="31"/>
      <c r="B21" s="31"/>
      <c r="C21" s="31"/>
      <c r="D21" s="10" t="s">
        <v>0</v>
      </c>
      <c r="E21" s="31"/>
      <c r="F21" s="31"/>
      <c r="G21" s="31"/>
    </row>
    <row r="22" spans="1:7" ht="12.75">
      <c r="A22" s="245"/>
      <c r="B22" s="245"/>
      <c r="C22" s="245"/>
      <c r="D22" s="87" t="s">
        <v>6</v>
      </c>
      <c r="E22" s="245"/>
      <c r="F22" s="245"/>
      <c r="G22" s="245"/>
    </row>
    <row r="23" spans="1:7" ht="12.75">
      <c r="A23" s="245"/>
      <c r="B23" s="245"/>
      <c r="C23" s="245"/>
      <c r="D23" s="87"/>
      <c r="E23" s="245"/>
      <c r="F23" s="245"/>
      <c r="G23" s="245"/>
    </row>
    <row r="24" spans="1:7" ht="12.75">
      <c r="A24" s="31"/>
      <c r="B24" s="31"/>
      <c r="C24" s="31"/>
      <c r="D24" s="67"/>
      <c r="E24" s="31"/>
      <c r="F24" s="31"/>
      <c r="G24" s="31"/>
    </row>
    <row r="25" spans="1:7" ht="12.75">
      <c r="A25" s="14"/>
      <c r="B25" s="14"/>
      <c r="C25" s="14"/>
      <c r="D25" s="67" t="s">
        <v>59</v>
      </c>
      <c r="E25" s="14">
        <v>0</v>
      </c>
      <c r="F25" s="14">
        <v>0</v>
      </c>
      <c r="G25" s="14"/>
    </row>
    <row r="26" spans="1:7" ht="12.75">
      <c r="A26" s="14"/>
      <c r="B26" s="14"/>
      <c r="C26" s="14"/>
      <c r="D26" s="67" t="s">
        <v>60</v>
      </c>
      <c r="E26" s="14">
        <v>0</v>
      </c>
      <c r="F26" s="14">
        <v>0</v>
      </c>
      <c r="G26" s="14"/>
    </row>
    <row r="27" spans="1:7" ht="12.75">
      <c r="A27" s="14"/>
      <c r="B27" s="14"/>
      <c r="C27" s="14"/>
      <c r="D27" s="10" t="s">
        <v>62</v>
      </c>
      <c r="E27" s="14">
        <v>0</v>
      </c>
      <c r="F27" s="14">
        <v>0</v>
      </c>
      <c r="G27" s="14"/>
    </row>
    <row r="28" spans="1:7" ht="12.75">
      <c r="A28" s="31"/>
      <c r="B28" s="10"/>
      <c r="C28" s="10"/>
      <c r="D28" s="10"/>
      <c r="E28" s="10"/>
      <c r="F28" s="10"/>
      <c r="G28" s="10"/>
    </row>
    <row r="29" spans="1:7" ht="12.75">
      <c r="A29" s="14">
        <f>SUM(A20-A23-A24-A25-A26-A27-A28)</f>
        <v>6538.42</v>
      </c>
      <c r="B29" s="14">
        <f>SUM(B20-B23-B24-B25-B26-B27-B28)</f>
        <v>6538.42</v>
      </c>
      <c r="C29" s="14">
        <f>SUM(C20-C23-C24-C25-C26-C27-C28)</f>
        <v>7539</v>
      </c>
      <c r="D29" s="10" t="s">
        <v>57</v>
      </c>
      <c r="E29" s="14">
        <f>SUM(E25:E28)</f>
        <v>0</v>
      </c>
      <c r="F29" s="14">
        <f>SUM(F25:F28)</f>
        <v>0</v>
      </c>
      <c r="G29" s="14">
        <f>SUM(G25:G28)</f>
        <v>0</v>
      </c>
    </row>
    <row r="30" spans="1:7" ht="12.75">
      <c r="A30" s="31"/>
      <c r="B30" s="10"/>
      <c r="C30" s="10"/>
      <c r="D30" s="10"/>
      <c r="E30" s="247"/>
      <c r="F30" s="247"/>
      <c r="G30" s="247"/>
    </row>
    <row r="31" spans="1:7" ht="12.75">
      <c r="A31" s="247" t="s">
        <v>270</v>
      </c>
      <c r="B31" s="247" t="s">
        <v>293</v>
      </c>
      <c r="C31" s="247">
        <f>SUM(C23:C30)</f>
        <v>7539</v>
      </c>
      <c r="D31" s="35" t="s">
        <v>11</v>
      </c>
      <c r="E31" s="247">
        <f>SUM(E20+E29)</f>
        <v>17642.77</v>
      </c>
      <c r="F31" s="247">
        <f>SUM(F20+F29)</f>
        <v>0</v>
      </c>
      <c r="G31" s="247">
        <f>SUM(G20+G29)</f>
        <v>0</v>
      </c>
    </row>
    <row r="32" ht="12.75">
      <c r="G32" s="28" t="s">
        <v>305</v>
      </c>
    </row>
  </sheetData>
  <sheetProtection/>
  <mergeCells count="6">
    <mergeCell ref="A8:C8"/>
    <mergeCell ref="E8:G8"/>
    <mergeCell ref="A9:B9"/>
    <mergeCell ref="E9:G9"/>
    <mergeCell ref="E6:G6"/>
    <mergeCell ref="E7:G7"/>
  </mergeCells>
  <printOptions gridLines="1" horizontalCentered="1" verticalCentered="1"/>
  <pageMargins left="0.25" right="0.2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0"/>
  <sheetViews>
    <sheetView showRowColHeaders="0" tabSelected="1" workbookViewId="0" topLeftCell="A1">
      <selection activeCell="E58" sqref="E58"/>
    </sheetView>
  </sheetViews>
  <sheetFormatPr defaultColWidth="9.140625" defaultRowHeight="12.75"/>
  <cols>
    <col min="1" max="1" width="15.7109375" style="0" customWidth="1"/>
    <col min="2" max="3" width="14.7109375" style="0" customWidth="1"/>
    <col min="4" max="4" width="32.8515625" style="0" customWidth="1"/>
    <col min="5" max="5" width="13.7109375" style="0" customWidth="1"/>
    <col min="6" max="6" width="16.28125" style="0" customWidth="1"/>
    <col min="7" max="7" width="14.7109375" style="0" customWidth="1"/>
  </cols>
  <sheetData>
    <row r="1" ht="13.5" customHeight="1"/>
    <row r="2" spans="1:7" ht="13.5" customHeight="1">
      <c r="A2" s="71" t="s">
        <v>5</v>
      </c>
      <c r="B2" s="33"/>
      <c r="C2" s="33"/>
      <c r="D2" s="33" t="s">
        <v>87</v>
      </c>
      <c r="E2" s="33"/>
      <c r="F2" s="33"/>
      <c r="G2" s="33"/>
    </row>
    <row r="3" spans="1:7" ht="13.5" customHeight="1">
      <c r="A3" s="85" t="s">
        <v>92</v>
      </c>
      <c r="B3" s="84" t="s">
        <v>88</v>
      </c>
      <c r="C3" s="84" t="s">
        <v>89</v>
      </c>
      <c r="D3" s="33"/>
      <c r="F3" s="86" t="s">
        <v>94</v>
      </c>
      <c r="G3" s="86" t="s">
        <v>91</v>
      </c>
    </row>
    <row r="4" spans="1:4" ht="13.5" customHeight="1">
      <c r="A4" s="85" t="s">
        <v>93</v>
      </c>
      <c r="B4" s="28" t="s">
        <v>90</v>
      </c>
      <c r="C4" s="28" t="s">
        <v>91</v>
      </c>
      <c r="D4" s="33"/>
    </row>
    <row r="5" spans="4:7" ht="13.5" customHeight="1">
      <c r="D5" s="33" t="s">
        <v>102</v>
      </c>
      <c r="E5" s="265" t="s">
        <v>66</v>
      </c>
      <c r="F5" s="265"/>
      <c r="G5" s="265"/>
    </row>
    <row r="6" spans="1:7" ht="13.5" customHeight="1">
      <c r="A6" s="74"/>
      <c r="B6" s="88"/>
      <c r="C6" s="88"/>
      <c r="D6" s="78">
        <v>1402</v>
      </c>
      <c r="E6" s="296"/>
      <c r="F6" s="296"/>
      <c r="G6" s="296"/>
    </row>
    <row r="7" spans="1:7" ht="13.5" customHeight="1">
      <c r="A7" s="287" t="s">
        <v>78</v>
      </c>
      <c r="B7" s="288"/>
      <c r="C7" s="289"/>
      <c r="D7" s="105"/>
      <c r="E7" s="290" t="s">
        <v>79</v>
      </c>
      <c r="F7" s="291"/>
      <c r="G7" s="292"/>
    </row>
    <row r="8" spans="1:7" ht="13.5" customHeight="1">
      <c r="A8" s="287"/>
      <c r="B8" s="289"/>
      <c r="C8" s="106"/>
      <c r="D8" s="118"/>
      <c r="E8" s="293" t="s">
        <v>345</v>
      </c>
      <c r="F8" s="294"/>
      <c r="G8" s="295"/>
    </row>
    <row r="9" spans="1:7" ht="13.5" customHeight="1">
      <c r="A9" s="106" t="s">
        <v>76</v>
      </c>
      <c r="B9" s="106" t="s">
        <v>77</v>
      </c>
      <c r="C9" s="107" t="s">
        <v>75</v>
      </c>
      <c r="D9" s="108" t="s">
        <v>95</v>
      </c>
      <c r="E9" s="106" t="s">
        <v>68</v>
      </c>
      <c r="F9" s="106" t="s">
        <v>70</v>
      </c>
      <c r="G9" s="106" t="s">
        <v>72</v>
      </c>
    </row>
    <row r="10" spans="1:7" ht="13.5" customHeight="1">
      <c r="A10" s="109" t="s">
        <v>289</v>
      </c>
      <c r="B10" s="109" t="s">
        <v>291</v>
      </c>
      <c r="C10" s="109" t="s">
        <v>69</v>
      </c>
      <c r="D10" s="110"/>
      <c r="E10" s="109"/>
      <c r="F10" s="109">
        <v>0</v>
      </c>
      <c r="G10" s="109">
        <v>0</v>
      </c>
    </row>
    <row r="11" spans="1:7" ht="13.5" customHeight="1">
      <c r="A11" s="73"/>
      <c r="B11" s="73"/>
      <c r="C11" s="73"/>
      <c r="D11" s="35" t="s">
        <v>81</v>
      </c>
      <c r="E11" s="73"/>
      <c r="F11" s="73"/>
      <c r="G11" s="73"/>
    </row>
    <row r="12" spans="1:7" ht="13.5" customHeight="1">
      <c r="A12" s="47">
        <v>17055.81</v>
      </c>
      <c r="B12" s="48">
        <v>17055.81</v>
      </c>
      <c r="C12" s="48">
        <v>17055.81</v>
      </c>
      <c r="D12" s="67" t="s">
        <v>44</v>
      </c>
      <c r="E12" s="47">
        <v>38823.18</v>
      </c>
      <c r="F12" s="47"/>
      <c r="G12" s="47"/>
    </row>
    <row r="13" spans="1:7" ht="13.5" customHeight="1">
      <c r="A13" s="47">
        <v>2200</v>
      </c>
      <c r="B13" s="48">
        <v>5000</v>
      </c>
      <c r="C13" s="48">
        <v>5000</v>
      </c>
      <c r="D13" s="67" t="s">
        <v>55</v>
      </c>
      <c r="E13" s="47">
        <v>8000</v>
      </c>
      <c r="F13" s="47"/>
      <c r="G13" s="47"/>
    </row>
    <row r="14" spans="1:7" ht="13.5" customHeight="1">
      <c r="A14" s="48"/>
      <c r="B14" s="48"/>
      <c r="C14" s="48"/>
      <c r="D14" s="67" t="s">
        <v>53</v>
      </c>
      <c r="E14" s="48"/>
      <c r="F14" s="48"/>
      <c r="G14" s="48"/>
    </row>
    <row r="15" spans="1:7" ht="13.5" customHeight="1">
      <c r="A15" s="47"/>
      <c r="B15" s="47"/>
      <c r="C15" s="47"/>
      <c r="D15" s="67" t="s">
        <v>54</v>
      </c>
      <c r="E15" s="47"/>
      <c r="F15" s="47"/>
      <c r="G15" s="47"/>
    </row>
    <row r="16" spans="1:7" ht="13.5" customHeight="1">
      <c r="A16" s="68"/>
      <c r="B16" s="68"/>
      <c r="C16" s="68"/>
      <c r="D16" s="10"/>
      <c r="E16" s="68"/>
      <c r="F16" s="68"/>
      <c r="G16" s="68"/>
    </row>
    <row r="17" spans="1:7" ht="13.5" customHeight="1">
      <c r="A17" s="68"/>
      <c r="B17" s="68"/>
      <c r="C17" s="68"/>
      <c r="D17" s="10"/>
      <c r="E17" s="68"/>
      <c r="F17" s="68"/>
      <c r="G17" s="68"/>
    </row>
    <row r="18" spans="1:7" ht="13.5" customHeight="1">
      <c r="A18" s="46">
        <f>SUM(A12:A17)</f>
        <v>19255.81</v>
      </c>
      <c r="B18" s="46">
        <f>SUM(B12:B17)</f>
        <v>22055.81</v>
      </c>
      <c r="C18" s="46">
        <f>SUM(C12:C17)</f>
        <v>22055.81</v>
      </c>
      <c r="D18" s="35" t="s">
        <v>21</v>
      </c>
      <c r="E18" s="46">
        <f>SUM(E12:E17)</f>
        <v>46823.18</v>
      </c>
      <c r="F18" s="46">
        <f>SUM(F12:F17)</f>
        <v>0</v>
      </c>
      <c r="G18" s="46">
        <f>SUM(G12:G17)</f>
        <v>0</v>
      </c>
    </row>
    <row r="19" spans="1:7" ht="13.5" customHeight="1">
      <c r="A19" s="10"/>
      <c r="B19" s="10"/>
      <c r="C19" s="10"/>
      <c r="D19" s="10"/>
      <c r="E19" s="10"/>
      <c r="F19" s="10"/>
      <c r="G19" s="10"/>
    </row>
    <row r="20" spans="1:7" ht="13.5" customHeight="1">
      <c r="A20" s="10"/>
      <c r="B20" s="10"/>
      <c r="C20" s="10"/>
      <c r="D20" s="35" t="s">
        <v>6</v>
      </c>
      <c r="E20" s="10"/>
      <c r="F20" s="10"/>
      <c r="G20" s="10"/>
    </row>
    <row r="21" spans="1:7" ht="13.5" customHeight="1">
      <c r="A21" s="32"/>
      <c r="B21" s="32"/>
      <c r="C21" s="14"/>
      <c r="D21" s="12"/>
      <c r="E21" s="32"/>
      <c r="F21" s="32"/>
      <c r="G21" s="32"/>
    </row>
    <row r="22" spans="1:7" ht="13.5" customHeight="1">
      <c r="A22" s="47"/>
      <c r="B22" s="47"/>
      <c r="C22" s="47"/>
      <c r="D22" s="67"/>
      <c r="E22" s="47"/>
      <c r="F22" s="47"/>
      <c r="G22" s="47"/>
    </row>
    <row r="23" spans="1:7" ht="13.5" customHeight="1">
      <c r="A23" s="48"/>
      <c r="B23" s="48"/>
      <c r="C23" s="48"/>
      <c r="D23" s="67"/>
      <c r="E23" s="48"/>
      <c r="F23" s="48"/>
      <c r="G23" s="48"/>
    </row>
    <row r="24" spans="1:7" ht="13.5" customHeight="1">
      <c r="A24" s="48"/>
      <c r="B24" s="48"/>
      <c r="C24" s="48"/>
      <c r="D24" s="67"/>
      <c r="E24" s="48"/>
      <c r="F24" s="48"/>
      <c r="G24" s="48"/>
    </row>
    <row r="25" spans="1:7" ht="13.5" customHeight="1">
      <c r="A25" s="48"/>
      <c r="B25" s="48"/>
      <c r="C25" s="48"/>
      <c r="D25" s="67"/>
      <c r="E25" s="48"/>
      <c r="F25" s="48"/>
      <c r="G25" s="48"/>
    </row>
    <row r="26" spans="1:8" ht="13.5" customHeight="1">
      <c r="A26" s="48"/>
      <c r="B26" s="48"/>
      <c r="C26" s="48"/>
      <c r="D26" s="67"/>
      <c r="E26" s="48"/>
      <c r="F26" s="48"/>
      <c r="G26" s="48"/>
      <c r="H26" s="97"/>
    </row>
    <row r="27" spans="1:7" ht="13.5" customHeight="1">
      <c r="A27" s="48">
        <f>SUM(A18-A21-A22-A23-A24-A25-A26)</f>
        <v>19255.81</v>
      </c>
      <c r="B27" s="48">
        <f>SUM(B18-B21-B22-B23-B24-B25-B26)</f>
        <v>22055.81</v>
      </c>
      <c r="C27" s="48">
        <f>SUM(C18-C21-C22-C23-C24-C25-C26)</f>
        <v>22055.81</v>
      </c>
      <c r="D27" s="67" t="s">
        <v>56</v>
      </c>
      <c r="E27" s="48">
        <f>SUM(E18)</f>
        <v>46823.18</v>
      </c>
      <c r="F27" s="48">
        <f>SUM(F18)</f>
        <v>0</v>
      </c>
      <c r="G27" s="48">
        <f>SUM(G18)</f>
        <v>0</v>
      </c>
    </row>
    <row r="28" spans="1:7" ht="13.5" customHeight="1">
      <c r="A28" s="48"/>
      <c r="B28" s="48"/>
      <c r="C28" s="48"/>
      <c r="D28" s="67"/>
      <c r="E28" s="48"/>
      <c r="F28" s="48"/>
      <c r="G28" s="48"/>
    </row>
    <row r="29" spans="1:7" ht="13.5" customHeight="1">
      <c r="A29" s="245" t="s">
        <v>64</v>
      </c>
      <c r="B29" s="245" t="s">
        <v>289</v>
      </c>
      <c r="C29" s="245">
        <f>SUM(C21:C27)</f>
        <v>22055.81</v>
      </c>
      <c r="D29" s="35" t="s">
        <v>7</v>
      </c>
      <c r="E29" s="245">
        <f>SUM(E21:E27)</f>
        <v>46823.18</v>
      </c>
      <c r="F29" s="245">
        <f>SUM(F21:F27)</f>
        <v>0</v>
      </c>
      <c r="G29" s="245">
        <f>SUM(G21:G27)</f>
        <v>0</v>
      </c>
    </row>
    <row r="30" spans="3:7" ht="13.5" customHeight="1">
      <c r="C30" s="253"/>
      <c r="G30" s="28" t="s">
        <v>306</v>
      </c>
    </row>
    <row r="31" ht="13.5" customHeight="1"/>
  </sheetData>
  <sheetProtection/>
  <mergeCells count="6">
    <mergeCell ref="A7:C7"/>
    <mergeCell ref="E7:G7"/>
    <mergeCell ref="A8:B8"/>
    <mergeCell ref="E8:G8"/>
    <mergeCell ref="E5:G5"/>
    <mergeCell ref="E6:G6"/>
  </mergeCells>
  <printOptions gridLines="1" horizontalCentered="1" verticalCentered="1"/>
  <pageMargins left="0.25" right="0.2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selection activeCell="E58" sqref="E58"/>
    </sheetView>
  </sheetViews>
  <sheetFormatPr defaultColWidth="9.140625" defaultRowHeight="12.75"/>
  <cols>
    <col min="1" max="1" width="15.7109375" style="0" customWidth="1"/>
    <col min="2" max="3" width="14.7109375" style="0" customWidth="1"/>
    <col min="4" max="4" width="32.7109375" style="0" customWidth="1"/>
    <col min="5" max="5" width="13.7109375" style="0" customWidth="1"/>
    <col min="6" max="6" width="16.28125" style="0" customWidth="1"/>
    <col min="7" max="7" width="14.7109375" style="0" customWidth="1"/>
    <col min="8" max="8" width="9.140625" style="0" customWidth="1"/>
  </cols>
  <sheetData>
    <row r="1" spans="1:20" s="21" customFormat="1" ht="13.5" customHeight="1">
      <c r="A1"/>
      <c r="B1"/>
      <c r="C1"/>
      <c r="D1"/>
      <c r="E1"/>
      <c r="F1"/>
      <c r="G1"/>
      <c r="H1" s="22"/>
      <c r="I1" s="22"/>
      <c r="J1"/>
      <c r="K1"/>
      <c r="L1"/>
      <c r="M1"/>
      <c r="N1"/>
      <c r="O1"/>
      <c r="P1"/>
      <c r="Q1"/>
      <c r="R1"/>
      <c r="S1"/>
      <c r="T1"/>
    </row>
    <row r="2" spans="1:7" ht="13.5" customHeight="1">
      <c r="A2" s="71" t="s">
        <v>65</v>
      </c>
      <c r="B2" s="72"/>
      <c r="C2" s="72"/>
      <c r="D2" s="33" t="s">
        <v>86</v>
      </c>
      <c r="E2" s="72"/>
      <c r="F2" s="72"/>
      <c r="G2" s="72"/>
    </row>
    <row r="3" spans="1:7" ht="13.5" customHeight="1">
      <c r="A3" s="71" t="s">
        <v>39</v>
      </c>
      <c r="B3" s="33"/>
      <c r="C3" s="33"/>
      <c r="D3" s="33" t="s">
        <v>87</v>
      </c>
      <c r="E3" s="33"/>
      <c r="F3" s="33"/>
      <c r="G3" s="33"/>
    </row>
    <row r="4" spans="1:7" s="1" customFormat="1" ht="13.5" customHeight="1">
      <c r="A4" s="85" t="s">
        <v>92</v>
      </c>
      <c r="B4" s="84" t="s">
        <v>88</v>
      </c>
      <c r="C4" s="84" t="s">
        <v>89</v>
      </c>
      <c r="D4" s="33"/>
      <c r="E4"/>
      <c r="F4" s="86" t="s">
        <v>94</v>
      </c>
      <c r="G4" s="86" t="s">
        <v>91</v>
      </c>
    </row>
    <row r="5" spans="1:4" ht="13.5" customHeight="1">
      <c r="A5" s="85" t="s">
        <v>93</v>
      </c>
      <c r="B5" s="28" t="s">
        <v>90</v>
      </c>
      <c r="C5" s="28" t="s">
        <v>91</v>
      </c>
      <c r="D5" s="33" t="s">
        <v>101</v>
      </c>
    </row>
    <row r="6" spans="4:7" ht="13.5" customHeight="1">
      <c r="D6" s="33" t="s">
        <v>98</v>
      </c>
      <c r="E6" s="265" t="s">
        <v>66</v>
      </c>
      <c r="F6" s="265"/>
      <c r="G6" s="265"/>
    </row>
    <row r="7" spans="1:7" ht="13.5" customHeight="1">
      <c r="A7" s="74"/>
      <c r="B7" s="88"/>
      <c r="C7" s="88"/>
      <c r="D7" s="78">
        <v>1403</v>
      </c>
      <c r="E7" s="296"/>
      <c r="F7" s="296"/>
      <c r="G7" s="296"/>
    </row>
    <row r="8" spans="1:7" ht="13.5" customHeight="1">
      <c r="A8" s="288" t="s">
        <v>78</v>
      </c>
      <c r="B8" s="288"/>
      <c r="C8" s="289"/>
      <c r="D8" s="105"/>
      <c r="E8" s="290" t="s">
        <v>79</v>
      </c>
      <c r="F8" s="291"/>
      <c r="G8" s="292"/>
    </row>
    <row r="9" spans="1:9" ht="13.5" customHeight="1">
      <c r="A9" s="288"/>
      <c r="B9" s="289"/>
      <c r="C9" s="106"/>
      <c r="D9" s="119"/>
      <c r="E9" s="293" t="s">
        <v>345</v>
      </c>
      <c r="F9" s="294"/>
      <c r="G9" s="295"/>
      <c r="H9" s="22"/>
      <c r="I9" s="22"/>
    </row>
    <row r="10" spans="1:9" ht="13.5" customHeight="1">
      <c r="A10" s="106" t="s">
        <v>76</v>
      </c>
      <c r="B10" s="106" t="s">
        <v>77</v>
      </c>
      <c r="C10" s="107" t="s">
        <v>75</v>
      </c>
      <c r="D10" s="108" t="s">
        <v>95</v>
      </c>
      <c r="E10" s="106" t="s">
        <v>68</v>
      </c>
      <c r="F10" s="106" t="s">
        <v>70</v>
      </c>
      <c r="G10" s="106" t="s">
        <v>72</v>
      </c>
      <c r="H10" s="22"/>
      <c r="I10" s="22"/>
    </row>
    <row r="11" spans="1:9" ht="13.5" customHeight="1">
      <c r="A11" s="109" t="s">
        <v>289</v>
      </c>
      <c r="B11" s="109" t="s">
        <v>291</v>
      </c>
      <c r="C11" s="109" t="s">
        <v>69</v>
      </c>
      <c r="D11" s="110"/>
      <c r="E11" s="109"/>
      <c r="F11" s="109"/>
      <c r="G11" s="109"/>
      <c r="H11" s="22"/>
      <c r="I11" s="22"/>
    </row>
    <row r="12" spans="1:9" ht="13.5" customHeight="1">
      <c r="A12" s="57"/>
      <c r="B12" s="57"/>
      <c r="C12" s="57"/>
      <c r="D12" s="89" t="s">
        <v>97</v>
      </c>
      <c r="E12" s="57"/>
      <c r="F12" s="57"/>
      <c r="G12" s="57"/>
      <c r="H12" s="22"/>
      <c r="I12" s="22"/>
    </row>
    <row r="13" spans="1:9" ht="13.5" customHeight="1">
      <c r="A13" s="57"/>
      <c r="B13" s="57"/>
      <c r="C13" s="57"/>
      <c r="D13" s="89"/>
      <c r="E13" s="57"/>
      <c r="F13" s="57"/>
      <c r="G13" s="57"/>
      <c r="H13" s="22"/>
      <c r="I13" s="22"/>
    </row>
    <row r="14" spans="1:9" ht="13.5" customHeight="1">
      <c r="A14" s="47"/>
      <c r="B14" s="47"/>
      <c r="C14" s="47"/>
      <c r="D14" s="60"/>
      <c r="E14" s="47"/>
      <c r="F14" s="47"/>
      <c r="G14" s="47"/>
      <c r="H14" s="22"/>
      <c r="I14" s="22"/>
    </row>
    <row r="15" spans="1:9" ht="13.5" customHeight="1">
      <c r="A15" s="240">
        <v>25000</v>
      </c>
      <c r="B15" s="240">
        <v>25000</v>
      </c>
      <c r="C15" s="47">
        <v>26300</v>
      </c>
      <c r="D15" s="60" t="s">
        <v>211</v>
      </c>
      <c r="E15" s="240">
        <v>25000</v>
      </c>
      <c r="F15" s="240"/>
      <c r="G15" s="240"/>
      <c r="H15" s="22"/>
      <c r="I15" s="22"/>
    </row>
    <row r="16" spans="1:9" ht="13.5" customHeight="1">
      <c r="A16" s="47"/>
      <c r="B16" s="47"/>
      <c r="C16" s="47"/>
      <c r="D16" s="60"/>
      <c r="E16" s="47"/>
      <c r="F16" s="47"/>
      <c r="G16" s="47"/>
      <c r="H16" s="19"/>
      <c r="I16" s="19"/>
    </row>
    <row r="17" spans="1:9" ht="13.5" customHeight="1">
      <c r="A17" s="64"/>
      <c r="B17" s="64"/>
      <c r="C17" s="47"/>
      <c r="D17" s="60"/>
      <c r="E17" s="64"/>
      <c r="F17" s="64"/>
      <c r="G17" s="64"/>
      <c r="H17" s="19"/>
      <c r="I17" s="19"/>
    </row>
    <row r="18" spans="1:9" ht="13.5" customHeight="1">
      <c r="A18" s="64"/>
      <c r="B18" s="64"/>
      <c r="C18" s="47"/>
      <c r="D18" s="60"/>
      <c r="E18" s="64"/>
      <c r="F18" s="64"/>
      <c r="G18" s="64"/>
      <c r="H18" s="19"/>
      <c r="I18" s="19"/>
    </row>
    <row r="19" spans="1:9" ht="13.5" customHeight="1">
      <c r="A19" s="63"/>
      <c r="B19" s="63"/>
      <c r="C19" s="47"/>
      <c r="D19" s="60"/>
      <c r="E19" s="63"/>
      <c r="F19" s="63"/>
      <c r="G19" s="63"/>
      <c r="H19" s="20"/>
      <c r="I19" s="20"/>
    </row>
    <row r="20" spans="1:9" ht="13.5" customHeight="1">
      <c r="A20" s="65">
        <f>SUM(A13:A19)</f>
        <v>25000</v>
      </c>
      <c r="B20" s="65">
        <f>SUM(B13:B19)</f>
        <v>25000</v>
      </c>
      <c r="C20" s="65">
        <f>SUM(C13:C19)</f>
        <v>26300</v>
      </c>
      <c r="D20" s="89" t="s">
        <v>40</v>
      </c>
      <c r="E20" s="65">
        <f>SUM(E15:E19)</f>
        <v>25000</v>
      </c>
      <c r="F20" s="65">
        <f>SUM(F15:F19)</f>
        <v>0</v>
      </c>
      <c r="G20" s="65">
        <f>SUM(G15:G19)</f>
        <v>0</v>
      </c>
      <c r="H20" s="22"/>
      <c r="I20" s="22"/>
    </row>
    <row r="21" spans="1:9" ht="13.5" customHeight="1">
      <c r="A21" s="64"/>
      <c r="B21" s="64"/>
      <c r="C21" s="47"/>
      <c r="D21" s="60"/>
      <c r="E21" s="64"/>
      <c r="F21" s="64"/>
      <c r="G21" s="64"/>
      <c r="H21" s="22"/>
      <c r="I21" s="22"/>
    </row>
    <row r="22" spans="1:9" ht="13.5" customHeight="1">
      <c r="A22" s="64"/>
      <c r="B22" s="64"/>
      <c r="C22" s="47"/>
      <c r="D22" s="89" t="s">
        <v>6</v>
      </c>
      <c r="E22" s="64">
        <f>SUM(E20)</f>
        <v>25000</v>
      </c>
      <c r="F22" s="64">
        <f>SUM(F20)</f>
        <v>0</v>
      </c>
      <c r="G22" s="64">
        <f>SUM(G20)</f>
        <v>0</v>
      </c>
      <c r="H22" s="22"/>
      <c r="I22" s="22"/>
    </row>
    <row r="23" spans="1:9" ht="13.5" customHeight="1">
      <c r="A23" s="64"/>
      <c r="B23" s="64"/>
      <c r="C23" s="47"/>
      <c r="D23" s="89"/>
      <c r="E23" s="64"/>
      <c r="F23" s="64"/>
      <c r="G23" s="64"/>
      <c r="H23" s="22"/>
      <c r="I23" s="22"/>
    </row>
    <row r="24" spans="1:9" ht="13.5" customHeight="1">
      <c r="A24" s="240">
        <v>18000</v>
      </c>
      <c r="B24" s="240">
        <v>18000</v>
      </c>
      <c r="C24" s="47">
        <v>19300</v>
      </c>
      <c r="D24" s="60" t="s">
        <v>267</v>
      </c>
      <c r="E24" s="240">
        <v>18000</v>
      </c>
      <c r="F24" s="240"/>
      <c r="G24" s="240"/>
      <c r="H24" s="22"/>
      <c r="I24" s="22"/>
    </row>
    <row r="25" spans="1:9" ht="13.5" customHeight="1">
      <c r="A25" s="240">
        <v>7000</v>
      </c>
      <c r="B25" s="240">
        <v>7000</v>
      </c>
      <c r="C25" s="47">
        <v>7000</v>
      </c>
      <c r="D25" s="60" t="s">
        <v>266</v>
      </c>
      <c r="E25" s="240">
        <v>7000</v>
      </c>
      <c r="F25" s="240"/>
      <c r="G25" s="240"/>
      <c r="H25" s="22"/>
      <c r="I25" s="22"/>
    </row>
    <row r="26" spans="1:9" ht="13.5" customHeight="1">
      <c r="A26" s="66"/>
      <c r="B26" s="66"/>
      <c r="C26" s="66"/>
      <c r="D26" s="60"/>
      <c r="E26" s="241"/>
      <c r="F26" s="241"/>
      <c r="G26" s="241"/>
      <c r="H26" s="22"/>
      <c r="I26" s="22"/>
    </row>
    <row r="27" spans="1:9" ht="13.5" customHeight="1">
      <c r="A27" s="63"/>
      <c r="B27" s="63"/>
      <c r="C27" s="63"/>
      <c r="D27" s="60"/>
      <c r="E27" s="63"/>
      <c r="F27" s="63"/>
      <c r="G27" s="63"/>
      <c r="H27" s="22"/>
      <c r="I27" s="22"/>
    </row>
    <row r="28" spans="1:9" ht="13.5" customHeight="1">
      <c r="A28" s="66"/>
      <c r="B28" s="66"/>
      <c r="C28" s="66"/>
      <c r="D28" s="60" t="s">
        <v>61</v>
      </c>
      <c r="E28" s="241"/>
      <c r="F28" s="241"/>
      <c r="G28" s="241"/>
      <c r="H28" s="22"/>
      <c r="I28" s="22"/>
    </row>
    <row r="29" spans="1:9" ht="13.5" customHeight="1">
      <c r="A29" s="64"/>
      <c r="B29" s="64"/>
      <c r="C29" s="64"/>
      <c r="D29" s="60"/>
      <c r="E29" s="7"/>
      <c r="F29" s="7"/>
      <c r="G29" s="7"/>
      <c r="H29" s="22"/>
      <c r="I29" s="22"/>
    </row>
    <row r="30" spans="1:9" ht="13.5" customHeight="1">
      <c r="A30" s="65">
        <f>SUM(A23:A29)</f>
        <v>25000</v>
      </c>
      <c r="B30" s="65">
        <f>SUM(B23:B29)</f>
        <v>25000</v>
      </c>
      <c r="C30" s="65">
        <f>SUM(C23:C29)</f>
        <v>26300</v>
      </c>
      <c r="D30" s="89" t="s">
        <v>7</v>
      </c>
      <c r="E30" s="65">
        <f>SUM(E23:E28)</f>
        <v>25000</v>
      </c>
      <c r="F30" s="65">
        <f>SUM(F23:F28)</f>
        <v>0</v>
      </c>
      <c r="G30" s="65">
        <f>SUM(G23:G28)</f>
        <v>0</v>
      </c>
      <c r="H30" s="22"/>
      <c r="I30" s="22"/>
    </row>
    <row r="31" spans="1:9" ht="13.5" customHeight="1">
      <c r="A31" s="23"/>
      <c r="B31" s="23"/>
      <c r="C31" s="25"/>
      <c r="D31" s="22"/>
      <c r="G31" s="28" t="s">
        <v>307</v>
      </c>
      <c r="H31" s="24"/>
      <c r="I31" s="23"/>
    </row>
    <row r="32" ht="13.5" customHeight="1"/>
  </sheetData>
  <sheetProtection/>
  <mergeCells count="6">
    <mergeCell ref="A8:C8"/>
    <mergeCell ref="E8:G8"/>
    <mergeCell ref="A9:B9"/>
    <mergeCell ref="E9:G9"/>
    <mergeCell ref="E6:G6"/>
    <mergeCell ref="E7:G7"/>
  </mergeCells>
  <printOptions gridLines="1" horizontalCentered="1" verticalCentered="1"/>
  <pageMargins left="0.25" right="0.25" top="0.75" bottom="0.75" header="0.3" footer="0.3"/>
  <pageSetup horizontalDpi="600" verticalDpi="600" orientation="landscape" r:id="rId1"/>
  <colBreaks count="1" manualBreakCount="1">
    <brk id="8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N34"/>
  <sheetViews>
    <sheetView tabSelected="1" workbookViewId="0" topLeftCell="A1">
      <selection activeCell="E58" sqref="E58"/>
    </sheetView>
  </sheetViews>
  <sheetFormatPr defaultColWidth="9.140625" defaultRowHeight="12.75"/>
  <cols>
    <col min="1" max="1" width="15.7109375" style="0" customWidth="1"/>
    <col min="2" max="2" width="14.7109375" style="0" customWidth="1"/>
    <col min="3" max="3" width="14.57421875" style="0" customWidth="1"/>
    <col min="4" max="4" width="32.7109375" style="0" customWidth="1"/>
    <col min="5" max="5" width="13.7109375" style="0" customWidth="1"/>
    <col min="6" max="6" width="16.28125" style="0" customWidth="1"/>
    <col min="7" max="7" width="14.7109375" style="0" customWidth="1"/>
  </cols>
  <sheetData>
    <row r="1" ht="13.5" customHeight="1"/>
    <row r="2" spans="1:7" ht="13.5" customHeight="1">
      <c r="A2" s="71" t="s">
        <v>65</v>
      </c>
      <c r="B2" s="72"/>
      <c r="C2" s="72"/>
      <c r="D2" s="33" t="s">
        <v>86</v>
      </c>
      <c r="E2" s="72"/>
      <c r="F2" s="72"/>
      <c r="G2" s="72"/>
    </row>
    <row r="3" spans="1:7" ht="13.5" customHeight="1">
      <c r="A3" s="71" t="s">
        <v>39</v>
      </c>
      <c r="B3" s="33"/>
      <c r="C3" s="33"/>
      <c r="D3" s="33" t="s">
        <v>87</v>
      </c>
      <c r="E3" s="33"/>
      <c r="F3" s="33"/>
      <c r="G3" s="33"/>
    </row>
    <row r="4" spans="1:7" ht="13.5" customHeight="1">
      <c r="A4" s="85" t="s">
        <v>92</v>
      </c>
      <c r="B4" s="84" t="s">
        <v>88</v>
      </c>
      <c r="C4" s="84" t="s">
        <v>89</v>
      </c>
      <c r="D4" s="33"/>
      <c r="F4" s="86" t="s">
        <v>94</v>
      </c>
      <c r="G4" s="86" t="s">
        <v>91</v>
      </c>
    </row>
    <row r="5" spans="1:4" ht="13.5" customHeight="1">
      <c r="A5" s="85" t="s">
        <v>93</v>
      </c>
      <c r="B5" s="28" t="s">
        <v>90</v>
      </c>
      <c r="C5" s="28" t="s">
        <v>91</v>
      </c>
      <c r="D5" s="33" t="s">
        <v>52</v>
      </c>
    </row>
    <row r="6" spans="4:7" ht="13.5" customHeight="1">
      <c r="D6" s="33" t="s">
        <v>98</v>
      </c>
      <c r="E6" s="265" t="s">
        <v>66</v>
      </c>
      <c r="F6" s="265"/>
      <c r="G6" s="265"/>
    </row>
    <row r="7" spans="1:7" ht="13.5" customHeight="1">
      <c r="A7" s="74"/>
      <c r="B7" s="88"/>
      <c r="C7" s="88"/>
      <c r="D7" s="78" t="s">
        <v>99</v>
      </c>
      <c r="E7" s="296"/>
      <c r="F7" s="296"/>
      <c r="G7" s="296"/>
    </row>
    <row r="8" spans="1:7" ht="13.5" customHeight="1">
      <c r="A8" s="288" t="s">
        <v>78</v>
      </c>
      <c r="B8" s="288"/>
      <c r="C8" s="289"/>
      <c r="D8" s="105"/>
      <c r="E8" s="290" t="s">
        <v>79</v>
      </c>
      <c r="F8" s="291"/>
      <c r="G8" s="292"/>
    </row>
    <row r="9" spans="1:7" ht="13.5" customHeight="1">
      <c r="A9" s="288" t="s">
        <v>2</v>
      </c>
      <c r="B9" s="289"/>
      <c r="C9" s="106" t="s">
        <v>74</v>
      </c>
      <c r="D9" s="119"/>
      <c r="E9" s="293" t="s">
        <v>345</v>
      </c>
      <c r="F9" s="294"/>
      <c r="G9" s="295"/>
    </row>
    <row r="10" spans="1:7" ht="13.5" customHeight="1">
      <c r="A10" s="106" t="s">
        <v>76</v>
      </c>
      <c r="B10" s="106" t="s">
        <v>77</v>
      </c>
      <c r="C10" s="107" t="s">
        <v>75</v>
      </c>
      <c r="D10" s="108" t="s">
        <v>95</v>
      </c>
      <c r="E10" s="106" t="s">
        <v>68</v>
      </c>
      <c r="F10" s="106" t="s">
        <v>70</v>
      </c>
      <c r="G10" s="106" t="s">
        <v>72</v>
      </c>
    </row>
    <row r="11" spans="1:7" ht="13.5" customHeight="1">
      <c r="A11" s="109" t="s">
        <v>289</v>
      </c>
      <c r="B11" s="109" t="s">
        <v>291</v>
      </c>
      <c r="C11" s="109" t="s">
        <v>333</v>
      </c>
      <c r="D11" s="110"/>
      <c r="E11" s="109" t="s">
        <v>69</v>
      </c>
      <c r="F11" s="109" t="s">
        <v>71</v>
      </c>
      <c r="G11" s="109" t="s">
        <v>73</v>
      </c>
    </row>
    <row r="12" spans="1:7" ht="13.5" customHeight="1">
      <c r="A12" s="58"/>
      <c r="B12" s="58"/>
      <c r="C12" s="58"/>
      <c r="D12" s="90" t="s">
        <v>100</v>
      </c>
      <c r="E12" s="57"/>
      <c r="F12" s="57"/>
      <c r="G12" s="57"/>
    </row>
    <row r="13" spans="1:7" ht="13.5" customHeight="1">
      <c r="A13" s="58"/>
      <c r="B13" s="58"/>
      <c r="C13" s="57"/>
      <c r="D13" s="58"/>
      <c r="E13" s="57"/>
      <c r="F13" s="57"/>
      <c r="G13" s="57"/>
    </row>
    <row r="14" spans="1:7" ht="13.5" customHeight="1">
      <c r="A14" s="62">
        <v>2016</v>
      </c>
      <c r="B14" s="47">
        <v>2516.47</v>
      </c>
      <c r="C14" s="47">
        <v>2516.47</v>
      </c>
      <c r="D14" s="59" t="s">
        <v>44</v>
      </c>
      <c r="E14" s="47">
        <v>2517.85</v>
      </c>
      <c r="F14" s="47"/>
      <c r="G14" s="47"/>
    </row>
    <row r="15" spans="1:7" ht="13.5" customHeight="1">
      <c r="A15" s="62">
        <v>500</v>
      </c>
      <c r="B15" s="62"/>
      <c r="C15" s="47"/>
      <c r="D15" s="59" t="s">
        <v>55</v>
      </c>
      <c r="E15" s="47"/>
      <c r="F15" s="47"/>
      <c r="G15" s="47"/>
    </row>
    <row r="16" spans="1:7" ht="13.5" customHeight="1">
      <c r="A16" s="62">
        <v>0</v>
      </c>
      <c r="B16" s="62"/>
      <c r="C16" s="47"/>
      <c r="D16" s="60" t="s">
        <v>43</v>
      </c>
      <c r="E16" s="47"/>
      <c r="F16" s="47"/>
      <c r="G16" s="47"/>
    </row>
    <row r="17" spans="1:14" ht="13.5" customHeight="1">
      <c r="A17" s="62"/>
      <c r="B17" s="62"/>
      <c r="C17" s="47"/>
      <c r="D17" s="60"/>
      <c r="E17" s="64"/>
      <c r="F17" s="64"/>
      <c r="G17" s="64"/>
      <c r="N17" t="s">
        <v>290</v>
      </c>
    </row>
    <row r="18" spans="1:7" ht="13.5" customHeight="1">
      <c r="A18" s="62"/>
      <c r="B18" s="62"/>
      <c r="C18" s="47"/>
      <c r="D18" s="60"/>
      <c r="E18" s="64"/>
      <c r="F18" s="64"/>
      <c r="G18" s="64"/>
    </row>
    <row r="19" spans="1:7" ht="13.5" customHeight="1">
      <c r="A19" s="62"/>
      <c r="B19" s="62"/>
      <c r="C19" s="47"/>
      <c r="D19" s="60"/>
      <c r="E19" s="64"/>
      <c r="F19" s="64"/>
      <c r="G19" s="64"/>
    </row>
    <row r="20" spans="1:7" ht="13.5" customHeight="1">
      <c r="A20" s="62"/>
      <c r="B20" s="62"/>
      <c r="C20" s="47"/>
      <c r="D20" s="91"/>
      <c r="E20" s="63"/>
      <c r="F20" s="63"/>
      <c r="G20" s="63"/>
    </row>
    <row r="21" spans="1:7" ht="13.5" customHeight="1">
      <c r="A21" s="96">
        <f>SUM(A13:A20)</f>
        <v>2516</v>
      </c>
      <c r="B21" s="96">
        <f>SUM(B13:B20)</f>
        <v>2516.47</v>
      </c>
      <c r="C21" s="46">
        <f>SUM(C13:C20)</f>
        <v>2516.47</v>
      </c>
      <c r="D21" s="90" t="s">
        <v>40</v>
      </c>
      <c r="E21" s="46">
        <f>SUM(E13:E20)</f>
        <v>2517.85</v>
      </c>
      <c r="F21" s="46">
        <f>SUM(F13:F20)</f>
        <v>0</v>
      </c>
      <c r="G21" s="46">
        <f>SUM(G13:G20)</f>
        <v>0</v>
      </c>
    </row>
    <row r="22" spans="1:7" ht="13.5" customHeight="1">
      <c r="A22" s="62"/>
      <c r="B22" s="62"/>
      <c r="C22" s="47"/>
      <c r="D22" s="59"/>
      <c r="E22" s="47"/>
      <c r="F22" s="47"/>
      <c r="G22" s="47"/>
    </row>
    <row r="23" spans="1:7" ht="13.5" customHeight="1">
      <c r="A23" s="62"/>
      <c r="B23" s="62"/>
      <c r="C23" s="47"/>
      <c r="D23" s="90" t="s">
        <v>6</v>
      </c>
      <c r="E23" s="47"/>
      <c r="F23" s="47"/>
      <c r="G23" s="47"/>
    </row>
    <row r="24" spans="1:7" ht="13.5" customHeight="1">
      <c r="A24" s="62"/>
      <c r="B24" s="47">
        <v>500</v>
      </c>
      <c r="C24" s="47">
        <v>500</v>
      </c>
      <c r="D24" s="59" t="s">
        <v>274</v>
      </c>
      <c r="E24" s="47"/>
      <c r="F24" s="47"/>
      <c r="G24" s="47"/>
    </row>
    <row r="25" spans="1:7" ht="13.5" customHeight="1">
      <c r="A25" s="62">
        <v>0</v>
      </c>
      <c r="B25" s="47">
        <v>2016.47</v>
      </c>
      <c r="C25" s="47">
        <v>2016.47</v>
      </c>
      <c r="D25" s="59" t="s">
        <v>275</v>
      </c>
      <c r="E25" s="47"/>
      <c r="F25" s="47"/>
      <c r="G25" s="47"/>
    </row>
    <row r="26" spans="1:7" ht="13.5" customHeight="1">
      <c r="A26" s="62"/>
      <c r="B26" s="62"/>
      <c r="C26" s="47"/>
      <c r="D26" s="60"/>
      <c r="E26" s="47"/>
      <c r="F26" s="47"/>
      <c r="G26" s="47"/>
    </row>
    <row r="27" spans="1:7" ht="13.5" customHeight="1">
      <c r="A27" s="62"/>
      <c r="B27" s="62"/>
      <c r="C27" s="7"/>
      <c r="D27" s="7"/>
      <c r="E27" s="7"/>
      <c r="F27" s="7"/>
      <c r="G27" s="7"/>
    </row>
    <row r="28" spans="1:7" ht="13.5" customHeight="1">
      <c r="A28" s="62">
        <f>SUM(A21-A24-A25-A26-A27)</f>
        <v>2516</v>
      </c>
      <c r="B28" s="62">
        <f>SUM(B21-B24-B25-B26-B27)</f>
        <v>-2.2737367544323206E-13</v>
      </c>
      <c r="C28" s="62">
        <f>SUM(C21-C24-C25-C26-C27)</f>
        <v>-2.2737367544323206E-13</v>
      </c>
      <c r="D28" s="59" t="s">
        <v>56</v>
      </c>
      <c r="E28" s="62">
        <v>2517.85</v>
      </c>
      <c r="F28" s="62"/>
      <c r="G28" s="62"/>
    </row>
    <row r="29" spans="1:7" ht="13.5" customHeight="1">
      <c r="A29" s="62"/>
      <c r="B29" s="62"/>
      <c r="C29" s="47"/>
      <c r="D29" s="59"/>
      <c r="E29" s="64"/>
      <c r="F29" s="64"/>
      <c r="G29" s="64"/>
    </row>
    <row r="30" spans="1:7" ht="13.5" customHeight="1">
      <c r="A30" s="96">
        <f>SUM(A24:A29)</f>
        <v>2516</v>
      </c>
      <c r="B30" s="96">
        <f>SUM(B24:B29)</f>
        <v>2516.4700000000003</v>
      </c>
      <c r="C30" s="46">
        <f>SUM(C24:C29)</f>
        <v>2516.4700000000003</v>
      </c>
      <c r="D30" s="90" t="s">
        <v>7</v>
      </c>
      <c r="E30" s="46">
        <f>SUM(E24:E29)</f>
        <v>2517.85</v>
      </c>
      <c r="F30" s="46">
        <f>SUM(F24:F29)</f>
        <v>0</v>
      </c>
      <c r="G30" s="46">
        <f>SUM(G24:G29)</f>
        <v>0</v>
      </c>
    </row>
    <row r="31" spans="1:7" ht="13.5" customHeight="1">
      <c r="A31" s="27"/>
      <c r="B31" s="27"/>
      <c r="C31" s="27"/>
      <c r="D31" s="27"/>
      <c r="E31" s="27"/>
      <c r="F31" s="27"/>
      <c r="G31" s="61" t="s">
        <v>276</v>
      </c>
    </row>
    <row r="32" spans="1:6" ht="13.5" customHeight="1">
      <c r="A32" s="27"/>
      <c r="B32" s="27"/>
      <c r="C32" s="27"/>
      <c r="D32" s="27"/>
      <c r="E32" s="27"/>
      <c r="F32" s="27"/>
    </row>
    <row r="33" spans="1:7" ht="15">
      <c r="A33" s="27"/>
      <c r="B33" s="27"/>
      <c r="C33" s="27"/>
      <c r="D33" s="27"/>
      <c r="E33" s="27"/>
      <c r="F33" s="27"/>
      <c r="G33" s="27"/>
    </row>
    <row r="34" spans="1:7" ht="15">
      <c r="A34" s="27"/>
      <c r="B34" s="27"/>
      <c r="C34" s="27"/>
      <c r="D34" s="27"/>
      <c r="E34" s="27"/>
      <c r="F34" s="27"/>
      <c r="G34" s="27"/>
    </row>
  </sheetData>
  <sheetProtection/>
  <mergeCells count="6">
    <mergeCell ref="A9:B9"/>
    <mergeCell ref="E6:G6"/>
    <mergeCell ref="E7:G7"/>
    <mergeCell ref="A8:C8"/>
    <mergeCell ref="E8:G8"/>
    <mergeCell ref="E9:G9"/>
  </mergeCells>
  <printOptions gridLines="1" horizontalCentered="1" verticalCentered="1"/>
  <pageMargins left="0.25" right="0.25" top="0.75" bottom="0.75" header="0.3" footer="0.3"/>
  <pageSetup horizontalDpi="600" verticalDpi="600" orientation="landscape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E5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5.57421875" style="0" customWidth="1"/>
    <col min="2" max="2" width="25.8515625" style="0" customWidth="1"/>
    <col min="3" max="4" width="26.57421875" style="0" customWidth="1"/>
    <col min="5" max="5" width="23.8515625" style="0" customWidth="1"/>
  </cols>
  <sheetData>
    <row r="2" spans="1:5" ht="18" thickBot="1">
      <c r="A2" s="120" t="s">
        <v>105</v>
      </c>
      <c r="B2" s="343" t="s">
        <v>106</v>
      </c>
      <c r="C2" s="343"/>
      <c r="D2" s="343"/>
      <c r="E2" s="343"/>
    </row>
    <row r="3" spans="1:5" ht="13.5" thickTop="1">
      <c r="A3" s="121"/>
      <c r="E3" s="122"/>
    </row>
    <row r="4" spans="1:5" ht="12.75">
      <c r="A4" s="123"/>
      <c r="E4" s="124"/>
    </row>
    <row r="5" spans="1:5" ht="12.75">
      <c r="A5" s="123"/>
      <c r="E5" s="124"/>
    </row>
    <row r="6" spans="1:5" ht="12.75">
      <c r="A6" s="123"/>
      <c r="E6" s="124"/>
    </row>
    <row r="7" spans="1:5" ht="12.75">
      <c r="A7" s="123"/>
      <c r="E7" s="124"/>
    </row>
    <row r="8" spans="1:5" ht="12.75">
      <c r="A8" s="123"/>
      <c r="E8" s="124"/>
    </row>
    <row r="9" spans="1:5" ht="12.75">
      <c r="A9" s="123"/>
      <c r="E9" s="124"/>
    </row>
    <row r="10" spans="1:5" ht="12.75">
      <c r="A10" s="123"/>
      <c r="E10" s="124"/>
    </row>
    <row r="11" spans="1:5" ht="13.5" thickBot="1">
      <c r="A11" s="344" t="s">
        <v>107</v>
      </c>
      <c r="B11" s="345"/>
      <c r="C11" s="21" t="s">
        <v>108</v>
      </c>
      <c r="D11" s="345" t="s">
        <v>109</v>
      </c>
      <c r="E11" s="346"/>
    </row>
    <row r="12" spans="1:5" ht="13.5" thickBot="1">
      <c r="A12" s="315"/>
      <c r="B12" s="315"/>
      <c r="C12" s="315"/>
      <c r="D12" s="315"/>
      <c r="E12" s="315"/>
    </row>
    <row r="13" spans="1:5" ht="12.75">
      <c r="A13" s="347" t="s">
        <v>110</v>
      </c>
      <c r="B13" s="348"/>
      <c r="C13" s="348"/>
      <c r="D13" s="348"/>
      <c r="E13" s="349"/>
    </row>
    <row r="14" spans="1:5" ht="12.75">
      <c r="A14" s="341" t="s">
        <v>111</v>
      </c>
      <c r="B14" s="342"/>
      <c r="C14" s="125" t="s">
        <v>112</v>
      </c>
      <c r="D14" s="125" t="s">
        <v>74</v>
      </c>
      <c r="E14" s="126" t="s">
        <v>113</v>
      </c>
    </row>
    <row r="15" spans="1:5" ht="12.75">
      <c r="A15" s="329"/>
      <c r="B15" s="330"/>
      <c r="C15" s="127" t="s">
        <v>142</v>
      </c>
      <c r="D15" s="127" t="s">
        <v>143</v>
      </c>
      <c r="E15" s="128" t="s">
        <v>114</v>
      </c>
    </row>
    <row r="16" spans="1:5" ht="12.75">
      <c r="A16" s="331" t="s">
        <v>115</v>
      </c>
      <c r="B16" s="332"/>
      <c r="C16" s="129"/>
      <c r="D16" s="129"/>
      <c r="E16" s="130"/>
    </row>
    <row r="17" spans="1:5" ht="12.75">
      <c r="A17" s="333" t="s">
        <v>116</v>
      </c>
      <c r="B17" s="334"/>
      <c r="C17" s="129"/>
      <c r="D17" s="129"/>
      <c r="E17" s="130"/>
    </row>
    <row r="18" spans="1:5" ht="12.75">
      <c r="A18" s="335" t="s">
        <v>117</v>
      </c>
      <c r="B18" s="336"/>
      <c r="C18" s="129"/>
      <c r="D18" s="129"/>
      <c r="E18" s="130"/>
    </row>
    <row r="19" spans="1:5" ht="12.75">
      <c r="A19" s="333" t="s">
        <v>118</v>
      </c>
      <c r="B19" s="334"/>
      <c r="C19" s="129"/>
      <c r="D19" s="129"/>
      <c r="E19" s="130"/>
    </row>
    <row r="20" spans="1:5" ht="12.75">
      <c r="A20" s="335" t="s">
        <v>119</v>
      </c>
      <c r="B20" s="336"/>
      <c r="C20" s="129"/>
      <c r="D20" s="129"/>
      <c r="E20" s="130"/>
    </row>
    <row r="21" spans="1:5" ht="12.75">
      <c r="A21" s="333" t="s">
        <v>120</v>
      </c>
      <c r="B21" s="334"/>
      <c r="C21" s="129"/>
      <c r="D21" s="129"/>
      <c r="E21" s="130"/>
    </row>
    <row r="22" spans="1:5" ht="13.5" thickBot="1">
      <c r="A22" s="337" t="s">
        <v>121</v>
      </c>
      <c r="B22" s="338"/>
      <c r="C22" s="131"/>
      <c r="D22" s="131"/>
      <c r="E22" s="132"/>
    </row>
    <row r="23" spans="1:5" ht="14.25" thickBot="1" thickTop="1">
      <c r="A23" s="339" t="s">
        <v>122</v>
      </c>
      <c r="B23" s="340"/>
      <c r="C23" s="133"/>
      <c r="D23" s="133"/>
      <c r="E23" s="134"/>
    </row>
    <row r="24" spans="1:5" ht="13.5" thickBot="1">
      <c r="A24" s="322"/>
      <c r="B24" s="322"/>
      <c r="C24" s="322"/>
      <c r="D24" s="322"/>
      <c r="E24" s="322"/>
    </row>
    <row r="25" spans="1:5" ht="12.75">
      <c r="A25" s="298" t="s">
        <v>123</v>
      </c>
      <c r="B25" s="299"/>
      <c r="C25" s="299"/>
      <c r="D25" s="299"/>
      <c r="E25" s="300"/>
    </row>
    <row r="26" spans="1:5" ht="12.75">
      <c r="A26" s="325" t="s">
        <v>124</v>
      </c>
      <c r="B26" s="326"/>
      <c r="C26" s="135"/>
      <c r="D26" s="136"/>
      <c r="E26" s="137"/>
    </row>
    <row r="27" spans="1:5" ht="12.75">
      <c r="A27" s="325" t="s">
        <v>125</v>
      </c>
      <c r="B27" s="326"/>
      <c r="C27" s="135"/>
      <c r="D27" s="138"/>
      <c r="E27" s="139"/>
    </row>
    <row r="28" spans="1:5" ht="12.75">
      <c r="A28" s="325" t="s">
        <v>126</v>
      </c>
      <c r="B28" s="326"/>
      <c r="C28" s="135"/>
      <c r="D28" s="138"/>
      <c r="E28" s="139"/>
    </row>
    <row r="29" spans="1:5" ht="12.75">
      <c r="A29" s="325" t="s">
        <v>127</v>
      </c>
      <c r="B29" s="326"/>
      <c r="C29" s="135"/>
      <c r="D29" s="138"/>
      <c r="E29" s="139"/>
    </row>
    <row r="30" spans="1:5" ht="12.75">
      <c r="A30" s="325" t="s">
        <v>128</v>
      </c>
      <c r="B30" s="326"/>
      <c r="C30" s="135"/>
      <c r="D30" s="138"/>
      <c r="E30" s="139"/>
    </row>
    <row r="31" spans="1:5" ht="12.75">
      <c r="A31" s="325" t="s">
        <v>129</v>
      </c>
      <c r="B31" s="326"/>
      <c r="C31" s="135"/>
      <c r="D31" s="138"/>
      <c r="E31" s="139"/>
    </row>
    <row r="32" spans="1:5" ht="12.75">
      <c r="A32" s="325" t="s">
        <v>130</v>
      </c>
      <c r="B32" s="326"/>
      <c r="C32" s="135"/>
      <c r="D32" s="138"/>
      <c r="E32" s="139"/>
    </row>
    <row r="33" spans="1:5" ht="13.5" thickBot="1">
      <c r="A33" s="327" t="s">
        <v>131</v>
      </c>
      <c r="B33" s="328"/>
      <c r="C33" s="140"/>
      <c r="D33" s="141"/>
      <c r="E33" s="142"/>
    </row>
    <row r="34" spans="1:5" ht="14.25" thickBot="1" thickTop="1">
      <c r="A34" s="313" t="s">
        <v>132</v>
      </c>
      <c r="B34" s="314"/>
      <c r="C34" s="143"/>
      <c r="D34" s="144"/>
      <c r="E34" s="145"/>
    </row>
    <row r="35" spans="1:5" ht="13.5" thickBot="1">
      <c r="A35" s="315"/>
      <c r="B35" s="315"/>
      <c r="C35" s="315"/>
      <c r="D35" s="315"/>
      <c r="E35" s="315"/>
    </row>
    <row r="36" spans="1:5" ht="12.75">
      <c r="A36" s="298" t="s">
        <v>133</v>
      </c>
      <c r="B36" s="299"/>
      <c r="C36" s="299"/>
      <c r="D36" s="299"/>
      <c r="E36" s="300"/>
    </row>
    <row r="37" spans="1:5" ht="12.75">
      <c r="A37" s="316" t="s">
        <v>134</v>
      </c>
      <c r="B37" s="317"/>
      <c r="C37" s="146"/>
      <c r="D37" s="147"/>
      <c r="E37" s="148"/>
    </row>
    <row r="38" spans="1:5" ht="13.5" thickBot="1">
      <c r="A38" s="323" t="s">
        <v>135</v>
      </c>
      <c r="B38" s="324"/>
      <c r="C38" s="149"/>
      <c r="D38" s="150"/>
      <c r="E38" s="151"/>
    </row>
    <row r="39" spans="1:5" ht="12.75">
      <c r="A39" s="318"/>
      <c r="B39" s="319"/>
      <c r="C39" s="152"/>
      <c r="D39" s="138"/>
      <c r="E39" s="139"/>
    </row>
    <row r="40" spans="1:5" ht="12.75">
      <c r="A40" s="320" t="s">
        <v>136</v>
      </c>
      <c r="B40" s="321"/>
      <c r="C40" s="135"/>
      <c r="D40" s="138"/>
      <c r="E40" s="139"/>
    </row>
    <row r="41" spans="1:5" ht="12.75">
      <c r="A41" s="301"/>
      <c r="B41" s="302"/>
      <c r="C41" s="135"/>
      <c r="D41" s="138"/>
      <c r="E41" s="139"/>
    </row>
    <row r="42" spans="1:5" ht="12.75">
      <c r="A42" s="303" t="s">
        <v>137</v>
      </c>
      <c r="B42" s="304"/>
      <c r="C42" s="135"/>
      <c r="D42" s="138"/>
      <c r="E42" s="139"/>
    </row>
    <row r="43" spans="1:5" ht="12.75">
      <c r="A43" s="301"/>
      <c r="B43" s="302"/>
      <c r="C43" s="135"/>
      <c r="D43" s="138"/>
      <c r="E43" s="139"/>
    </row>
    <row r="44" spans="1:5" ht="12.75">
      <c r="A44" s="303" t="s">
        <v>137</v>
      </c>
      <c r="B44" s="304"/>
      <c r="C44" s="135"/>
      <c r="D44" s="136"/>
      <c r="E44" s="137"/>
    </row>
    <row r="45" spans="1:5" ht="12.75">
      <c r="A45" s="301"/>
      <c r="B45" s="302"/>
      <c r="C45" s="153"/>
      <c r="D45" s="153"/>
      <c r="E45" s="154"/>
    </row>
    <row r="46" spans="1:5" ht="12.75">
      <c r="A46" s="303" t="s">
        <v>137</v>
      </c>
      <c r="B46" s="304"/>
      <c r="C46" s="155"/>
      <c r="D46" s="155"/>
      <c r="E46" s="156"/>
    </row>
    <row r="47" spans="1:5" ht="12.75">
      <c r="A47" s="301"/>
      <c r="B47" s="302"/>
      <c r="C47" s="155"/>
      <c r="D47" s="155"/>
      <c r="E47" s="156"/>
    </row>
    <row r="48" spans="1:5" ht="12.75">
      <c r="A48" s="303" t="s">
        <v>137</v>
      </c>
      <c r="B48" s="304"/>
      <c r="C48" s="155"/>
      <c r="D48" s="155"/>
      <c r="E48" s="156"/>
    </row>
    <row r="49" spans="1:5" ht="12.75">
      <c r="A49" s="301"/>
      <c r="B49" s="302"/>
      <c r="C49" s="155"/>
      <c r="D49" s="155"/>
      <c r="E49" s="156"/>
    </row>
    <row r="50" spans="1:5" ht="12.75">
      <c r="A50" s="303" t="s">
        <v>137</v>
      </c>
      <c r="B50" s="304"/>
      <c r="C50" s="155"/>
      <c r="D50" s="155"/>
      <c r="E50" s="156"/>
    </row>
    <row r="51" spans="1:5" ht="12.75">
      <c r="A51" s="301"/>
      <c r="B51" s="302"/>
      <c r="C51" s="155"/>
      <c r="D51" s="155"/>
      <c r="E51" s="156"/>
    </row>
    <row r="52" spans="1:5" ht="12.75">
      <c r="A52" s="303" t="s">
        <v>137</v>
      </c>
      <c r="B52" s="304"/>
      <c r="C52" s="155"/>
      <c r="D52" s="155"/>
      <c r="E52" s="156"/>
    </row>
    <row r="53" spans="1:5" ht="12.75">
      <c r="A53" s="305" t="s">
        <v>138</v>
      </c>
      <c r="B53" s="306"/>
      <c r="C53" s="155"/>
      <c r="D53" s="155"/>
      <c r="E53" s="156"/>
    </row>
    <row r="54" spans="1:5" ht="13.5" thickBot="1">
      <c r="A54" s="307" t="s">
        <v>137</v>
      </c>
      <c r="B54" s="308"/>
      <c r="C54" s="157"/>
      <c r="D54" s="157"/>
      <c r="E54" s="158"/>
    </row>
    <row r="55" spans="1:5" ht="13.5" thickTop="1">
      <c r="A55" s="309" t="s">
        <v>139</v>
      </c>
      <c r="B55" s="310"/>
      <c r="C55" s="159"/>
      <c r="D55" s="159"/>
      <c r="E55" s="160"/>
    </row>
    <row r="56" spans="1:5" ht="13.5" thickBot="1">
      <c r="A56" s="311" t="s">
        <v>140</v>
      </c>
      <c r="B56" s="312"/>
      <c r="C56" s="161"/>
      <c r="D56" s="162"/>
      <c r="E56" s="145"/>
    </row>
    <row r="57" spans="1:5" ht="13.5" thickBot="1">
      <c r="A57" s="297"/>
      <c r="B57" s="297"/>
      <c r="C57" s="297"/>
      <c r="D57" s="297"/>
      <c r="E57" s="297"/>
    </row>
    <row r="58" spans="1:5" ht="12.75">
      <c r="A58" s="298" t="s">
        <v>141</v>
      </c>
      <c r="B58" s="299"/>
      <c r="C58" s="299"/>
      <c r="D58" s="299"/>
      <c r="E58" s="300"/>
    </row>
  </sheetData>
  <sheetProtection/>
  <mergeCells count="50">
    <mergeCell ref="A14:B14"/>
    <mergeCell ref="B2:E2"/>
    <mergeCell ref="A11:B11"/>
    <mergeCell ref="D11:E11"/>
    <mergeCell ref="A12:E12"/>
    <mergeCell ref="A13:E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E24"/>
    <mergeCell ref="A25:E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E35"/>
    <mergeCell ref="A36:E36"/>
    <mergeCell ref="A37:B37"/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7:E57"/>
    <mergeCell ref="A58:E58"/>
    <mergeCell ref="A51:B51"/>
    <mergeCell ref="A52:B52"/>
    <mergeCell ref="A53:B53"/>
    <mergeCell ref="A54:B54"/>
    <mergeCell ref="A55:B55"/>
    <mergeCell ref="A56:B5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S8" sqref="S8"/>
    </sheetView>
  </sheetViews>
  <sheetFormatPr defaultColWidth="9.140625" defaultRowHeight="12.75"/>
  <cols>
    <col min="1" max="1" width="6.00390625" style="0" customWidth="1"/>
    <col min="2" max="2" width="11.8515625" style="0" customWidth="1"/>
    <col min="3" max="3" width="10.421875" style="0" customWidth="1"/>
    <col min="4" max="4" width="10.00390625" style="0" customWidth="1"/>
    <col min="7" max="7" width="10.00390625" style="0" customWidth="1"/>
    <col min="8" max="8" width="12.28125" style="0" customWidth="1"/>
    <col min="9" max="9" width="11.00390625" style="0" customWidth="1"/>
    <col min="10" max="10" width="17.57421875" style="0" customWidth="1"/>
    <col min="11" max="11" width="8.7109375" style="0" customWidth="1"/>
    <col min="12" max="12" width="7.57421875" style="0" customWidth="1"/>
    <col min="13" max="13" width="13.8515625" style="0" customWidth="1"/>
    <col min="14" max="14" width="9.140625" style="0" customWidth="1"/>
    <col min="15" max="15" width="7.57421875" style="0" customWidth="1"/>
    <col min="16" max="16" width="26.00390625" style="0" customWidth="1"/>
  </cols>
  <sheetData>
    <row r="1" spans="1:16" ht="21.75" customHeight="1">
      <c r="A1" s="351" t="s">
        <v>144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163"/>
      <c r="N1" s="164"/>
      <c r="O1" s="353" t="s">
        <v>145</v>
      </c>
      <c r="P1" s="353"/>
    </row>
    <row r="2" spans="1:16" ht="28.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165"/>
      <c r="N2" s="354" t="s">
        <v>333</v>
      </c>
      <c r="O2" s="354"/>
      <c r="P2" s="354"/>
    </row>
    <row r="3" spans="1:16" ht="34.5" customHeight="1">
      <c r="A3" s="355" t="s">
        <v>319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168"/>
      <c r="O3" s="168"/>
      <c r="P3" s="168"/>
    </row>
    <row r="4" spans="1:16" ht="6" customHeight="1">
      <c r="A4" s="168"/>
      <c r="B4" s="168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8"/>
      <c r="O4" s="168"/>
      <c r="P4" s="168"/>
    </row>
    <row r="5" spans="1:16" ht="17.25" customHeight="1">
      <c r="A5" s="33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05" t="s">
        <v>146</v>
      </c>
      <c r="P5" s="27"/>
    </row>
    <row r="6" spans="1:16" ht="21.75" customHeight="1">
      <c r="A6" s="71" t="s">
        <v>147</v>
      </c>
      <c r="B6" s="206" t="s">
        <v>148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05" t="s">
        <v>149</v>
      </c>
      <c r="P6" s="27"/>
    </row>
    <row r="7" spans="1:16" ht="5.25" customHeight="1" thickBo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ht="27.75" customHeight="1" thickTop="1">
      <c r="A8" s="168" t="s">
        <v>150</v>
      </c>
      <c r="B8" s="350" t="s">
        <v>320</v>
      </c>
      <c r="C8" s="350"/>
      <c r="D8" s="350"/>
      <c r="E8" s="350"/>
      <c r="F8" s="350"/>
      <c r="G8" s="168" t="s">
        <v>151</v>
      </c>
      <c r="H8" s="168"/>
      <c r="I8" s="166"/>
      <c r="J8" s="166"/>
      <c r="K8" s="166"/>
      <c r="L8" s="166"/>
      <c r="M8" s="166"/>
      <c r="N8" s="166"/>
      <c r="O8" s="168"/>
      <c r="P8" s="168"/>
    </row>
    <row r="9" spans="1:16" ht="13.5">
      <c r="A9" s="198"/>
      <c r="B9" s="356" t="s">
        <v>152</v>
      </c>
      <c r="C9" s="356"/>
      <c r="D9" s="356"/>
      <c r="E9" s="356"/>
      <c r="F9" s="356"/>
      <c r="G9" s="356"/>
      <c r="H9" s="199"/>
      <c r="I9" s="199"/>
      <c r="J9" s="199"/>
      <c r="K9" s="199"/>
      <c r="L9" s="199"/>
      <c r="M9" s="199"/>
      <c r="N9" s="199"/>
      <c r="O9" s="199"/>
      <c r="P9" s="198"/>
    </row>
    <row r="10" spans="1:16" ht="19.5" customHeight="1">
      <c r="A10" s="176" t="s">
        <v>153</v>
      </c>
      <c r="B10" s="166"/>
      <c r="C10" s="350" t="s">
        <v>321</v>
      </c>
      <c r="D10" s="350"/>
      <c r="E10" s="350"/>
      <c r="F10" s="350"/>
      <c r="G10" s="350"/>
      <c r="H10" s="168" t="s">
        <v>154</v>
      </c>
      <c r="I10" s="166"/>
      <c r="J10" s="168"/>
      <c r="K10" s="168"/>
      <c r="L10" s="168"/>
      <c r="M10" s="168"/>
      <c r="N10" s="168"/>
      <c r="O10" s="168"/>
      <c r="P10" s="168"/>
    </row>
    <row r="11" spans="1:16" ht="13.5">
      <c r="A11" s="199"/>
      <c r="B11" s="199"/>
      <c r="C11" s="356" t="s">
        <v>155</v>
      </c>
      <c r="D11" s="356"/>
      <c r="E11" s="356"/>
      <c r="F11" s="356"/>
      <c r="G11" s="199"/>
      <c r="H11" s="198"/>
      <c r="I11" s="198"/>
      <c r="J11" s="198"/>
      <c r="K11" s="198"/>
      <c r="L11" s="198"/>
      <c r="M11" s="198"/>
      <c r="N11" s="198"/>
      <c r="O11" s="198"/>
      <c r="P11" s="198"/>
    </row>
    <row r="12" spans="1:16" ht="19.5" customHeight="1">
      <c r="A12" s="350" t="s">
        <v>322</v>
      </c>
      <c r="B12" s="350"/>
      <c r="C12" s="350"/>
      <c r="D12" s="350"/>
      <c r="E12" s="350"/>
      <c r="F12" s="350"/>
      <c r="G12" s="350"/>
      <c r="H12" s="350" t="s">
        <v>323</v>
      </c>
      <c r="I12" s="350"/>
      <c r="J12" s="350"/>
      <c r="K12" s="350" t="s">
        <v>324</v>
      </c>
      <c r="L12" s="350"/>
      <c r="M12" s="170" t="s">
        <v>325</v>
      </c>
      <c r="N12" s="170"/>
      <c r="O12" s="350" t="s">
        <v>344</v>
      </c>
      <c r="P12" s="350"/>
    </row>
    <row r="13" spans="1:16" ht="13.5">
      <c r="A13" s="357" t="s">
        <v>156</v>
      </c>
      <c r="B13" s="357"/>
      <c r="C13" s="357"/>
      <c r="D13" s="357"/>
      <c r="E13" s="200"/>
      <c r="F13" s="200"/>
      <c r="G13" s="357" t="s">
        <v>157</v>
      </c>
      <c r="H13" s="357"/>
      <c r="I13" s="357"/>
      <c r="J13" s="201"/>
      <c r="K13" s="201" t="s">
        <v>158</v>
      </c>
      <c r="L13" s="201"/>
      <c r="M13" s="201" t="s">
        <v>159</v>
      </c>
      <c r="N13" s="201"/>
      <c r="O13" s="357" t="s">
        <v>89</v>
      </c>
      <c r="P13" s="357"/>
    </row>
    <row r="14" spans="1:16" ht="24" customHeight="1">
      <c r="A14" s="350" t="s">
        <v>326</v>
      </c>
      <c r="B14" s="350"/>
      <c r="C14" s="350"/>
      <c r="D14" s="350"/>
      <c r="E14" s="171"/>
      <c r="F14" s="350" t="s">
        <v>327</v>
      </c>
      <c r="G14" s="350"/>
      <c r="H14" s="350"/>
      <c r="I14" s="350"/>
      <c r="J14" s="172"/>
      <c r="K14" s="350" t="s">
        <v>328</v>
      </c>
      <c r="L14" s="350"/>
      <c r="M14" s="350"/>
      <c r="N14" s="172"/>
      <c r="O14" s="358" t="s">
        <v>329</v>
      </c>
      <c r="P14" s="359"/>
    </row>
    <row r="15" spans="1:16" ht="23.25" customHeight="1" thickBot="1">
      <c r="A15" s="202" t="s">
        <v>160</v>
      </c>
      <c r="B15" s="202"/>
      <c r="C15" s="202"/>
      <c r="D15" s="202"/>
      <c r="E15" s="203"/>
      <c r="F15" s="366" t="s">
        <v>161</v>
      </c>
      <c r="G15" s="366"/>
      <c r="H15" s="366"/>
      <c r="I15" s="204"/>
      <c r="J15" s="202"/>
      <c r="K15" s="366" t="s">
        <v>162</v>
      </c>
      <c r="L15" s="366"/>
      <c r="M15" s="366"/>
      <c r="N15" s="203"/>
      <c r="O15" s="204" t="s">
        <v>163</v>
      </c>
      <c r="P15" s="204"/>
    </row>
    <row r="16" spans="1:16" ht="24.75" customHeight="1" thickTop="1">
      <c r="A16" s="195" t="s">
        <v>210</v>
      </c>
      <c r="B16" s="221"/>
      <c r="C16" s="221"/>
      <c r="D16" s="221"/>
      <c r="E16" s="222"/>
      <c r="F16" s="223"/>
      <c r="G16" s="223"/>
      <c r="H16" s="223"/>
      <c r="I16" s="221"/>
      <c r="J16" s="221"/>
      <c r="K16" s="223"/>
      <c r="L16" s="223"/>
      <c r="M16" s="223"/>
      <c r="N16" s="222"/>
      <c r="O16" s="221"/>
      <c r="P16" s="221"/>
    </row>
    <row r="17" spans="1:16" ht="19.5" customHeight="1">
      <c r="A17" s="27"/>
      <c r="B17" s="224" t="s">
        <v>164</v>
      </c>
      <c r="C17" s="208"/>
      <c r="D17" s="208"/>
      <c r="E17" s="27"/>
      <c r="F17" s="193"/>
      <c r="G17" s="193"/>
      <c r="H17" s="193"/>
      <c r="I17" s="208"/>
      <c r="J17" s="208"/>
      <c r="K17" s="193"/>
      <c r="L17" s="193"/>
      <c r="M17" s="193"/>
      <c r="N17" s="27"/>
      <c r="O17" s="208"/>
      <c r="P17" s="208"/>
    </row>
    <row r="18" spans="1:16" ht="19.5" customHeight="1">
      <c r="A18" s="27"/>
      <c r="B18" s="224" t="s">
        <v>165</v>
      </c>
      <c r="C18" s="208"/>
      <c r="D18" s="208"/>
      <c r="E18" s="27"/>
      <c r="F18" s="193"/>
      <c r="G18" s="193"/>
      <c r="H18" s="193"/>
      <c r="I18" s="208"/>
      <c r="J18" s="208"/>
      <c r="K18" s="193"/>
      <c r="L18" s="193"/>
      <c r="M18" s="193"/>
      <c r="N18" s="27"/>
      <c r="O18" s="208"/>
      <c r="P18" s="208"/>
    </row>
    <row r="19" spans="1:16" ht="19.5" customHeight="1" thickBot="1">
      <c r="A19" s="207"/>
      <c r="B19" s="225"/>
      <c r="C19" s="209"/>
      <c r="D19" s="209"/>
      <c r="E19" s="210"/>
      <c r="F19" s="226"/>
      <c r="G19" s="226"/>
      <c r="H19" s="226"/>
      <c r="I19" s="209"/>
      <c r="J19" s="209"/>
      <c r="K19" s="226"/>
      <c r="L19" s="223"/>
      <c r="M19" s="223"/>
      <c r="N19" s="222"/>
      <c r="O19" s="221"/>
      <c r="P19" s="221"/>
    </row>
    <row r="20" spans="1:16" ht="23.25" customHeight="1" thickTop="1">
      <c r="A20" s="195" t="s">
        <v>166</v>
      </c>
      <c r="B20" s="195"/>
      <c r="C20" s="195"/>
      <c r="D20" s="195"/>
      <c r="E20" s="195"/>
      <c r="F20" s="195"/>
      <c r="G20" s="195"/>
      <c r="H20" s="195"/>
      <c r="I20" s="195"/>
      <c r="J20" s="195"/>
      <c r="K20" s="219"/>
      <c r="L20" s="367" t="s">
        <v>167</v>
      </c>
      <c r="M20" s="367"/>
      <c r="N20" s="367"/>
      <c r="O20" s="368"/>
      <c r="P20" s="368"/>
    </row>
    <row r="21" spans="1:16" ht="15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219"/>
      <c r="L21" s="369" t="s">
        <v>168</v>
      </c>
      <c r="M21" s="369"/>
      <c r="N21" s="369"/>
      <c r="O21" s="370"/>
      <c r="P21" s="370"/>
    </row>
    <row r="22" spans="1:16" ht="15">
      <c r="A22" s="195"/>
      <c r="B22" s="27" t="s">
        <v>169</v>
      </c>
      <c r="C22" s="27"/>
      <c r="D22" s="27"/>
      <c r="E22" s="27"/>
      <c r="F22" s="27"/>
      <c r="G22" s="27"/>
      <c r="H22" s="27"/>
      <c r="I22" s="27"/>
      <c r="J22" s="27"/>
      <c r="K22" s="27"/>
      <c r="L22" s="373" t="s">
        <v>205</v>
      </c>
      <c r="M22" s="373"/>
      <c r="N22" s="373"/>
      <c r="O22" s="27"/>
      <c r="P22" s="27"/>
    </row>
    <row r="23" spans="1:16" ht="33.75" customHeight="1">
      <c r="A23" s="216">
        <v>1</v>
      </c>
      <c r="B23" s="27" t="s">
        <v>206</v>
      </c>
      <c r="C23" s="27"/>
      <c r="D23" s="27"/>
      <c r="E23" s="27"/>
      <c r="F23" s="27"/>
      <c r="G23" s="27"/>
      <c r="H23" s="27"/>
      <c r="I23" s="27"/>
      <c r="J23" s="27"/>
      <c r="K23" s="220">
        <f>A23</f>
        <v>1</v>
      </c>
      <c r="L23" s="374">
        <v>1.1866</v>
      </c>
      <c r="M23" s="375"/>
      <c r="N23" s="376"/>
      <c r="O23" s="27"/>
      <c r="P23" s="27"/>
    </row>
    <row r="24" spans="1:16" ht="33.75" customHeight="1">
      <c r="A24" s="216">
        <v>2</v>
      </c>
      <c r="B24" s="27" t="s">
        <v>170</v>
      </c>
      <c r="C24" s="27"/>
      <c r="D24" s="27"/>
      <c r="E24" s="27"/>
      <c r="F24" s="27"/>
      <c r="G24" s="27"/>
      <c r="H24" s="27"/>
      <c r="I24" s="27"/>
      <c r="J24" s="27"/>
      <c r="K24" s="220">
        <f>A24</f>
        <v>2</v>
      </c>
      <c r="L24" s="374" t="s">
        <v>330</v>
      </c>
      <c r="M24" s="375"/>
      <c r="N24" s="376"/>
      <c r="O24" s="27"/>
      <c r="P24" s="27"/>
    </row>
    <row r="25" spans="1:16" ht="33.75" customHeight="1">
      <c r="A25" s="216">
        <v>3</v>
      </c>
      <c r="B25" s="27" t="s">
        <v>171</v>
      </c>
      <c r="C25" s="27"/>
      <c r="D25" s="27"/>
      <c r="E25" s="27"/>
      <c r="F25" s="27"/>
      <c r="G25" s="27"/>
      <c r="H25" s="27"/>
      <c r="I25" s="27"/>
      <c r="J25" s="27"/>
      <c r="K25" s="220">
        <f>A25</f>
        <v>3</v>
      </c>
      <c r="L25" s="374" t="s">
        <v>330</v>
      </c>
      <c r="M25" s="375"/>
      <c r="N25" s="376"/>
      <c r="O25" s="377" t="s">
        <v>207</v>
      </c>
      <c r="P25" s="378"/>
    </row>
    <row r="26" spans="1:16" ht="33.75" customHeight="1">
      <c r="A26" s="216">
        <v>4</v>
      </c>
      <c r="B26" s="27" t="s">
        <v>172</v>
      </c>
      <c r="C26" s="27"/>
      <c r="D26" s="27"/>
      <c r="E26" s="27"/>
      <c r="F26" s="27"/>
      <c r="G26" s="27"/>
      <c r="H26" s="27"/>
      <c r="I26" s="27"/>
      <c r="J26" s="27"/>
      <c r="K26" s="220">
        <f>A26</f>
        <v>4</v>
      </c>
      <c r="L26" s="379" t="s">
        <v>330</v>
      </c>
      <c r="M26" s="380"/>
      <c r="N26" s="381"/>
      <c r="O26" s="382" t="s">
        <v>173</v>
      </c>
      <c r="P26" s="383"/>
    </row>
    <row r="27" spans="1:16" ht="33.75" customHeight="1">
      <c r="A27" s="216" t="s">
        <v>174</v>
      </c>
      <c r="B27" s="27" t="s">
        <v>208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16" t="str">
        <f>A27</f>
        <v>5a.</v>
      </c>
      <c r="O27" s="360" t="s">
        <v>330</v>
      </c>
      <c r="P27" s="361"/>
    </row>
    <row r="28" spans="1:16" ht="33.75" customHeight="1">
      <c r="A28" s="216" t="s">
        <v>175</v>
      </c>
      <c r="B28" s="27" t="s">
        <v>209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16" t="str">
        <f>A28</f>
        <v>5b.</v>
      </c>
      <c r="O28" s="384" t="s">
        <v>330</v>
      </c>
      <c r="P28" s="385"/>
    </row>
    <row r="29" spans="1:16" ht="33.75" customHeight="1">
      <c r="A29" s="216" t="s">
        <v>176</v>
      </c>
      <c r="B29" s="27" t="s">
        <v>177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16" t="str">
        <f>A29</f>
        <v>5c.</v>
      </c>
      <c r="O29" s="360">
        <f>SUM(O27:O28)</f>
        <v>0</v>
      </c>
      <c r="P29" s="361"/>
    </row>
    <row r="30" spans="1:16" ht="10.5" customHeight="1" thickBo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74"/>
      <c r="O30" s="167"/>
      <c r="P30" s="167"/>
    </row>
    <row r="31" spans="1:16" ht="25.5" customHeight="1" thickTop="1">
      <c r="A31" s="195" t="s">
        <v>178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18"/>
      <c r="O31" s="27"/>
      <c r="P31" s="27"/>
    </row>
    <row r="32" spans="1:16" ht="33.75" customHeight="1">
      <c r="A32" s="216">
        <v>6</v>
      </c>
      <c r="B32" s="27" t="s">
        <v>179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17">
        <f>A32</f>
        <v>6</v>
      </c>
      <c r="O32" s="362">
        <v>1.1866</v>
      </c>
      <c r="P32" s="363"/>
    </row>
    <row r="33" spans="1:16" ht="33.75" customHeight="1">
      <c r="A33" s="216">
        <v>7</v>
      </c>
      <c r="B33" s="27" t="s">
        <v>203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17">
        <f>A33</f>
        <v>7</v>
      </c>
      <c r="O33" s="364"/>
      <c r="P33" s="365"/>
    </row>
    <row r="34" spans="1:16" ht="33.75" customHeight="1">
      <c r="A34" s="216">
        <v>8</v>
      </c>
      <c r="B34" s="27" t="s">
        <v>204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17">
        <f>A34</f>
        <v>8</v>
      </c>
      <c r="O34" s="371"/>
      <c r="P34" s="372"/>
    </row>
    <row r="35" spans="1:16" ht="13.5" thickBo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</row>
    <row r="36" spans="1:8" ht="13.5" thickTop="1">
      <c r="A36" s="28"/>
      <c r="E36" s="175"/>
      <c r="F36" s="169"/>
      <c r="G36" s="175"/>
      <c r="H36" s="175"/>
    </row>
    <row r="37" spans="1:16" ht="13.5">
      <c r="A37" s="172" t="s">
        <v>200</v>
      </c>
      <c r="B37" s="172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</row>
    <row r="38" spans="1:16" ht="13.5">
      <c r="A38" s="168"/>
      <c r="B38" s="168"/>
      <c r="C38" s="168"/>
      <c r="D38" s="168"/>
      <c r="E38" s="168"/>
      <c r="F38" s="168"/>
      <c r="G38" s="168"/>
      <c r="H38" s="176" t="s">
        <v>180</v>
      </c>
      <c r="I38" s="168"/>
      <c r="J38" s="168"/>
      <c r="K38" s="168"/>
      <c r="L38" s="168"/>
      <c r="M38" s="168"/>
      <c r="N38" s="168"/>
      <c r="O38" s="168"/>
      <c r="P38" s="168"/>
    </row>
    <row r="39" spans="1:16" ht="13.5">
      <c r="A39" s="386" t="s">
        <v>181</v>
      </c>
      <c r="B39" s="387"/>
      <c r="C39" s="387"/>
      <c r="D39" s="387"/>
      <c r="E39" s="387"/>
      <c r="F39" s="387"/>
      <c r="G39" s="388"/>
      <c r="H39" s="386" t="s">
        <v>182</v>
      </c>
      <c r="I39" s="387"/>
      <c r="J39" s="388"/>
      <c r="K39" s="386" t="s">
        <v>183</v>
      </c>
      <c r="L39" s="388"/>
      <c r="M39" s="211" t="s">
        <v>184</v>
      </c>
      <c r="N39" s="386" t="s">
        <v>202</v>
      </c>
      <c r="O39" s="387"/>
      <c r="P39" s="388"/>
    </row>
    <row r="40" spans="1:16" ht="13.5">
      <c r="A40" s="389" t="s">
        <v>185</v>
      </c>
      <c r="B40" s="390"/>
      <c r="C40" s="390"/>
      <c r="D40" s="390"/>
      <c r="E40" s="390"/>
      <c r="F40" s="390"/>
      <c r="G40" s="391"/>
      <c r="H40" s="389" t="s">
        <v>186</v>
      </c>
      <c r="I40" s="390"/>
      <c r="J40" s="391"/>
      <c r="K40" s="389" t="s">
        <v>187</v>
      </c>
      <c r="L40" s="391"/>
      <c r="M40" s="212" t="s">
        <v>188</v>
      </c>
      <c r="N40" s="389" t="s">
        <v>189</v>
      </c>
      <c r="O40" s="390"/>
      <c r="P40" s="391"/>
    </row>
    <row r="41" spans="1:16" ht="33.75" customHeight="1">
      <c r="A41" s="392"/>
      <c r="B41" s="393"/>
      <c r="C41" s="393"/>
      <c r="D41" s="393"/>
      <c r="E41" s="393"/>
      <c r="F41" s="393"/>
      <c r="G41" s="394"/>
      <c r="H41" s="392"/>
      <c r="I41" s="393"/>
      <c r="J41" s="394"/>
      <c r="K41" s="392"/>
      <c r="L41" s="394"/>
      <c r="M41" s="177"/>
      <c r="N41" s="392"/>
      <c r="O41" s="393"/>
      <c r="P41" s="394"/>
    </row>
    <row r="42" spans="1:16" ht="33.75" customHeight="1">
      <c r="A42" s="392"/>
      <c r="B42" s="393"/>
      <c r="C42" s="393"/>
      <c r="D42" s="393"/>
      <c r="E42" s="393"/>
      <c r="F42" s="393"/>
      <c r="G42" s="394"/>
      <c r="H42" s="392"/>
      <c r="I42" s="393"/>
      <c r="J42" s="394"/>
      <c r="K42" s="392"/>
      <c r="L42" s="394"/>
      <c r="M42" s="177"/>
      <c r="N42" s="392"/>
      <c r="O42" s="393"/>
      <c r="P42" s="394"/>
    </row>
    <row r="43" spans="1:16" ht="9.75" customHeight="1" thickBot="1">
      <c r="A43" s="178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80"/>
      <c r="N43" s="181"/>
      <c r="O43" s="181"/>
      <c r="P43" s="181"/>
    </row>
    <row r="44" spans="1:16" ht="28.5" customHeight="1" thickTop="1">
      <c r="A44" s="182" t="s">
        <v>190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4"/>
      <c r="N44" s="183"/>
      <c r="O44" s="183"/>
      <c r="P44" s="183"/>
    </row>
    <row r="45" spans="1:16" ht="18" customHeight="1">
      <c r="A45" s="185"/>
      <c r="B45" s="213" t="s">
        <v>191</v>
      </c>
      <c r="C45" s="213"/>
      <c r="D45" s="213"/>
      <c r="E45" s="213"/>
      <c r="F45" s="213"/>
      <c r="G45" s="214"/>
      <c r="H45" s="398" t="s">
        <v>192</v>
      </c>
      <c r="I45" s="399"/>
      <c r="J45" s="399"/>
      <c r="K45" s="399"/>
      <c r="L45" s="400"/>
      <c r="M45" s="215"/>
      <c r="N45" s="213"/>
      <c r="O45" s="213" t="s">
        <v>193</v>
      </c>
      <c r="P45" s="214"/>
    </row>
    <row r="46" spans="1:16" ht="33.75" customHeight="1">
      <c r="A46" s="186">
        <v>1</v>
      </c>
      <c r="B46" s="401"/>
      <c r="C46" s="401"/>
      <c r="D46" s="401"/>
      <c r="E46" s="401"/>
      <c r="F46" s="401"/>
      <c r="G46" s="402"/>
      <c r="H46" s="403"/>
      <c r="I46" s="401"/>
      <c r="J46" s="401"/>
      <c r="K46" s="401"/>
      <c r="L46" s="402"/>
      <c r="M46" s="403" t="s">
        <v>330</v>
      </c>
      <c r="N46" s="401"/>
      <c r="O46" s="401"/>
      <c r="P46" s="402"/>
    </row>
    <row r="47" spans="1:16" ht="33.75" customHeight="1">
      <c r="A47" s="185">
        <v>2</v>
      </c>
      <c r="B47" s="401"/>
      <c r="C47" s="401"/>
      <c r="D47" s="401"/>
      <c r="E47" s="401"/>
      <c r="F47" s="401"/>
      <c r="G47" s="402"/>
      <c r="H47" s="392"/>
      <c r="I47" s="393"/>
      <c r="J47" s="393"/>
      <c r="K47" s="393"/>
      <c r="L47" s="394"/>
      <c r="M47" s="392" t="s">
        <v>330</v>
      </c>
      <c r="N47" s="393"/>
      <c r="O47" s="393"/>
      <c r="P47" s="394"/>
    </row>
    <row r="48" spans="1:16" ht="22.5" customHeight="1">
      <c r="A48" s="395"/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</row>
    <row r="49" spans="1:16" ht="22.5" customHeight="1">
      <c r="A49" s="27" t="s">
        <v>194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28"/>
      <c r="O49" s="28"/>
      <c r="P49" s="28"/>
    </row>
    <row r="50" spans="1:16" ht="22.5" customHeight="1">
      <c r="A50" s="27" t="s">
        <v>195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83"/>
      <c r="N50" s="183"/>
      <c r="O50" s="183"/>
      <c r="P50" s="183"/>
    </row>
    <row r="51" spans="1:16" ht="22.5" customHeight="1">
      <c r="A51" s="27" t="s">
        <v>196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83"/>
      <c r="N51" s="183"/>
      <c r="O51" s="183"/>
      <c r="P51" s="183"/>
    </row>
    <row r="52" spans="1:12" ht="22.5" customHeight="1">
      <c r="A52" s="194" t="s">
        <v>201</v>
      </c>
      <c r="B52" s="195"/>
      <c r="C52" s="195"/>
      <c r="D52" s="195"/>
      <c r="E52" s="195"/>
      <c r="F52" s="195"/>
      <c r="G52" s="195"/>
      <c r="H52" s="195"/>
      <c r="I52" s="196"/>
      <c r="J52" s="196"/>
      <c r="K52" s="196"/>
      <c r="L52" s="197"/>
    </row>
    <row r="53" spans="1:16" ht="22.5" customHeight="1" thickBot="1">
      <c r="A53" s="187"/>
      <c r="B53" s="188"/>
      <c r="C53" s="188"/>
      <c r="D53" s="188"/>
      <c r="E53" s="188"/>
      <c r="F53" s="188"/>
      <c r="G53" s="188"/>
      <c r="H53" s="189"/>
      <c r="I53" s="189"/>
      <c r="J53" s="189"/>
      <c r="K53" s="189"/>
      <c r="L53" s="189"/>
      <c r="M53" s="190"/>
      <c r="N53" s="189"/>
      <c r="O53" s="189"/>
      <c r="P53" s="189"/>
    </row>
    <row r="54" spans="1:4" ht="19.5" customHeight="1" thickTop="1">
      <c r="A54" s="191" t="s">
        <v>197</v>
      </c>
      <c r="D54" s="192" t="s">
        <v>198</v>
      </c>
    </row>
    <row r="55" spans="1:16" ht="21" customHeight="1">
      <c r="A55" s="397" t="s">
        <v>199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7"/>
      <c r="N55" s="397"/>
      <c r="O55" s="397"/>
      <c r="P55" s="397"/>
    </row>
  </sheetData>
  <sheetProtection/>
  <mergeCells count="63">
    <mergeCell ref="A48:P48"/>
    <mergeCell ref="A55:P55"/>
    <mergeCell ref="H45:L45"/>
    <mergeCell ref="B46:G46"/>
    <mergeCell ref="H46:L46"/>
    <mergeCell ref="M46:P46"/>
    <mergeCell ref="B47:G47"/>
    <mergeCell ref="H47:L47"/>
    <mergeCell ref="M47:P47"/>
    <mergeCell ref="A41:G41"/>
    <mergeCell ref="H41:J41"/>
    <mergeCell ref="K41:L41"/>
    <mergeCell ref="N41:P41"/>
    <mergeCell ref="A42:G42"/>
    <mergeCell ref="H42:J42"/>
    <mergeCell ref="K42:L42"/>
    <mergeCell ref="N42:P42"/>
    <mergeCell ref="O28:P28"/>
    <mergeCell ref="A39:G39"/>
    <mergeCell ref="H39:J39"/>
    <mergeCell ref="K39:L39"/>
    <mergeCell ref="N39:P39"/>
    <mergeCell ref="A40:G40"/>
    <mergeCell ref="H40:J40"/>
    <mergeCell ref="K40:L40"/>
    <mergeCell ref="N40:P40"/>
    <mergeCell ref="O21:P21"/>
    <mergeCell ref="O34:P34"/>
    <mergeCell ref="L22:N22"/>
    <mergeCell ref="L23:N23"/>
    <mergeCell ref="L24:N24"/>
    <mergeCell ref="L25:N25"/>
    <mergeCell ref="O25:P25"/>
    <mergeCell ref="L26:N26"/>
    <mergeCell ref="O26:P26"/>
    <mergeCell ref="O27:P27"/>
    <mergeCell ref="H12:J12"/>
    <mergeCell ref="K12:L12"/>
    <mergeCell ref="O29:P29"/>
    <mergeCell ref="O32:P32"/>
    <mergeCell ref="O33:P33"/>
    <mergeCell ref="F15:H15"/>
    <mergeCell ref="K15:M15"/>
    <mergeCell ref="L20:N20"/>
    <mergeCell ref="O20:P20"/>
    <mergeCell ref="L21:N21"/>
    <mergeCell ref="A13:D13"/>
    <mergeCell ref="G13:I13"/>
    <mergeCell ref="O13:P13"/>
    <mergeCell ref="A14:D14"/>
    <mergeCell ref="F14:I14"/>
    <mergeCell ref="K14:M14"/>
    <mergeCell ref="O14:P14"/>
    <mergeCell ref="O12:P12"/>
    <mergeCell ref="A1:L2"/>
    <mergeCell ref="O1:P1"/>
    <mergeCell ref="N2:P2"/>
    <mergeCell ref="A3:M3"/>
    <mergeCell ref="B8:F8"/>
    <mergeCell ref="B9:G9"/>
    <mergeCell ref="C10:G10"/>
    <mergeCell ref="C11:F11"/>
    <mergeCell ref="A12:G12"/>
  </mergeCells>
  <hyperlinks>
    <hyperlink ref="O14" r:id="rId1" display="fbdjhill84@gmail.com"/>
  </hyperlinks>
  <printOptions/>
  <pageMargins left="0.25" right="0.25" top="0.75" bottom="0.25" header="1.55" footer="1.55"/>
  <pageSetup fitToHeight="1" fitToWidth="1" horizontalDpi="600" verticalDpi="600" orientation="portrait" scale="57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3:I3"/>
  <sheetViews>
    <sheetView zoomScalePageLayoutView="0" workbookViewId="0" topLeftCell="A1">
      <selection activeCell="G14" sqref="G14:G15"/>
    </sheetView>
  </sheetViews>
  <sheetFormatPr defaultColWidth="9.140625" defaultRowHeight="12.75"/>
  <sheetData>
    <row r="3" spans="2:9" ht="17.25">
      <c r="B3" s="163" t="s">
        <v>212</v>
      </c>
      <c r="C3" s="163"/>
      <c r="D3" s="163"/>
      <c r="E3" s="163"/>
      <c r="F3" s="163"/>
      <c r="G3" s="163"/>
      <c r="H3" s="163"/>
      <c r="I3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 Station</dc:creator>
  <cp:keywords/>
  <dc:description/>
  <cp:lastModifiedBy>Cottage Communications Inc</cp:lastModifiedBy>
  <cp:lastPrinted>2019-03-24T21:39:41Z</cp:lastPrinted>
  <dcterms:created xsi:type="dcterms:W3CDTF">2002-02-14T22:43:44Z</dcterms:created>
  <dcterms:modified xsi:type="dcterms:W3CDTF">2019-04-02T20:01:25Z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